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RL Documents\e &amp; e history\eefconline\"/>
    </mc:Choice>
  </mc:AlternateContent>
  <xr:revisionPtr revIDLastSave="0" documentId="8_{96E09F63-0296-4FEE-BED8-A2EB56B5588D}" xr6:coauthVersionLast="47" xr6:coauthVersionMax="47" xr10:uidLastSave="{00000000-0000-0000-0000-000000000000}"/>
  <bookViews>
    <workbookView xWindow="-108" yWindow="-108" windowWidth="23256" windowHeight="12456" xr2:uid="{47B43A36-C2EA-4E13-A5A4-9AD20F5A8AB9}"/>
  </bookViews>
  <sheets>
    <sheet name="Youth" sheetId="1" r:id="rId1"/>
  </sheets>
  <externalReferences>
    <externalReference r:id="rId2"/>
  </externalReferences>
  <definedNames>
    <definedName name="_xlnm.Print_Area" localSheetId="0">Youth!$A$1:$J$346</definedName>
    <definedName name="Results_by_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5" i="1" l="1"/>
  <c r="H425" i="1"/>
  <c r="G425" i="1"/>
  <c r="EP424" i="1"/>
  <c r="EO424" i="1"/>
  <c r="EN424" i="1"/>
  <c r="EM424" i="1"/>
  <c r="EJ424" i="1"/>
  <c r="DT424" i="1"/>
  <c r="EL424" i="1" s="1"/>
  <c r="DE424" i="1"/>
  <c r="CZ424" i="1"/>
  <c r="CF424" i="1"/>
  <c r="CE424" i="1"/>
  <c r="CD424" i="1"/>
  <c r="DC424" i="1" s="1"/>
  <c r="CC424" i="1"/>
  <c r="DB424" i="1" s="1"/>
  <c r="CB424" i="1"/>
  <c r="CA424" i="1"/>
  <c r="BZ424" i="1"/>
  <c r="BY424" i="1"/>
  <c r="BX424" i="1"/>
  <c r="BW424" i="1"/>
  <c r="BV424" i="1"/>
  <c r="BF424" i="1"/>
  <c r="DD424" i="1" s="1"/>
  <c r="BE424" i="1"/>
  <c r="BD424" i="1"/>
  <c r="BC424" i="1"/>
  <c r="DA424" i="1" s="1"/>
  <c r="BB424" i="1"/>
  <c r="BA424" i="1"/>
  <c r="CY424" i="1" s="1"/>
  <c r="AZ424" i="1"/>
  <c r="CX424" i="1" s="1"/>
  <c r="AY424" i="1"/>
  <c r="CW424" i="1" s="1"/>
  <c r="AX424" i="1"/>
  <c r="AW424" i="1"/>
  <c r="CU424" i="1" s="1"/>
  <c r="EK423" i="1"/>
  <c r="DT423" i="1"/>
  <c r="DD423" i="1"/>
  <c r="CX423" i="1"/>
  <c r="CF423" i="1"/>
  <c r="CD423" i="1"/>
  <c r="CC423" i="1"/>
  <c r="CB423" i="1"/>
  <c r="DA423" i="1" s="1"/>
  <c r="CA423" i="1"/>
  <c r="CZ423" i="1" s="1"/>
  <c r="BZ423" i="1"/>
  <c r="BY423" i="1"/>
  <c r="BX423" i="1"/>
  <c r="BW423" i="1"/>
  <c r="BV423" i="1"/>
  <c r="BG423" i="1"/>
  <c r="DE423" i="1" s="1"/>
  <c r="BE423" i="1"/>
  <c r="DC423" i="1" s="1"/>
  <c r="BD423" i="1"/>
  <c r="DB423" i="1" s="1"/>
  <c r="BC423" i="1"/>
  <c r="BB423" i="1"/>
  <c r="BA423" i="1"/>
  <c r="CY423" i="1" s="1"/>
  <c r="AZ423" i="1"/>
  <c r="AY423" i="1"/>
  <c r="CW423" i="1" s="1"/>
  <c r="AX423" i="1"/>
  <c r="CV423" i="1" s="1"/>
  <c r="AW423" i="1"/>
  <c r="CU423" i="1" s="1"/>
  <c r="EQ422" i="1"/>
  <c r="DT422" i="1"/>
  <c r="EP422" i="1" s="1"/>
  <c r="DR422" i="1"/>
  <c r="DQ422" i="1"/>
  <c r="DP422" i="1"/>
  <c r="DO422" i="1"/>
  <c r="DN422" i="1"/>
  <c r="CZ422" i="1"/>
  <c r="CS422" i="1"/>
  <c r="CR422" i="1"/>
  <c r="CQ422" i="1"/>
  <c r="CP422" i="1"/>
  <c r="CO422" i="1"/>
  <c r="CF422" i="1"/>
  <c r="CE422" i="1"/>
  <c r="CC422" i="1"/>
  <c r="CB422" i="1"/>
  <c r="CA422" i="1"/>
  <c r="BZ422" i="1"/>
  <c r="BY422" i="1"/>
  <c r="BX422" i="1"/>
  <c r="BW422" i="1"/>
  <c r="BV422" i="1"/>
  <c r="BT422" i="1"/>
  <c r="BS422" i="1"/>
  <c r="BR422" i="1"/>
  <c r="BQ422" i="1"/>
  <c r="BP422" i="1"/>
  <c r="BG422" i="1"/>
  <c r="DE422" i="1" s="1"/>
  <c r="BF422" i="1"/>
  <c r="DD422" i="1" s="1"/>
  <c r="BD422" i="1"/>
  <c r="DB422" i="1" s="1"/>
  <c r="BC422" i="1"/>
  <c r="DA422" i="1" s="1"/>
  <c r="BB422" i="1"/>
  <c r="BA422" i="1"/>
  <c r="AZ422" i="1"/>
  <c r="CX422" i="1" s="1"/>
  <c r="AY422" i="1"/>
  <c r="CW422" i="1" s="1"/>
  <c r="AX422" i="1"/>
  <c r="CV422" i="1" s="1"/>
  <c r="AW422" i="1"/>
  <c r="EE422" i="1" s="1"/>
  <c r="EQ421" i="1"/>
  <c r="EP421" i="1"/>
  <c r="EO421" i="1"/>
  <c r="EN421" i="1"/>
  <c r="EM421" i="1"/>
  <c r="EJ421" i="1"/>
  <c r="DT421" i="1"/>
  <c r="EL421" i="1" s="1"/>
  <c r="DR421" i="1"/>
  <c r="DQ421" i="1"/>
  <c r="DP421" i="1"/>
  <c r="DO421" i="1"/>
  <c r="DN421" i="1"/>
  <c r="DE421" i="1"/>
  <c r="DA421" i="1"/>
  <c r="CV421" i="1"/>
  <c r="CS421" i="1"/>
  <c r="CR421" i="1"/>
  <c r="CQ421" i="1"/>
  <c r="CP421" i="1"/>
  <c r="CO421" i="1"/>
  <c r="CF421" i="1"/>
  <c r="CE421" i="1"/>
  <c r="CD421" i="1"/>
  <c r="CB421" i="1"/>
  <c r="CA421" i="1"/>
  <c r="CZ421" i="1" s="1"/>
  <c r="BZ421" i="1"/>
  <c r="BY421" i="1"/>
  <c r="BX421" i="1"/>
  <c r="BW421" i="1"/>
  <c r="BV421" i="1"/>
  <c r="BT421" i="1"/>
  <c r="BS421" i="1"/>
  <c r="BR421" i="1"/>
  <c r="BQ421" i="1"/>
  <c r="BP421" i="1"/>
  <c r="BG421" i="1"/>
  <c r="BF421" i="1"/>
  <c r="DD421" i="1" s="1"/>
  <c r="BE421" i="1"/>
  <c r="DC421" i="1" s="1"/>
  <c r="BC421" i="1"/>
  <c r="BB421" i="1"/>
  <c r="BA421" i="1"/>
  <c r="CY421" i="1" s="1"/>
  <c r="AZ421" i="1"/>
  <c r="CX421" i="1" s="1"/>
  <c r="AY421" i="1"/>
  <c r="CW421" i="1" s="1"/>
  <c r="AX421" i="1"/>
  <c r="AW421" i="1"/>
  <c r="CU421" i="1" s="1"/>
  <c r="EQ420" i="1"/>
  <c r="EN420" i="1"/>
  <c r="EM420" i="1"/>
  <c r="EJ420" i="1"/>
  <c r="DT420" i="1"/>
  <c r="EP420" i="1" s="1"/>
  <c r="DR420" i="1"/>
  <c r="DQ420" i="1"/>
  <c r="DP420" i="1"/>
  <c r="DO420" i="1"/>
  <c r="DN420" i="1"/>
  <c r="DB420" i="1"/>
  <c r="CZ420" i="1"/>
  <c r="CW420" i="1"/>
  <c r="CS420" i="1"/>
  <c r="CR420" i="1"/>
  <c r="CQ420" i="1"/>
  <c r="CP420" i="1"/>
  <c r="CO420" i="1"/>
  <c r="CF420" i="1"/>
  <c r="DE420" i="1" s="1"/>
  <c r="CE420" i="1"/>
  <c r="CD420" i="1"/>
  <c r="CC420" i="1"/>
  <c r="CA420" i="1"/>
  <c r="BZ420" i="1"/>
  <c r="BY420" i="1"/>
  <c r="BX420" i="1"/>
  <c r="BW420" i="1"/>
  <c r="CV420" i="1" s="1"/>
  <c r="BV420" i="1"/>
  <c r="BT420" i="1"/>
  <c r="BS420" i="1"/>
  <c r="BR420" i="1"/>
  <c r="BQ420" i="1"/>
  <c r="BP420" i="1"/>
  <c r="BG420" i="1"/>
  <c r="BF420" i="1"/>
  <c r="DD420" i="1" s="1"/>
  <c r="BE420" i="1"/>
  <c r="DC420" i="1" s="1"/>
  <c r="BD420" i="1"/>
  <c r="BB420" i="1"/>
  <c r="BA420" i="1"/>
  <c r="AZ420" i="1"/>
  <c r="CX420" i="1" s="1"/>
  <c r="AY420" i="1"/>
  <c r="AX420" i="1"/>
  <c r="AW420" i="1"/>
  <c r="EQ419" i="1"/>
  <c r="EN419" i="1"/>
  <c r="EM419" i="1"/>
  <c r="EJ419" i="1"/>
  <c r="DT419" i="1"/>
  <c r="EL419" i="1" s="1"/>
  <c r="DR419" i="1"/>
  <c r="DQ419" i="1"/>
  <c r="DP419" i="1"/>
  <c r="DO419" i="1"/>
  <c r="DN419" i="1"/>
  <c r="DE419" i="1"/>
  <c r="DB419" i="1"/>
  <c r="CW419" i="1"/>
  <c r="CV419" i="1"/>
  <c r="CS419" i="1"/>
  <c r="CR419" i="1"/>
  <c r="CQ419" i="1"/>
  <c r="CP419" i="1"/>
  <c r="CO419" i="1"/>
  <c r="CF419" i="1"/>
  <c r="CE419" i="1"/>
  <c r="CD419" i="1"/>
  <c r="CC419" i="1"/>
  <c r="CB419" i="1"/>
  <c r="DA419" i="1" s="1"/>
  <c r="DZ420" i="1" s="1"/>
  <c r="BZ419" i="1"/>
  <c r="BY419" i="1"/>
  <c r="BX419" i="1"/>
  <c r="BW419" i="1"/>
  <c r="BV419" i="1"/>
  <c r="EF419" i="1" s="1"/>
  <c r="BT419" i="1"/>
  <c r="BS419" i="1"/>
  <c r="BR419" i="1"/>
  <c r="BQ419" i="1"/>
  <c r="BP419" i="1"/>
  <c r="BG419" i="1"/>
  <c r="BF419" i="1"/>
  <c r="BE419" i="1"/>
  <c r="DC419" i="1" s="1"/>
  <c r="BD419" i="1"/>
  <c r="BC419" i="1"/>
  <c r="BA419" i="1"/>
  <c r="CY419" i="1" s="1"/>
  <c r="AZ419" i="1"/>
  <c r="CX419" i="1" s="1"/>
  <c r="AY419" i="1"/>
  <c r="AX419" i="1"/>
  <c r="AW419" i="1"/>
  <c r="EQ418" i="1"/>
  <c r="EN418" i="1"/>
  <c r="EM418" i="1"/>
  <c r="EJ418" i="1"/>
  <c r="DT418" i="1"/>
  <c r="EP418" i="1" s="1"/>
  <c r="DR418" i="1"/>
  <c r="DQ418" i="1"/>
  <c r="DP418" i="1"/>
  <c r="DO418" i="1"/>
  <c r="DN418" i="1"/>
  <c r="DB418" i="1"/>
  <c r="DA418" i="1"/>
  <c r="CW418" i="1"/>
  <c r="CS418" i="1"/>
  <c r="CR418" i="1"/>
  <c r="CQ418" i="1"/>
  <c r="CP418" i="1"/>
  <c r="CO418" i="1"/>
  <c r="CF418" i="1"/>
  <c r="DE418" i="1" s="1"/>
  <c r="CE418" i="1"/>
  <c r="CD418" i="1"/>
  <c r="CC418" i="1"/>
  <c r="CB418" i="1"/>
  <c r="CA418" i="1"/>
  <c r="BY418" i="1"/>
  <c r="BX418" i="1"/>
  <c r="BW418" i="1"/>
  <c r="CV418" i="1" s="1"/>
  <c r="BV418" i="1"/>
  <c r="BT418" i="1"/>
  <c r="BS418" i="1"/>
  <c r="BR418" i="1"/>
  <c r="BQ418" i="1"/>
  <c r="BP418" i="1"/>
  <c r="BG418" i="1"/>
  <c r="BF418" i="1"/>
  <c r="DD418" i="1" s="1"/>
  <c r="BE418" i="1"/>
  <c r="DC418" i="1" s="1"/>
  <c r="BD418" i="1"/>
  <c r="BC418" i="1"/>
  <c r="BB418" i="1"/>
  <c r="AZ418" i="1"/>
  <c r="CX418" i="1" s="1"/>
  <c r="AY418" i="1"/>
  <c r="AX418" i="1"/>
  <c r="AW418" i="1"/>
  <c r="EQ417" i="1"/>
  <c r="EN417" i="1"/>
  <c r="EM417" i="1"/>
  <c r="EJ417" i="1"/>
  <c r="DT417" i="1"/>
  <c r="EL417" i="1" s="1"/>
  <c r="DR417" i="1"/>
  <c r="DQ417" i="1"/>
  <c r="DP417" i="1"/>
  <c r="DO417" i="1"/>
  <c r="DN417" i="1"/>
  <c r="DE417" i="1"/>
  <c r="DA417" i="1"/>
  <c r="CW417" i="1"/>
  <c r="CU417" i="1"/>
  <c r="CS417" i="1"/>
  <c r="CR417" i="1"/>
  <c r="CQ417" i="1"/>
  <c r="CP417" i="1"/>
  <c r="CO417" i="1"/>
  <c r="CF417" i="1"/>
  <c r="CE417" i="1"/>
  <c r="CD417" i="1"/>
  <c r="CC417" i="1"/>
  <c r="CB417" i="1"/>
  <c r="CA417" i="1"/>
  <c r="BZ417" i="1"/>
  <c r="BX417" i="1"/>
  <c r="BW417" i="1"/>
  <c r="BV417" i="1"/>
  <c r="BT417" i="1"/>
  <c r="BS417" i="1"/>
  <c r="BR417" i="1"/>
  <c r="BQ417" i="1"/>
  <c r="BP417" i="1"/>
  <c r="BG417" i="1"/>
  <c r="BF417" i="1"/>
  <c r="DD417" i="1" s="1"/>
  <c r="BE417" i="1"/>
  <c r="DC417" i="1" s="1"/>
  <c r="BD417" i="1"/>
  <c r="DB417" i="1" s="1"/>
  <c r="BC417" i="1"/>
  <c r="BB417" i="1"/>
  <c r="CZ417" i="1" s="1"/>
  <c r="BA417" i="1"/>
  <c r="CY417" i="1" s="1"/>
  <c r="DV417" i="1" s="1"/>
  <c r="AY417" i="1"/>
  <c r="AX417" i="1"/>
  <c r="AW417" i="1"/>
  <c r="EQ416" i="1"/>
  <c r="EP416" i="1"/>
  <c r="EM416" i="1"/>
  <c r="EL416" i="1"/>
  <c r="DT416" i="1"/>
  <c r="EO416" i="1" s="1"/>
  <c r="DR416" i="1"/>
  <c r="DQ416" i="1"/>
  <c r="DP416" i="1"/>
  <c r="DO416" i="1"/>
  <c r="DN416" i="1"/>
  <c r="DE416" i="1"/>
  <c r="DA416" i="1"/>
  <c r="CZ416" i="1"/>
  <c r="CV416" i="1"/>
  <c r="EA415" i="1" s="1"/>
  <c r="CS416" i="1"/>
  <c r="CR416" i="1"/>
  <c r="CQ416" i="1"/>
  <c r="CP416" i="1"/>
  <c r="CO416" i="1"/>
  <c r="CF416" i="1"/>
  <c r="CE416" i="1"/>
  <c r="DD416" i="1" s="1"/>
  <c r="CD416" i="1"/>
  <c r="CC416" i="1"/>
  <c r="CB416" i="1"/>
  <c r="CA416" i="1"/>
  <c r="BZ416" i="1"/>
  <c r="BY416" i="1"/>
  <c r="BW416" i="1"/>
  <c r="BV416" i="1"/>
  <c r="BT416" i="1"/>
  <c r="BS416" i="1"/>
  <c r="BR416" i="1"/>
  <c r="BQ416" i="1"/>
  <c r="BP416" i="1"/>
  <c r="BG416" i="1"/>
  <c r="BF416" i="1"/>
  <c r="BE416" i="1"/>
  <c r="DC416" i="1" s="1"/>
  <c r="BD416" i="1"/>
  <c r="DB416" i="1" s="1"/>
  <c r="BC416" i="1"/>
  <c r="BB416" i="1"/>
  <c r="BA416" i="1"/>
  <c r="CY416" i="1" s="1"/>
  <c r="AZ416" i="1"/>
  <c r="CX416" i="1" s="1"/>
  <c r="AX416" i="1"/>
  <c r="AW416" i="1"/>
  <c r="EQ415" i="1"/>
  <c r="EP415" i="1"/>
  <c r="EM415" i="1"/>
  <c r="EL415" i="1"/>
  <c r="EJ415" i="1"/>
  <c r="DT415" i="1"/>
  <c r="EK415" i="1" s="1"/>
  <c r="DR415" i="1"/>
  <c r="DQ415" i="1"/>
  <c r="DP415" i="1"/>
  <c r="DO415" i="1"/>
  <c r="DN415" i="1"/>
  <c r="DE415" i="1"/>
  <c r="DD415" i="1"/>
  <c r="DA415" i="1"/>
  <c r="CW415" i="1"/>
  <c r="CU415" i="1"/>
  <c r="CS415" i="1"/>
  <c r="CR415" i="1"/>
  <c r="CQ415" i="1"/>
  <c r="CP415" i="1"/>
  <c r="CO415" i="1"/>
  <c r="CF415" i="1"/>
  <c r="CE415" i="1"/>
  <c r="CD415" i="1"/>
  <c r="CC415" i="1"/>
  <c r="CB415" i="1"/>
  <c r="CA415" i="1"/>
  <c r="CZ415" i="1" s="1"/>
  <c r="BZ415" i="1"/>
  <c r="BY415" i="1"/>
  <c r="BX415" i="1"/>
  <c r="BV415" i="1"/>
  <c r="EF415" i="1" s="1"/>
  <c r="BT415" i="1"/>
  <c r="BS415" i="1"/>
  <c r="BR415" i="1"/>
  <c r="BQ415" i="1"/>
  <c r="BP415" i="1"/>
  <c r="BG415" i="1"/>
  <c r="BF415" i="1"/>
  <c r="BE415" i="1"/>
  <c r="DC415" i="1" s="1"/>
  <c r="BD415" i="1"/>
  <c r="DB415" i="1" s="1"/>
  <c r="BC415" i="1"/>
  <c r="BB415" i="1"/>
  <c r="BA415" i="1"/>
  <c r="CY415" i="1" s="1"/>
  <c r="AZ415" i="1"/>
  <c r="CX415" i="1" s="1"/>
  <c r="AY415" i="1"/>
  <c r="AW415" i="1"/>
  <c r="EE415" i="1" s="1"/>
  <c r="EQ414" i="1"/>
  <c r="EP414" i="1"/>
  <c r="EN414" i="1"/>
  <c r="EM414" i="1"/>
  <c r="EL414" i="1"/>
  <c r="DT414" i="1"/>
  <c r="EO414" i="1" s="1"/>
  <c r="DR414" i="1"/>
  <c r="DQ414" i="1"/>
  <c r="DP414" i="1"/>
  <c r="DO414" i="1"/>
  <c r="DN414" i="1"/>
  <c r="DD414" i="1"/>
  <c r="DA414" i="1"/>
  <c r="DY420" i="1" s="1"/>
  <c r="CZ414" i="1"/>
  <c r="CS414" i="1"/>
  <c r="CR414" i="1"/>
  <c r="CQ414" i="1"/>
  <c r="CP414" i="1"/>
  <c r="CO414" i="1"/>
  <c r="CF414" i="1"/>
  <c r="CE414" i="1"/>
  <c r="CD414" i="1"/>
  <c r="CC414" i="1"/>
  <c r="CB414" i="1"/>
  <c r="CA414" i="1"/>
  <c r="BZ414" i="1"/>
  <c r="BY414" i="1"/>
  <c r="BX414" i="1"/>
  <c r="BW414" i="1"/>
  <c r="BT414" i="1"/>
  <c r="BS414" i="1"/>
  <c r="BR414" i="1"/>
  <c r="BQ414" i="1"/>
  <c r="BP414" i="1"/>
  <c r="BG414" i="1"/>
  <c r="DE414" i="1" s="1"/>
  <c r="BF414" i="1"/>
  <c r="BE414" i="1"/>
  <c r="DC414" i="1" s="1"/>
  <c r="BD414" i="1"/>
  <c r="DB414" i="1" s="1"/>
  <c r="BC414" i="1"/>
  <c r="BB414" i="1"/>
  <c r="BA414" i="1"/>
  <c r="CY414" i="1" s="1"/>
  <c r="AZ414" i="1"/>
  <c r="AY414" i="1"/>
  <c r="CW414" i="1" s="1"/>
  <c r="AX414" i="1"/>
  <c r="CD410" i="1"/>
  <c r="DC410" i="1" s="1"/>
  <c r="CB410" i="1"/>
  <c r="BE410" i="1"/>
  <c r="BC410" i="1"/>
  <c r="J410" i="1"/>
  <c r="H410" i="1"/>
  <c r="G410" i="1"/>
  <c r="EK409" i="1"/>
  <c r="DT409" i="1"/>
  <c r="DE409" i="1"/>
  <c r="CX409" i="1"/>
  <c r="CW409" i="1"/>
  <c r="CF409" i="1"/>
  <c r="CE409" i="1"/>
  <c r="DD409" i="1" s="1"/>
  <c r="CD409" i="1"/>
  <c r="CC409" i="1"/>
  <c r="CB409" i="1"/>
  <c r="DA409" i="1" s="1"/>
  <c r="CA409" i="1"/>
  <c r="BZ409" i="1"/>
  <c r="BY409" i="1"/>
  <c r="BX409" i="1"/>
  <c r="BW409" i="1"/>
  <c r="BV409" i="1"/>
  <c r="BF409" i="1"/>
  <c r="BE409" i="1"/>
  <c r="DC409" i="1" s="1"/>
  <c r="BD409" i="1"/>
  <c r="BC409" i="1"/>
  <c r="BB409" i="1"/>
  <c r="CZ409" i="1" s="1"/>
  <c r="BA409" i="1"/>
  <c r="CY409" i="1" s="1"/>
  <c r="AZ409" i="1"/>
  <c r="AY409" i="1"/>
  <c r="AX409" i="1"/>
  <c r="CV409" i="1" s="1"/>
  <c r="AW409" i="1"/>
  <c r="CU409" i="1" s="1"/>
  <c r="EQ408" i="1"/>
  <c r="EO408" i="1"/>
  <c r="EN408" i="1"/>
  <c r="EM408" i="1"/>
  <c r="EJ408" i="1"/>
  <c r="DT408" i="1"/>
  <c r="EP408" i="1" s="1"/>
  <c r="DE408" i="1"/>
  <c r="DD408" i="1"/>
  <c r="CV408" i="1"/>
  <c r="CF408" i="1"/>
  <c r="CD408" i="1"/>
  <c r="CC408" i="1"/>
  <c r="DB408" i="1" s="1"/>
  <c r="CB408" i="1"/>
  <c r="CA408" i="1"/>
  <c r="BZ408" i="1"/>
  <c r="BY408" i="1"/>
  <c r="BX408" i="1"/>
  <c r="BW408" i="1"/>
  <c r="BV408" i="1"/>
  <c r="BG408" i="1"/>
  <c r="BE408" i="1"/>
  <c r="DC408" i="1" s="1"/>
  <c r="BD408" i="1"/>
  <c r="BC408" i="1"/>
  <c r="DA408" i="1" s="1"/>
  <c r="BB408" i="1"/>
  <c r="CZ408" i="1" s="1"/>
  <c r="BA408" i="1"/>
  <c r="CY408" i="1" s="1"/>
  <c r="AZ408" i="1"/>
  <c r="AY408" i="1"/>
  <c r="AX408" i="1"/>
  <c r="AW408" i="1"/>
  <c r="CU408" i="1" s="1"/>
  <c r="EP407" i="1"/>
  <c r="EO407" i="1"/>
  <c r="EL407" i="1"/>
  <c r="DT407" i="1"/>
  <c r="EN407" i="1" s="1"/>
  <c r="DR407" i="1"/>
  <c r="DQ407" i="1"/>
  <c r="DP407" i="1"/>
  <c r="DO407" i="1"/>
  <c r="DN407" i="1"/>
  <c r="DB407" i="1"/>
  <c r="CX407" i="1"/>
  <c r="CW407" i="1"/>
  <c r="CS407" i="1"/>
  <c r="CR407" i="1"/>
  <c r="CQ407" i="1"/>
  <c r="CP407" i="1"/>
  <c r="CO407" i="1"/>
  <c r="CF407" i="1"/>
  <c r="CE407" i="1"/>
  <c r="CC407" i="1"/>
  <c r="CB407" i="1"/>
  <c r="CA407" i="1"/>
  <c r="BZ407" i="1"/>
  <c r="BY407" i="1"/>
  <c r="BX407" i="1"/>
  <c r="BW407" i="1"/>
  <c r="BV407" i="1"/>
  <c r="BT407" i="1"/>
  <c r="BS407" i="1"/>
  <c r="BR407" i="1"/>
  <c r="BQ407" i="1"/>
  <c r="BP407" i="1"/>
  <c r="BG407" i="1"/>
  <c r="DE407" i="1" s="1"/>
  <c r="BF407" i="1"/>
  <c r="DD407" i="1" s="1"/>
  <c r="BD407" i="1"/>
  <c r="BC407" i="1"/>
  <c r="BB407" i="1"/>
  <c r="CZ407" i="1" s="1"/>
  <c r="BA407" i="1"/>
  <c r="CY407" i="1" s="1"/>
  <c r="AZ407" i="1"/>
  <c r="AY407" i="1"/>
  <c r="AX407" i="1"/>
  <c r="CV407" i="1" s="1"/>
  <c r="AW407" i="1"/>
  <c r="EK406" i="1"/>
  <c r="EJ406" i="1"/>
  <c r="EF406" i="1"/>
  <c r="DT406" i="1"/>
  <c r="EO406" i="1" s="1"/>
  <c r="DR406" i="1"/>
  <c r="DQ406" i="1"/>
  <c r="DP406" i="1"/>
  <c r="DO406" i="1"/>
  <c r="DN406" i="1"/>
  <c r="DC406" i="1"/>
  <c r="DA406" i="1"/>
  <c r="CY406" i="1"/>
  <c r="CX406" i="1"/>
  <c r="CS406" i="1"/>
  <c r="CR406" i="1"/>
  <c r="CQ406" i="1"/>
  <c r="CP406" i="1"/>
  <c r="CO406" i="1"/>
  <c r="CF406" i="1"/>
  <c r="CE406" i="1"/>
  <c r="CD406" i="1"/>
  <c r="CB406" i="1"/>
  <c r="CA406" i="1"/>
  <c r="BZ406" i="1"/>
  <c r="BY406" i="1"/>
  <c r="BX406" i="1"/>
  <c r="CW406" i="1" s="1"/>
  <c r="BW406" i="1"/>
  <c r="BV406" i="1"/>
  <c r="BT406" i="1"/>
  <c r="BS406" i="1"/>
  <c r="BR406" i="1"/>
  <c r="BQ406" i="1"/>
  <c r="BP406" i="1"/>
  <c r="BG406" i="1"/>
  <c r="DE406" i="1" s="1"/>
  <c r="BF406" i="1"/>
  <c r="DD406" i="1" s="1"/>
  <c r="BE406" i="1"/>
  <c r="BC406" i="1"/>
  <c r="BB406" i="1"/>
  <c r="CZ406" i="1" s="1"/>
  <c r="BA406" i="1"/>
  <c r="AZ406" i="1"/>
  <c r="AY406" i="1"/>
  <c r="AX406" i="1"/>
  <c r="CV406" i="1" s="1"/>
  <c r="AW406" i="1"/>
  <c r="EO405" i="1"/>
  <c r="EJ405" i="1"/>
  <c r="DT405" i="1"/>
  <c r="DR405" i="1"/>
  <c r="DQ405" i="1"/>
  <c r="DP405" i="1"/>
  <c r="DO405" i="1"/>
  <c r="DN405" i="1"/>
  <c r="DC405" i="1"/>
  <c r="DB405" i="1"/>
  <c r="CX405" i="1"/>
  <c r="CS405" i="1"/>
  <c r="CR405" i="1"/>
  <c r="CQ405" i="1"/>
  <c r="CP405" i="1"/>
  <c r="CO405" i="1"/>
  <c r="CF405" i="1"/>
  <c r="CE405" i="1"/>
  <c r="CD405" i="1"/>
  <c r="CC405" i="1"/>
  <c r="CA405" i="1"/>
  <c r="BZ405" i="1"/>
  <c r="BY405" i="1"/>
  <c r="BX405" i="1"/>
  <c r="CW405" i="1" s="1"/>
  <c r="BW405" i="1"/>
  <c r="EF405" i="1" s="1"/>
  <c r="EX405" i="1" s="1"/>
  <c r="BV405" i="1"/>
  <c r="BT405" i="1"/>
  <c r="BS405" i="1"/>
  <c r="BR405" i="1"/>
  <c r="BQ405" i="1"/>
  <c r="BP405" i="1"/>
  <c r="BG405" i="1"/>
  <c r="DE405" i="1" s="1"/>
  <c r="BF405" i="1"/>
  <c r="DD405" i="1" s="1"/>
  <c r="BE405" i="1"/>
  <c r="BD405" i="1"/>
  <c r="BB405" i="1"/>
  <c r="CZ405" i="1" s="1"/>
  <c r="BA405" i="1"/>
  <c r="CY405" i="1" s="1"/>
  <c r="AZ405" i="1"/>
  <c r="AY405" i="1"/>
  <c r="AX405" i="1"/>
  <c r="CV405" i="1" s="1"/>
  <c r="DX405" i="1" s="1"/>
  <c r="AW405" i="1"/>
  <c r="CU405" i="1" s="1"/>
  <c r="EP404" i="1"/>
  <c r="EO404" i="1"/>
  <c r="EN404" i="1"/>
  <c r="EK404" i="1"/>
  <c r="EJ404" i="1"/>
  <c r="DT404" i="1"/>
  <c r="DR404" i="1"/>
  <c r="DQ404" i="1"/>
  <c r="DP404" i="1"/>
  <c r="DO404" i="1"/>
  <c r="DN404" i="1"/>
  <c r="DE404" i="1"/>
  <c r="DC404" i="1"/>
  <c r="CX404" i="1"/>
  <c r="CW404" i="1"/>
  <c r="CS404" i="1"/>
  <c r="CR404" i="1"/>
  <c r="CQ404" i="1"/>
  <c r="CP404" i="1"/>
  <c r="CO404" i="1"/>
  <c r="CF404" i="1"/>
  <c r="CE404" i="1"/>
  <c r="CD404" i="1"/>
  <c r="CC404" i="1"/>
  <c r="CB404" i="1"/>
  <c r="BZ404" i="1"/>
  <c r="BY404" i="1"/>
  <c r="BX404" i="1"/>
  <c r="BW404" i="1"/>
  <c r="BV404" i="1"/>
  <c r="BT404" i="1"/>
  <c r="BS404" i="1"/>
  <c r="BR404" i="1"/>
  <c r="BQ404" i="1"/>
  <c r="BP404" i="1"/>
  <c r="BG404" i="1"/>
  <c r="BF404" i="1"/>
  <c r="BE404" i="1"/>
  <c r="BD404" i="1"/>
  <c r="BC404" i="1"/>
  <c r="DA404" i="1" s="1"/>
  <c r="BA404" i="1"/>
  <c r="CY404" i="1" s="1"/>
  <c r="AZ404" i="1"/>
  <c r="AY404" i="1"/>
  <c r="AX404" i="1"/>
  <c r="EE404" i="1" s="1"/>
  <c r="AW404" i="1"/>
  <c r="EQ403" i="1"/>
  <c r="EN403" i="1"/>
  <c r="DT403" i="1"/>
  <c r="EM403" i="1" s="1"/>
  <c r="DR403" i="1"/>
  <c r="DQ403" i="1"/>
  <c r="DP403" i="1"/>
  <c r="DO403" i="1"/>
  <c r="DN403" i="1"/>
  <c r="DC403" i="1"/>
  <c r="DA403" i="1"/>
  <c r="CW403" i="1"/>
  <c r="CS403" i="1"/>
  <c r="CR403" i="1"/>
  <c r="CQ403" i="1"/>
  <c r="CP403" i="1"/>
  <c r="CO403" i="1"/>
  <c r="CF403" i="1"/>
  <c r="CE403" i="1"/>
  <c r="CD403" i="1"/>
  <c r="CC403" i="1"/>
  <c r="DB403" i="1" s="1"/>
  <c r="CB403" i="1"/>
  <c r="CA403" i="1"/>
  <c r="CZ403" i="1" s="1"/>
  <c r="BY403" i="1"/>
  <c r="BX403" i="1"/>
  <c r="BW403" i="1"/>
  <c r="BV403" i="1"/>
  <c r="BT403" i="1"/>
  <c r="BS403" i="1"/>
  <c r="BR403" i="1"/>
  <c r="BQ403" i="1"/>
  <c r="BP403" i="1"/>
  <c r="BG403" i="1"/>
  <c r="DE403" i="1" s="1"/>
  <c r="BF403" i="1"/>
  <c r="DD403" i="1" s="1"/>
  <c r="BE403" i="1"/>
  <c r="BD403" i="1"/>
  <c r="BC403" i="1"/>
  <c r="BB403" i="1"/>
  <c r="AZ403" i="1"/>
  <c r="CX403" i="1" s="1"/>
  <c r="AY403" i="1"/>
  <c r="AX403" i="1"/>
  <c r="CV403" i="1" s="1"/>
  <c r="AW403" i="1"/>
  <c r="EO402" i="1"/>
  <c r="EM402" i="1"/>
  <c r="EJ402" i="1"/>
  <c r="DT402" i="1"/>
  <c r="EQ402" i="1" s="1"/>
  <c r="DR402" i="1"/>
  <c r="DQ402" i="1"/>
  <c r="DP402" i="1"/>
  <c r="DO402" i="1"/>
  <c r="DN402" i="1"/>
  <c r="DE402" i="1"/>
  <c r="DB402" i="1"/>
  <c r="CY402" i="1"/>
  <c r="CV402" i="1"/>
  <c r="CS402" i="1"/>
  <c r="CR402" i="1"/>
  <c r="CQ402" i="1"/>
  <c r="CP402" i="1"/>
  <c r="CO402" i="1"/>
  <c r="CF402" i="1"/>
  <c r="CE402" i="1"/>
  <c r="DD402" i="1" s="1"/>
  <c r="CD402" i="1"/>
  <c r="CC402" i="1"/>
  <c r="CB402" i="1"/>
  <c r="CA402" i="1"/>
  <c r="BZ402" i="1"/>
  <c r="BX402" i="1"/>
  <c r="CW402" i="1" s="1"/>
  <c r="BW402" i="1"/>
  <c r="BV402" i="1"/>
  <c r="BT402" i="1"/>
  <c r="BS402" i="1"/>
  <c r="BR402" i="1"/>
  <c r="BQ402" i="1"/>
  <c r="BP402" i="1"/>
  <c r="BG402" i="1"/>
  <c r="BF402" i="1"/>
  <c r="BE402" i="1"/>
  <c r="DC402" i="1" s="1"/>
  <c r="BD402" i="1"/>
  <c r="BC402" i="1"/>
  <c r="DA402" i="1" s="1"/>
  <c r="BB402" i="1"/>
  <c r="CZ402" i="1" s="1"/>
  <c r="BA402" i="1"/>
  <c r="AY402" i="1"/>
  <c r="AX402" i="1"/>
  <c r="AW402" i="1"/>
  <c r="EE402" i="1" s="1"/>
  <c r="EQ401" i="1"/>
  <c r="EN401" i="1"/>
  <c r="DT401" i="1"/>
  <c r="EM401" i="1" s="1"/>
  <c r="DR401" i="1"/>
  <c r="DQ401" i="1"/>
  <c r="DP401" i="1"/>
  <c r="DO401" i="1"/>
  <c r="DN401" i="1"/>
  <c r="DC401" i="1"/>
  <c r="DA401" i="1"/>
  <c r="CX401" i="1"/>
  <c r="CS401" i="1"/>
  <c r="CR401" i="1"/>
  <c r="CQ401" i="1"/>
  <c r="CP401" i="1"/>
  <c r="CO401" i="1"/>
  <c r="CF401" i="1"/>
  <c r="CE401" i="1"/>
  <c r="CD401" i="1"/>
  <c r="CC401" i="1"/>
  <c r="DB401" i="1" s="1"/>
  <c r="CB401" i="1"/>
  <c r="CA401" i="1"/>
  <c r="CZ401" i="1" s="1"/>
  <c r="BZ401" i="1"/>
  <c r="BY401" i="1"/>
  <c r="BW401" i="1"/>
  <c r="BV401" i="1"/>
  <c r="BT401" i="1"/>
  <c r="BS401" i="1"/>
  <c r="BR401" i="1"/>
  <c r="BQ401" i="1"/>
  <c r="BP401" i="1"/>
  <c r="BG401" i="1"/>
  <c r="DE401" i="1" s="1"/>
  <c r="BF401" i="1"/>
  <c r="DD401" i="1" s="1"/>
  <c r="BE401" i="1"/>
  <c r="BD401" i="1"/>
  <c r="BC401" i="1"/>
  <c r="BB401" i="1"/>
  <c r="BA401" i="1"/>
  <c r="CY401" i="1" s="1"/>
  <c r="AZ401" i="1"/>
  <c r="AX401" i="1"/>
  <c r="CV401" i="1" s="1"/>
  <c r="AW401" i="1"/>
  <c r="EO400" i="1"/>
  <c r="EM400" i="1"/>
  <c r="EJ400" i="1"/>
  <c r="DT400" i="1"/>
  <c r="EQ400" i="1" s="1"/>
  <c r="DR400" i="1"/>
  <c r="DQ400" i="1"/>
  <c r="DP400" i="1"/>
  <c r="DO400" i="1"/>
  <c r="DN400" i="1"/>
  <c r="DE400" i="1"/>
  <c r="DB400" i="1"/>
  <c r="CY400" i="1"/>
  <c r="CW400" i="1"/>
  <c r="CS400" i="1"/>
  <c r="CR400" i="1"/>
  <c r="CQ400" i="1"/>
  <c r="CP400" i="1"/>
  <c r="CO400" i="1"/>
  <c r="CF400" i="1"/>
  <c r="CE400" i="1"/>
  <c r="DD400" i="1" s="1"/>
  <c r="CD400" i="1"/>
  <c r="CC400" i="1"/>
  <c r="CB400" i="1"/>
  <c r="CA400" i="1"/>
  <c r="BZ400" i="1"/>
  <c r="BY400" i="1"/>
  <c r="CX400" i="1" s="1"/>
  <c r="BX400" i="1"/>
  <c r="BV400" i="1"/>
  <c r="BT400" i="1"/>
  <c r="BS400" i="1"/>
  <c r="BR400" i="1"/>
  <c r="BQ400" i="1"/>
  <c r="BP400" i="1"/>
  <c r="BG400" i="1"/>
  <c r="BF400" i="1"/>
  <c r="BE400" i="1"/>
  <c r="DC400" i="1" s="1"/>
  <c r="BD400" i="1"/>
  <c r="BC400" i="1"/>
  <c r="BB400" i="1"/>
  <c r="CZ400" i="1" s="1"/>
  <c r="BA400" i="1"/>
  <c r="AZ400" i="1"/>
  <c r="AY400" i="1"/>
  <c r="AW400" i="1"/>
  <c r="EQ399" i="1"/>
  <c r="EN399" i="1"/>
  <c r="DT399" i="1"/>
  <c r="EM399" i="1" s="1"/>
  <c r="DR399" i="1"/>
  <c r="DQ399" i="1"/>
  <c r="DP399" i="1"/>
  <c r="DO399" i="1"/>
  <c r="DN399" i="1"/>
  <c r="DC399" i="1"/>
  <c r="DA399" i="1"/>
  <c r="CX399" i="1"/>
  <c r="CS399" i="1"/>
  <c r="CR399" i="1"/>
  <c r="CQ399" i="1"/>
  <c r="CP399" i="1"/>
  <c r="CO399" i="1"/>
  <c r="CF399" i="1"/>
  <c r="CE399" i="1"/>
  <c r="CD399" i="1"/>
  <c r="CC399" i="1"/>
  <c r="DB399" i="1" s="1"/>
  <c r="CB399" i="1"/>
  <c r="CA399" i="1"/>
  <c r="CZ399" i="1" s="1"/>
  <c r="EA404" i="1" s="1"/>
  <c r="BZ399" i="1"/>
  <c r="BY399" i="1"/>
  <c r="BX399" i="1"/>
  <c r="BW399" i="1"/>
  <c r="BT399" i="1"/>
  <c r="BS399" i="1"/>
  <c r="BR399" i="1"/>
  <c r="BQ399" i="1"/>
  <c r="BP399" i="1"/>
  <c r="BG399" i="1"/>
  <c r="BF399" i="1"/>
  <c r="DD399" i="1" s="1"/>
  <c r="BE399" i="1"/>
  <c r="BD399" i="1"/>
  <c r="BC399" i="1"/>
  <c r="BB399" i="1"/>
  <c r="BA399" i="1"/>
  <c r="CY399" i="1" s="1"/>
  <c r="DZ403" i="1" s="1"/>
  <c r="AZ399" i="1"/>
  <c r="AY399" i="1"/>
  <c r="AX399" i="1"/>
  <c r="CV399" i="1" s="1"/>
  <c r="J396" i="1"/>
  <c r="H396" i="1"/>
  <c r="G396" i="1"/>
  <c r="EQ395" i="1"/>
  <c r="EP395" i="1"/>
  <c r="EO395" i="1"/>
  <c r="EN395" i="1"/>
  <c r="EM395" i="1"/>
  <c r="EJ395" i="1"/>
  <c r="DT395" i="1"/>
  <c r="EL395" i="1" s="1"/>
  <c r="DD395" i="1"/>
  <c r="DB395" i="1"/>
  <c r="CY395" i="1"/>
  <c r="CD395" i="1"/>
  <c r="CC395" i="1"/>
  <c r="CB395" i="1"/>
  <c r="CA395" i="1"/>
  <c r="CZ395" i="1" s="1"/>
  <c r="BZ395" i="1"/>
  <c r="BY395" i="1"/>
  <c r="BX395" i="1"/>
  <c r="BW395" i="1"/>
  <c r="BV395" i="1"/>
  <c r="BE395" i="1"/>
  <c r="DC395" i="1" s="1"/>
  <c r="BD395" i="1"/>
  <c r="BC395" i="1"/>
  <c r="DA395" i="1" s="1"/>
  <c r="BB395" i="1"/>
  <c r="BA395" i="1"/>
  <c r="AZ395" i="1"/>
  <c r="CX395" i="1" s="1"/>
  <c r="AY395" i="1"/>
  <c r="AX395" i="1"/>
  <c r="CV395" i="1" s="1"/>
  <c r="AW395" i="1"/>
  <c r="CU395" i="1" s="1"/>
  <c r="EM394" i="1"/>
  <c r="DT394" i="1"/>
  <c r="DR394" i="1"/>
  <c r="DQ394" i="1"/>
  <c r="DP394" i="1"/>
  <c r="DO394" i="1"/>
  <c r="DN394" i="1"/>
  <c r="DD394" i="1"/>
  <c r="CZ394" i="1"/>
  <c r="CX394" i="1"/>
  <c r="CU394" i="1"/>
  <c r="CS394" i="1"/>
  <c r="CR394" i="1"/>
  <c r="CQ394" i="1"/>
  <c r="CP394" i="1"/>
  <c r="CO394" i="1"/>
  <c r="CE394" i="1"/>
  <c r="CC394" i="1"/>
  <c r="CB394" i="1"/>
  <c r="DA394" i="1" s="1"/>
  <c r="CA394" i="1"/>
  <c r="BZ394" i="1"/>
  <c r="BY394" i="1"/>
  <c r="BX394" i="1"/>
  <c r="BW394" i="1"/>
  <c r="BV394" i="1"/>
  <c r="BT394" i="1"/>
  <c r="BS394" i="1"/>
  <c r="BR394" i="1"/>
  <c r="BQ394" i="1"/>
  <c r="BP394" i="1"/>
  <c r="BF394" i="1"/>
  <c r="BD394" i="1"/>
  <c r="DB394" i="1" s="1"/>
  <c r="BC394" i="1"/>
  <c r="BB394" i="1"/>
  <c r="BA394" i="1"/>
  <c r="AZ394" i="1"/>
  <c r="AY394" i="1"/>
  <c r="CW394" i="1" s="1"/>
  <c r="AX394" i="1"/>
  <c r="AW394" i="1"/>
  <c r="EQ393" i="1"/>
  <c r="EN393" i="1"/>
  <c r="EL393" i="1"/>
  <c r="EJ393" i="1"/>
  <c r="DT393" i="1"/>
  <c r="EP393" i="1" s="1"/>
  <c r="DR393" i="1"/>
  <c r="DQ393" i="1"/>
  <c r="DP393" i="1"/>
  <c r="DO393" i="1"/>
  <c r="DN393" i="1"/>
  <c r="DA393" i="1"/>
  <c r="CY393" i="1"/>
  <c r="CV393" i="1"/>
  <c r="CS393" i="1"/>
  <c r="CR393" i="1"/>
  <c r="CQ393" i="1"/>
  <c r="CP393" i="1"/>
  <c r="CO393" i="1"/>
  <c r="CE393" i="1"/>
  <c r="CD393" i="1"/>
  <c r="DC393" i="1" s="1"/>
  <c r="CB393" i="1"/>
  <c r="CA393" i="1"/>
  <c r="BZ393" i="1"/>
  <c r="BY393" i="1"/>
  <c r="BX393" i="1"/>
  <c r="BW393" i="1"/>
  <c r="BV393" i="1"/>
  <c r="BT393" i="1"/>
  <c r="BS393" i="1"/>
  <c r="BR393" i="1"/>
  <c r="BQ393" i="1"/>
  <c r="BP393" i="1"/>
  <c r="BF393" i="1"/>
  <c r="DD393" i="1" s="1"/>
  <c r="BE393" i="1"/>
  <c r="BC393" i="1"/>
  <c r="BB393" i="1"/>
  <c r="BA393" i="1"/>
  <c r="AZ393" i="1"/>
  <c r="CX393" i="1" s="1"/>
  <c r="AY393" i="1"/>
  <c r="AX393" i="1"/>
  <c r="AW393" i="1"/>
  <c r="CU393" i="1" s="1"/>
  <c r="EO392" i="1"/>
  <c r="EM392" i="1"/>
  <c r="EJ392" i="1"/>
  <c r="DT392" i="1"/>
  <c r="EQ392" i="1" s="1"/>
  <c r="DR392" i="1"/>
  <c r="DQ392" i="1"/>
  <c r="DP392" i="1"/>
  <c r="DO392" i="1"/>
  <c r="DN392" i="1"/>
  <c r="CZ392" i="1"/>
  <c r="CW392" i="1"/>
  <c r="CU392" i="1"/>
  <c r="CS392" i="1"/>
  <c r="CR392" i="1"/>
  <c r="CQ392" i="1"/>
  <c r="CP392" i="1"/>
  <c r="CO392" i="1"/>
  <c r="CE392" i="1"/>
  <c r="DD392" i="1" s="1"/>
  <c r="CD392" i="1"/>
  <c r="CC392" i="1"/>
  <c r="CA392" i="1"/>
  <c r="BZ392" i="1"/>
  <c r="BY392" i="1"/>
  <c r="BX392" i="1"/>
  <c r="BW392" i="1"/>
  <c r="BV392" i="1"/>
  <c r="BT392" i="1"/>
  <c r="BS392" i="1"/>
  <c r="BR392" i="1"/>
  <c r="BQ392" i="1"/>
  <c r="BP392" i="1"/>
  <c r="BF392" i="1"/>
  <c r="BE392" i="1"/>
  <c r="DC392" i="1" s="1"/>
  <c r="BD392" i="1"/>
  <c r="BB392" i="1"/>
  <c r="BA392" i="1"/>
  <c r="AZ392" i="1"/>
  <c r="AY392" i="1"/>
  <c r="AX392" i="1"/>
  <c r="CV392" i="1" s="1"/>
  <c r="AW392" i="1"/>
  <c r="DT391" i="1"/>
  <c r="DR391" i="1"/>
  <c r="DQ391" i="1"/>
  <c r="DP391" i="1"/>
  <c r="DO391" i="1"/>
  <c r="DN391" i="1"/>
  <c r="DB391" i="1"/>
  <c r="CX391" i="1"/>
  <c r="CV391" i="1"/>
  <c r="CS391" i="1"/>
  <c r="CR391" i="1"/>
  <c r="CQ391" i="1"/>
  <c r="CP391" i="1"/>
  <c r="CO391" i="1"/>
  <c r="CE391" i="1"/>
  <c r="CD391" i="1"/>
  <c r="CC391" i="1"/>
  <c r="CB391" i="1"/>
  <c r="BZ391" i="1"/>
  <c r="BY391" i="1"/>
  <c r="BX391" i="1"/>
  <c r="BW391" i="1"/>
  <c r="BV391" i="1"/>
  <c r="BT391" i="1"/>
  <c r="BS391" i="1"/>
  <c r="BR391" i="1"/>
  <c r="BQ391" i="1"/>
  <c r="BP391" i="1"/>
  <c r="BF391" i="1"/>
  <c r="DD391" i="1" s="1"/>
  <c r="BE391" i="1"/>
  <c r="DC391" i="1" s="1"/>
  <c r="BD391" i="1"/>
  <c r="BC391" i="1"/>
  <c r="DA391" i="1" s="1"/>
  <c r="BA391" i="1"/>
  <c r="CY391" i="1" s="1"/>
  <c r="AZ391" i="1"/>
  <c r="AY391" i="1"/>
  <c r="CW391" i="1" s="1"/>
  <c r="AX391" i="1"/>
  <c r="AW391" i="1"/>
  <c r="CU391" i="1" s="1"/>
  <c r="EQ390" i="1"/>
  <c r="EO390" i="1"/>
  <c r="EN390" i="1"/>
  <c r="EM390" i="1"/>
  <c r="EL390" i="1"/>
  <c r="DT390" i="1"/>
  <c r="EK390" i="1" s="1"/>
  <c r="DR390" i="1"/>
  <c r="DQ390" i="1"/>
  <c r="DP390" i="1"/>
  <c r="DO390" i="1"/>
  <c r="DN390" i="1"/>
  <c r="DC390" i="1"/>
  <c r="CZ390" i="1"/>
  <c r="CW390" i="1"/>
  <c r="CS390" i="1"/>
  <c r="CR390" i="1"/>
  <c r="CQ390" i="1"/>
  <c r="CP390" i="1"/>
  <c r="CO390" i="1"/>
  <c r="CE390" i="1"/>
  <c r="CD390" i="1"/>
  <c r="CC390" i="1"/>
  <c r="CB390" i="1"/>
  <c r="CA390" i="1"/>
  <c r="BY390" i="1"/>
  <c r="BX390" i="1"/>
  <c r="BW390" i="1"/>
  <c r="BV390" i="1"/>
  <c r="BT390" i="1"/>
  <c r="BS390" i="1"/>
  <c r="BR390" i="1"/>
  <c r="BQ390" i="1"/>
  <c r="BP390" i="1"/>
  <c r="BF390" i="1"/>
  <c r="DD390" i="1" s="1"/>
  <c r="BE390" i="1"/>
  <c r="BD390" i="1"/>
  <c r="DB390" i="1" s="1"/>
  <c r="BC390" i="1"/>
  <c r="DA390" i="1" s="1"/>
  <c r="BB390" i="1"/>
  <c r="AZ390" i="1"/>
  <c r="CX390" i="1" s="1"/>
  <c r="AY390" i="1"/>
  <c r="AX390" i="1"/>
  <c r="CV390" i="1" s="1"/>
  <c r="AW390" i="1"/>
  <c r="EP389" i="1"/>
  <c r="EO389" i="1"/>
  <c r="EN389" i="1"/>
  <c r="EM389" i="1"/>
  <c r="EJ389" i="1"/>
  <c r="DT389" i="1"/>
  <c r="EL389" i="1" s="1"/>
  <c r="DR389" i="1"/>
  <c r="DQ389" i="1"/>
  <c r="DP389" i="1"/>
  <c r="DO389" i="1"/>
  <c r="DN389" i="1"/>
  <c r="DD389" i="1"/>
  <c r="DA389" i="1"/>
  <c r="CW389" i="1"/>
  <c r="CS389" i="1"/>
  <c r="CR389" i="1"/>
  <c r="CQ389" i="1"/>
  <c r="CP389" i="1"/>
  <c r="CO389" i="1"/>
  <c r="CE389" i="1"/>
  <c r="CD389" i="1"/>
  <c r="CC389" i="1"/>
  <c r="CB389" i="1"/>
  <c r="CA389" i="1"/>
  <c r="BZ389" i="1"/>
  <c r="CY389" i="1" s="1"/>
  <c r="BX389" i="1"/>
  <c r="BW389" i="1"/>
  <c r="BV389" i="1"/>
  <c r="CU389" i="1" s="1"/>
  <c r="BT389" i="1"/>
  <c r="BS389" i="1"/>
  <c r="BR389" i="1"/>
  <c r="BQ389" i="1"/>
  <c r="BP389" i="1"/>
  <c r="BF389" i="1"/>
  <c r="BE389" i="1"/>
  <c r="DC389" i="1" s="1"/>
  <c r="BD389" i="1"/>
  <c r="DB389" i="1" s="1"/>
  <c r="BC389" i="1"/>
  <c r="BB389" i="1"/>
  <c r="CZ389" i="1" s="1"/>
  <c r="BA389" i="1"/>
  <c r="AY389" i="1"/>
  <c r="AX389" i="1"/>
  <c r="AW389" i="1"/>
  <c r="EO388" i="1"/>
  <c r="EK388" i="1"/>
  <c r="DT388" i="1"/>
  <c r="EQ388" i="1" s="1"/>
  <c r="DR388" i="1"/>
  <c r="DQ388" i="1"/>
  <c r="DP388" i="1"/>
  <c r="DO388" i="1"/>
  <c r="DN388" i="1"/>
  <c r="DB388" i="1"/>
  <c r="CY388" i="1"/>
  <c r="CX388" i="1"/>
  <c r="CS388" i="1"/>
  <c r="CR388" i="1"/>
  <c r="CQ388" i="1"/>
  <c r="CP388" i="1"/>
  <c r="CO388" i="1"/>
  <c r="CE388" i="1"/>
  <c r="CD388" i="1"/>
  <c r="EF388" i="1" s="1"/>
  <c r="EX388" i="1" s="1"/>
  <c r="CC388" i="1"/>
  <c r="CB388" i="1"/>
  <c r="CA388" i="1"/>
  <c r="CZ388" i="1" s="1"/>
  <c r="BZ388" i="1"/>
  <c r="BY388" i="1"/>
  <c r="BW388" i="1"/>
  <c r="CV388" i="1" s="1"/>
  <c r="BV388" i="1"/>
  <c r="BT388" i="1"/>
  <c r="BS388" i="1"/>
  <c r="BR388" i="1"/>
  <c r="BQ388" i="1"/>
  <c r="BP388" i="1"/>
  <c r="BF388" i="1"/>
  <c r="DD388" i="1" s="1"/>
  <c r="BE388" i="1"/>
  <c r="BD388" i="1"/>
  <c r="BC388" i="1"/>
  <c r="DA388" i="1" s="1"/>
  <c r="BB388" i="1"/>
  <c r="BA388" i="1"/>
  <c r="AZ388" i="1"/>
  <c r="AX388" i="1"/>
  <c r="AW388" i="1"/>
  <c r="CU388" i="1" s="1"/>
  <c r="EQ387" i="1"/>
  <c r="EP387" i="1"/>
  <c r="EO387" i="1"/>
  <c r="EL387" i="1"/>
  <c r="EJ387" i="1"/>
  <c r="DT387" i="1"/>
  <c r="EN387" i="1" s="1"/>
  <c r="DR387" i="1"/>
  <c r="DQ387" i="1"/>
  <c r="DP387" i="1"/>
  <c r="DO387" i="1"/>
  <c r="DN387" i="1"/>
  <c r="DD387" i="1"/>
  <c r="DA387" i="1"/>
  <c r="CX387" i="1"/>
  <c r="CU387" i="1"/>
  <c r="CS387" i="1"/>
  <c r="CR387" i="1"/>
  <c r="CQ387" i="1"/>
  <c r="CP387" i="1"/>
  <c r="CO387" i="1"/>
  <c r="CE387" i="1"/>
  <c r="CD387" i="1"/>
  <c r="CC387" i="1"/>
  <c r="CB387" i="1"/>
  <c r="CA387" i="1"/>
  <c r="BZ387" i="1"/>
  <c r="CY387" i="1" s="1"/>
  <c r="BY387" i="1"/>
  <c r="BX387" i="1"/>
  <c r="BV387" i="1"/>
  <c r="BT387" i="1"/>
  <c r="BS387" i="1"/>
  <c r="BR387" i="1"/>
  <c r="BQ387" i="1"/>
  <c r="BP387" i="1"/>
  <c r="BF387" i="1"/>
  <c r="BE387" i="1"/>
  <c r="DC387" i="1" s="1"/>
  <c r="BD387" i="1"/>
  <c r="BC387" i="1"/>
  <c r="BB387" i="1"/>
  <c r="CZ387" i="1" s="1"/>
  <c r="BA387" i="1"/>
  <c r="AZ387" i="1"/>
  <c r="AY387" i="1"/>
  <c r="CW387" i="1" s="1"/>
  <c r="AW387" i="1"/>
  <c r="EP386" i="1"/>
  <c r="EN386" i="1"/>
  <c r="EE386" i="1"/>
  <c r="DT386" i="1"/>
  <c r="EK386" i="1" s="1"/>
  <c r="DR386" i="1"/>
  <c r="DQ386" i="1"/>
  <c r="DP386" i="1"/>
  <c r="DO386" i="1"/>
  <c r="DN386" i="1"/>
  <c r="DB386" i="1"/>
  <c r="CY386" i="1"/>
  <c r="CW386" i="1"/>
  <c r="CS386" i="1"/>
  <c r="CR386" i="1"/>
  <c r="CQ386" i="1"/>
  <c r="CP386" i="1"/>
  <c r="CO386" i="1"/>
  <c r="CE386" i="1"/>
  <c r="CD386" i="1"/>
  <c r="CC386" i="1"/>
  <c r="CB386" i="1"/>
  <c r="CA386" i="1"/>
  <c r="CZ386" i="1" s="1"/>
  <c r="BZ386" i="1"/>
  <c r="BY386" i="1"/>
  <c r="BX386" i="1"/>
  <c r="BW386" i="1"/>
  <c r="EF386" i="1" s="1"/>
  <c r="BT386" i="1"/>
  <c r="BS386" i="1"/>
  <c r="BR386" i="1"/>
  <c r="BQ386" i="1"/>
  <c r="BP386" i="1"/>
  <c r="BF386" i="1"/>
  <c r="DD386" i="1" s="1"/>
  <c r="BE386" i="1"/>
  <c r="DC386" i="1" s="1"/>
  <c r="BD386" i="1"/>
  <c r="BC386" i="1"/>
  <c r="DA386" i="1" s="1"/>
  <c r="BB386" i="1"/>
  <c r="BA386" i="1"/>
  <c r="AZ386" i="1"/>
  <c r="CX386" i="1" s="1"/>
  <c r="AY386" i="1"/>
  <c r="AX386" i="1"/>
  <c r="CV386" i="1" s="1"/>
  <c r="J382" i="1"/>
  <c r="H382" i="1"/>
  <c r="G382" i="1"/>
  <c r="EO381" i="1"/>
  <c r="EM381" i="1"/>
  <c r="EL381" i="1"/>
  <c r="EJ381" i="1"/>
  <c r="DT381" i="1"/>
  <c r="EN381" i="1" s="1"/>
  <c r="DR381" i="1"/>
  <c r="DQ381" i="1"/>
  <c r="DP381" i="1"/>
  <c r="DO381" i="1"/>
  <c r="DN381" i="1"/>
  <c r="DB381" i="1"/>
  <c r="CZ381" i="1"/>
  <c r="CY381" i="1"/>
  <c r="CV381" i="1"/>
  <c r="CS381" i="1"/>
  <c r="CR381" i="1"/>
  <c r="CQ381" i="1"/>
  <c r="CP381" i="1"/>
  <c r="CO381" i="1"/>
  <c r="CC381" i="1"/>
  <c r="CB381" i="1"/>
  <c r="DA381" i="1" s="1"/>
  <c r="CA381" i="1"/>
  <c r="BZ381" i="1"/>
  <c r="BY381" i="1"/>
  <c r="EF381" i="1" s="1"/>
  <c r="EX381" i="1" s="1"/>
  <c r="BX381" i="1"/>
  <c r="BW381" i="1"/>
  <c r="BV381" i="1"/>
  <c r="BT381" i="1"/>
  <c r="BS381" i="1"/>
  <c r="BR381" i="1"/>
  <c r="BQ381" i="1"/>
  <c r="BP381" i="1"/>
  <c r="BD381" i="1"/>
  <c r="BC381" i="1"/>
  <c r="BB381" i="1"/>
  <c r="BA381" i="1"/>
  <c r="AZ381" i="1"/>
  <c r="AY381" i="1"/>
  <c r="CW381" i="1" s="1"/>
  <c r="AX381" i="1"/>
  <c r="AW381" i="1"/>
  <c r="EP380" i="1"/>
  <c r="EM380" i="1"/>
  <c r="EJ380" i="1"/>
  <c r="DT380" i="1"/>
  <c r="EL380" i="1" s="1"/>
  <c r="DR380" i="1"/>
  <c r="DQ380" i="1"/>
  <c r="DP380" i="1"/>
  <c r="DO380" i="1"/>
  <c r="DN380" i="1"/>
  <c r="CZ380" i="1"/>
  <c r="CX380" i="1"/>
  <c r="CW380" i="1"/>
  <c r="CS380" i="1"/>
  <c r="CR380" i="1"/>
  <c r="CQ380" i="1"/>
  <c r="CP380" i="1"/>
  <c r="CO380" i="1"/>
  <c r="CD380" i="1"/>
  <c r="DC380" i="1" s="1"/>
  <c r="CB380" i="1"/>
  <c r="CA380" i="1"/>
  <c r="BZ380" i="1"/>
  <c r="BY380" i="1"/>
  <c r="BX380" i="1"/>
  <c r="BW380" i="1"/>
  <c r="BV380" i="1"/>
  <c r="BT380" i="1"/>
  <c r="BS380" i="1"/>
  <c r="BR380" i="1"/>
  <c r="BQ380" i="1"/>
  <c r="BP380" i="1"/>
  <c r="BE380" i="1"/>
  <c r="BC380" i="1"/>
  <c r="DA380" i="1" s="1"/>
  <c r="BB380" i="1"/>
  <c r="BA380" i="1"/>
  <c r="CY380" i="1" s="1"/>
  <c r="AZ380" i="1"/>
  <c r="AY380" i="1"/>
  <c r="AX380" i="1"/>
  <c r="CV380" i="1" s="1"/>
  <c r="AW380" i="1"/>
  <c r="EN379" i="1"/>
  <c r="EK379" i="1"/>
  <c r="DT379" i="1"/>
  <c r="DR379" i="1"/>
  <c r="DQ379" i="1"/>
  <c r="DP379" i="1"/>
  <c r="DO379" i="1"/>
  <c r="DN379" i="1"/>
  <c r="CZ379" i="1"/>
  <c r="CW379" i="1"/>
  <c r="CS379" i="1"/>
  <c r="CR379" i="1"/>
  <c r="CQ379" i="1"/>
  <c r="CP379" i="1"/>
  <c r="CO379" i="1"/>
  <c r="CD379" i="1"/>
  <c r="CC379" i="1"/>
  <c r="CA379" i="1"/>
  <c r="BZ379" i="1"/>
  <c r="BY379" i="1"/>
  <c r="BX379" i="1"/>
  <c r="BW379" i="1"/>
  <c r="BV379" i="1"/>
  <c r="BT379" i="1"/>
  <c r="BS379" i="1"/>
  <c r="BR379" i="1"/>
  <c r="BQ379" i="1"/>
  <c r="BP379" i="1"/>
  <c r="BE379" i="1"/>
  <c r="DC379" i="1" s="1"/>
  <c r="BD379" i="1"/>
  <c r="DB379" i="1" s="1"/>
  <c r="BB379" i="1"/>
  <c r="BA379" i="1"/>
  <c r="CY379" i="1" s="1"/>
  <c r="AZ379" i="1"/>
  <c r="CX379" i="1" s="1"/>
  <c r="AY379" i="1"/>
  <c r="AX379" i="1"/>
  <c r="AW379" i="1"/>
  <c r="CU379" i="1" s="1"/>
  <c r="DT378" i="1"/>
  <c r="EM378" i="1" s="1"/>
  <c r="DR378" i="1"/>
  <c r="DQ378" i="1"/>
  <c r="DP378" i="1"/>
  <c r="DO378" i="1"/>
  <c r="DN378" i="1"/>
  <c r="DC378" i="1"/>
  <c r="CY378" i="1"/>
  <c r="CS378" i="1"/>
  <c r="CR378" i="1"/>
  <c r="CQ378" i="1"/>
  <c r="CP378" i="1"/>
  <c r="CO378" i="1"/>
  <c r="CD378" i="1"/>
  <c r="CC378" i="1"/>
  <c r="CB378" i="1"/>
  <c r="BZ378" i="1"/>
  <c r="BY378" i="1"/>
  <c r="BX378" i="1"/>
  <c r="BW378" i="1"/>
  <c r="CV378" i="1" s="1"/>
  <c r="BV378" i="1"/>
  <c r="BT378" i="1"/>
  <c r="BS378" i="1"/>
  <c r="BR378" i="1"/>
  <c r="BQ378" i="1"/>
  <c r="BP378" i="1"/>
  <c r="BE378" i="1"/>
  <c r="BD378" i="1"/>
  <c r="BC378" i="1"/>
  <c r="BA378" i="1"/>
  <c r="AZ378" i="1"/>
  <c r="CX378" i="1" s="1"/>
  <c r="AY378" i="1"/>
  <c r="CW378" i="1" s="1"/>
  <c r="AX378" i="1"/>
  <c r="AW378" i="1"/>
  <c r="EP377" i="1"/>
  <c r="EM377" i="1"/>
  <c r="EJ377" i="1"/>
  <c r="DT377" i="1"/>
  <c r="EL377" i="1" s="1"/>
  <c r="DR377" i="1"/>
  <c r="DQ377" i="1"/>
  <c r="DP377" i="1"/>
  <c r="DO377" i="1"/>
  <c r="DN377" i="1"/>
  <c r="DC377" i="1"/>
  <c r="DA377" i="1"/>
  <c r="CW377" i="1"/>
  <c r="CS377" i="1"/>
  <c r="CR377" i="1"/>
  <c r="CQ377" i="1"/>
  <c r="CP377" i="1"/>
  <c r="CO377" i="1"/>
  <c r="CD377" i="1"/>
  <c r="CC377" i="1"/>
  <c r="CB377" i="1"/>
  <c r="CA377" i="1"/>
  <c r="BY377" i="1"/>
  <c r="BX377" i="1"/>
  <c r="BW377" i="1"/>
  <c r="BV377" i="1"/>
  <c r="BT377" i="1"/>
  <c r="BS377" i="1"/>
  <c r="BR377" i="1"/>
  <c r="BQ377" i="1"/>
  <c r="BP377" i="1"/>
  <c r="BE377" i="1"/>
  <c r="BD377" i="1"/>
  <c r="DB377" i="1" s="1"/>
  <c r="BC377" i="1"/>
  <c r="BB377" i="1"/>
  <c r="CZ377" i="1" s="1"/>
  <c r="AZ377" i="1"/>
  <c r="CX377" i="1" s="1"/>
  <c r="AY377" i="1"/>
  <c r="AX377" i="1"/>
  <c r="CV377" i="1" s="1"/>
  <c r="AW377" i="1"/>
  <c r="DT376" i="1"/>
  <c r="DR376" i="1"/>
  <c r="DQ376" i="1"/>
  <c r="DP376" i="1"/>
  <c r="DO376" i="1"/>
  <c r="DN376" i="1"/>
  <c r="DC376" i="1"/>
  <c r="CY376" i="1"/>
  <c r="CU376" i="1"/>
  <c r="CS376" i="1"/>
  <c r="CR376" i="1"/>
  <c r="CQ376" i="1"/>
  <c r="CP376" i="1"/>
  <c r="CO376" i="1"/>
  <c r="CD376" i="1"/>
  <c r="CC376" i="1"/>
  <c r="CB376" i="1"/>
  <c r="DA376" i="1" s="1"/>
  <c r="CA376" i="1"/>
  <c r="BZ376" i="1"/>
  <c r="BX376" i="1"/>
  <c r="BW376" i="1"/>
  <c r="BV376" i="1"/>
  <c r="BT376" i="1"/>
  <c r="BS376" i="1"/>
  <c r="BR376" i="1"/>
  <c r="BQ376" i="1"/>
  <c r="BP376" i="1"/>
  <c r="BE376" i="1"/>
  <c r="BD376" i="1"/>
  <c r="DB376" i="1" s="1"/>
  <c r="BC376" i="1"/>
  <c r="BB376" i="1"/>
  <c r="CZ376" i="1" s="1"/>
  <c r="BA376" i="1"/>
  <c r="AY376" i="1"/>
  <c r="AX376" i="1"/>
  <c r="CV376" i="1" s="1"/>
  <c r="AW376" i="1"/>
  <c r="EQ375" i="1"/>
  <c r="EO375" i="1"/>
  <c r="EN375" i="1"/>
  <c r="EM375" i="1"/>
  <c r="EL375" i="1"/>
  <c r="DT375" i="1"/>
  <c r="EP375" i="1" s="1"/>
  <c r="DR375" i="1"/>
  <c r="DQ375" i="1"/>
  <c r="DP375" i="1"/>
  <c r="DO375" i="1"/>
  <c r="DN375" i="1"/>
  <c r="DC375" i="1"/>
  <c r="DB375" i="1"/>
  <c r="CV375" i="1"/>
  <c r="CS375" i="1"/>
  <c r="CR375" i="1"/>
  <c r="CQ375" i="1"/>
  <c r="CP375" i="1"/>
  <c r="CO375" i="1"/>
  <c r="CD375" i="1"/>
  <c r="CC375" i="1"/>
  <c r="CB375" i="1"/>
  <c r="CA375" i="1"/>
  <c r="BZ375" i="1"/>
  <c r="CY375" i="1" s="1"/>
  <c r="BY375" i="1"/>
  <c r="BW375" i="1"/>
  <c r="BV375" i="1"/>
  <c r="BT375" i="1"/>
  <c r="BS375" i="1"/>
  <c r="BR375" i="1"/>
  <c r="BQ375" i="1"/>
  <c r="BP375" i="1"/>
  <c r="BE375" i="1"/>
  <c r="BD375" i="1"/>
  <c r="BC375" i="1"/>
  <c r="DA375" i="1" s="1"/>
  <c r="BB375" i="1"/>
  <c r="CZ375" i="1" s="1"/>
  <c r="BA375" i="1"/>
  <c r="AZ375" i="1"/>
  <c r="CX375" i="1" s="1"/>
  <c r="AX375" i="1"/>
  <c r="AW375" i="1"/>
  <c r="CU375" i="1" s="1"/>
  <c r="EO374" i="1"/>
  <c r="EM374" i="1"/>
  <c r="EL374" i="1"/>
  <c r="EJ374" i="1"/>
  <c r="DT374" i="1"/>
  <c r="EN374" i="1" s="1"/>
  <c r="DR374" i="1"/>
  <c r="DQ374" i="1"/>
  <c r="DP374" i="1"/>
  <c r="DO374" i="1"/>
  <c r="DN374" i="1"/>
  <c r="DC374" i="1"/>
  <c r="DB374" i="1"/>
  <c r="CZ374" i="1"/>
  <c r="CS374" i="1"/>
  <c r="CR374" i="1"/>
  <c r="CQ374" i="1"/>
  <c r="CP374" i="1"/>
  <c r="CO374" i="1"/>
  <c r="CD374" i="1"/>
  <c r="CC374" i="1"/>
  <c r="CB374" i="1"/>
  <c r="CA374" i="1"/>
  <c r="BZ374" i="1"/>
  <c r="EF374" i="1" s="1"/>
  <c r="EX374" i="1" s="1"/>
  <c r="BY374" i="1"/>
  <c r="BX374" i="1"/>
  <c r="CW374" i="1" s="1"/>
  <c r="BV374" i="1"/>
  <c r="BT374" i="1"/>
  <c r="BS374" i="1"/>
  <c r="BR374" i="1"/>
  <c r="BQ374" i="1"/>
  <c r="BP374" i="1"/>
  <c r="BE374" i="1"/>
  <c r="BD374" i="1"/>
  <c r="BC374" i="1"/>
  <c r="DA374" i="1" s="1"/>
  <c r="BB374" i="1"/>
  <c r="BA374" i="1"/>
  <c r="AZ374" i="1"/>
  <c r="CX374" i="1" s="1"/>
  <c r="AY374" i="1"/>
  <c r="AW374" i="1"/>
  <c r="EP373" i="1"/>
  <c r="EM373" i="1"/>
  <c r="EJ373" i="1"/>
  <c r="DT373" i="1"/>
  <c r="EL373" i="1" s="1"/>
  <c r="DR373" i="1"/>
  <c r="DQ373" i="1"/>
  <c r="DP373" i="1"/>
  <c r="DO373" i="1"/>
  <c r="DN373" i="1"/>
  <c r="DA373" i="1"/>
  <c r="CX373" i="1"/>
  <c r="CS373" i="1"/>
  <c r="CR373" i="1"/>
  <c r="CQ373" i="1"/>
  <c r="CP373" i="1"/>
  <c r="CO373" i="1"/>
  <c r="CD373" i="1"/>
  <c r="DC373" i="1" s="1"/>
  <c r="CC373" i="1"/>
  <c r="CB373" i="1"/>
  <c r="CA373" i="1"/>
  <c r="BZ373" i="1"/>
  <c r="BY373" i="1"/>
  <c r="BX373" i="1"/>
  <c r="BW373" i="1"/>
  <c r="BT373" i="1"/>
  <c r="BS373" i="1"/>
  <c r="BR373" i="1"/>
  <c r="BQ373" i="1"/>
  <c r="BP373" i="1"/>
  <c r="BE373" i="1"/>
  <c r="BD373" i="1"/>
  <c r="DB373" i="1" s="1"/>
  <c r="BC373" i="1"/>
  <c r="BB373" i="1"/>
  <c r="CZ373" i="1" s="1"/>
  <c r="BA373" i="1"/>
  <c r="CY373" i="1" s="1"/>
  <c r="AZ373" i="1"/>
  <c r="AY373" i="1"/>
  <c r="AX373" i="1"/>
  <c r="J370" i="1"/>
  <c r="H370" i="1"/>
  <c r="G370" i="1"/>
  <c r="EK369" i="1"/>
  <c r="DT369" i="1"/>
  <c r="EN369" i="1" s="1"/>
  <c r="DR369" i="1"/>
  <c r="DQ369" i="1"/>
  <c r="CY369" i="1"/>
  <c r="CS369" i="1"/>
  <c r="CR369" i="1"/>
  <c r="CQ369" i="1"/>
  <c r="CP369" i="1"/>
  <c r="CO369" i="1"/>
  <c r="CB369" i="1"/>
  <c r="CA369" i="1"/>
  <c r="BZ369" i="1"/>
  <c r="BY369" i="1"/>
  <c r="BX369" i="1"/>
  <c r="BW369" i="1"/>
  <c r="BV369" i="1"/>
  <c r="BT369" i="1"/>
  <c r="BS369" i="1"/>
  <c r="BR369" i="1"/>
  <c r="BQ369" i="1"/>
  <c r="BP369" i="1"/>
  <c r="BC369" i="1"/>
  <c r="DA369" i="1" s="1"/>
  <c r="BB369" i="1"/>
  <c r="BA369" i="1"/>
  <c r="AZ369" i="1"/>
  <c r="AY369" i="1"/>
  <c r="CW369" i="1" s="1"/>
  <c r="AX369" i="1"/>
  <c r="AW369" i="1"/>
  <c r="CU369" i="1" s="1"/>
  <c r="EN368" i="1"/>
  <c r="EL368" i="1"/>
  <c r="DT368" i="1"/>
  <c r="DR368" i="1"/>
  <c r="DQ368" i="1"/>
  <c r="CW368" i="1"/>
  <c r="CS368" i="1"/>
  <c r="CR368" i="1"/>
  <c r="CQ368" i="1"/>
  <c r="CP368" i="1"/>
  <c r="CO368" i="1"/>
  <c r="CC368" i="1"/>
  <c r="CA368" i="1"/>
  <c r="BZ368" i="1"/>
  <c r="BY368" i="1"/>
  <c r="BX368" i="1"/>
  <c r="BW368" i="1"/>
  <c r="BV368" i="1"/>
  <c r="BT368" i="1"/>
  <c r="BS368" i="1"/>
  <c r="BR368" i="1"/>
  <c r="BQ368" i="1"/>
  <c r="BP368" i="1"/>
  <c r="BD368" i="1"/>
  <c r="DB368" i="1" s="1"/>
  <c r="BB368" i="1"/>
  <c r="BA368" i="1"/>
  <c r="AZ368" i="1"/>
  <c r="AY368" i="1"/>
  <c r="AX368" i="1"/>
  <c r="CV368" i="1" s="1"/>
  <c r="AW368" i="1"/>
  <c r="DT367" i="1"/>
  <c r="DR367" i="1"/>
  <c r="DQ367" i="1"/>
  <c r="DB367" i="1"/>
  <c r="CS367" i="1"/>
  <c r="CR367" i="1"/>
  <c r="CQ367" i="1"/>
  <c r="CP367" i="1"/>
  <c r="CO367" i="1"/>
  <c r="CC367" i="1"/>
  <c r="CB367" i="1"/>
  <c r="BZ367" i="1"/>
  <c r="BY367" i="1"/>
  <c r="BX367" i="1"/>
  <c r="BW367" i="1"/>
  <c r="BV367" i="1"/>
  <c r="BT367" i="1"/>
  <c r="BS367" i="1"/>
  <c r="BR367" i="1"/>
  <c r="BQ367" i="1"/>
  <c r="BP367" i="1"/>
  <c r="BD367" i="1"/>
  <c r="BC367" i="1"/>
  <c r="DA367" i="1" s="1"/>
  <c r="BA367" i="1"/>
  <c r="CY367" i="1" s="1"/>
  <c r="AZ367" i="1"/>
  <c r="AY367" i="1"/>
  <c r="CW367" i="1" s="1"/>
  <c r="AX367" i="1"/>
  <c r="AW367" i="1"/>
  <c r="CU367" i="1" s="1"/>
  <c r="EQ366" i="1"/>
  <c r="EP366" i="1"/>
  <c r="EO366" i="1"/>
  <c r="EN366" i="1"/>
  <c r="EL366" i="1"/>
  <c r="EJ366" i="1"/>
  <c r="DT366" i="1"/>
  <c r="EM366" i="1" s="1"/>
  <c r="DR366" i="1"/>
  <c r="DQ366" i="1"/>
  <c r="CS366" i="1"/>
  <c r="CR366" i="1"/>
  <c r="CQ366" i="1"/>
  <c r="CP366" i="1"/>
  <c r="CO366" i="1"/>
  <c r="CC366" i="1"/>
  <c r="CB366" i="1"/>
  <c r="CA366" i="1"/>
  <c r="BY366" i="1"/>
  <c r="BX366" i="1"/>
  <c r="BW366" i="1"/>
  <c r="EF366" i="1" s="1"/>
  <c r="BV366" i="1"/>
  <c r="BT366" i="1"/>
  <c r="BS366" i="1"/>
  <c r="BR366" i="1"/>
  <c r="BQ366" i="1"/>
  <c r="BP366" i="1"/>
  <c r="BD366" i="1"/>
  <c r="DB366" i="1" s="1"/>
  <c r="BC366" i="1"/>
  <c r="DA366" i="1" s="1"/>
  <c r="BB366" i="1"/>
  <c r="CZ366" i="1" s="1"/>
  <c r="AZ366" i="1"/>
  <c r="CX366" i="1" s="1"/>
  <c r="AY366" i="1"/>
  <c r="CW366" i="1" s="1"/>
  <c r="AX366" i="1"/>
  <c r="AW366" i="1"/>
  <c r="EQ365" i="1"/>
  <c r="EP365" i="1"/>
  <c r="EO365" i="1"/>
  <c r="EN365" i="1"/>
  <c r="EL365" i="1"/>
  <c r="EJ365" i="1"/>
  <c r="DT365" i="1"/>
  <c r="EM365" i="1" s="1"/>
  <c r="DR365" i="1"/>
  <c r="DQ365" i="1"/>
  <c r="CS365" i="1"/>
  <c r="CR365" i="1"/>
  <c r="CQ365" i="1"/>
  <c r="CP365" i="1"/>
  <c r="CO365" i="1"/>
  <c r="CC365" i="1"/>
  <c r="CB365" i="1"/>
  <c r="CA365" i="1"/>
  <c r="BZ365" i="1"/>
  <c r="EF365" i="1" s="1"/>
  <c r="EX365" i="1" s="1"/>
  <c r="BX365" i="1"/>
  <c r="BW365" i="1"/>
  <c r="BV365" i="1"/>
  <c r="BT365" i="1"/>
  <c r="BS365" i="1"/>
  <c r="BR365" i="1"/>
  <c r="BQ365" i="1"/>
  <c r="BP365" i="1"/>
  <c r="BD365" i="1"/>
  <c r="DB365" i="1" s="1"/>
  <c r="BC365" i="1"/>
  <c r="DA365" i="1" s="1"/>
  <c r="BB365" i="1"/>
  <c r="BA365" i="1"/>
  <c r="AY365" i="1"/>
  <c r="CW365" i="1" s="1"/>
  <c r="AX365" i="1"/>
  <c r="CV365" i="1" s="1"/>
  <c r="AW365" i="1"/>
  <c r="EQ364" i="1"/>
  <c r="EP364" i="1"/>
  <c r="EO364" i="1"/>
  <c r="EN364" i="1"/>
  <c r="EL364" i="1"/>
  <c r="EJ364" i="1"/>
  <c r="DT364" i="1"/>
  <c r="EM364" i="1" s="1"/>
  <c r="DR364" i="1"/>
  <c r="DQ364" i="1"/>
  <c r="DA364" i="1"/>
  <c r="CS364" i="1"/>
  <c r="CR364" i="1"/>
  <c r="CQ364" i="1"/>
  <c r="CP364" i="1"/>
  <c r="CO364" i="1"/>
  <c r="CC364" i="1"/>
  <c r="CB364" i="1"/>
  <c r="CA364" i="1"/>
  <c r="BZ364" i="1"/>
  <c r="BY364" i="1"/>
  <c r="BW364" i="1"/>
  <c r="BV364" i="1"/>
  <c r="EF364" i="1" s="1"/>
  <c r="EX364" i="1" s="1"/>
  <c r="BT364" i="1"/>
  <c r="BS364" i="1"/>
  <c r="BR364" i="1"/>
  <c r="BQ364" i="1"/>
  <c r="BP364" i="1"/>
  <c r="BD364" i="1"/>
  <c r="DB364" i="1" s="1"/>
  <c r="BC364" i="1"/>
  <c r="BB364" i="1"/>
  <c r="BA364" i="1"/>
  <c r="AZ364" i="1"/>
  <c r="AX364" i="1"/>
  <c r="CV364" i="1" s="1"/>
  <c r="AW364" i="1"/>
  <c r="EQ363" i="1"/>
  <c r="EP363" i="1"/>
  <c r="EO363" i="1"/>
  <c r="EN363" i="1"/>
  <c r="EM363" i="1"/>
  <c r="DT363" i="1"/>
  <c r="EL363" i="1" s="1"/>
  <c r="DR363" i="1"/>
  <c r="DQ363" i="1"/>
  <c r="DP363" i="1"/>
  <c r="DO363" i="1"/>
  <c r="DN363" i="1"/>
  <c r="CS363" i="1"/>
  <c r="CR363" i="1"/>
  <c r="CQ363" i="1"/>
  <c r="CP363" i="1"/>
  <c r="CO363" i="1"/>
  <c r="CC363" i="1"/>
  <c r="CB363" i="1"/>
  <c r="CA363" i="1"/>
  <c r="BZ363" i="1"/>
  <c r="BY363" i="1"/>
  <c r="BX363" i="1"/>
  <c r="BV363" i="1"/>
  <c r="BT363" i="1"/>
  <c r="BS363" i="1"/>
  <c r="BR363" i="1"/>
  <c r="BQ363" i="1"/>
  <c r="BP363" i="1"/>
  <c r="BD363" i="1"/>
  <c r="DB363" i="1" s="1"/>
  <c r="BC363" i="1"/>
  <c r="BB363" i="1"/>
  <c r="CZ363" i="1" s="1"/>
  <c r="BA363" i="1"/>
  <c r="AZ363" i="1"/>
  <c r="AY363" i="1"/>
  <c r="CW363" i="1" s="1"/>
  <c r="AW363" i="1"/>
  <c r="CU363" i="1" s="1"/>
  <c r="EQ362" i="1"/>
  <c r="EL362" i="1"/>
  <c r="DT362" i="1"/>
  <c r="DR362" i="1"/>
  <c r="DQ362" i="1"/>
  <c r="DP362" i="1"/>
  <c r="DO362" i="1"/>
  <c r="DN362" i="1"/>
  <c r="CW362" i="1"/>
  <c r="CS362" i="1"/>
  <c r="CR362" i="1"/>
  <c r="CQ362" i="1"/>
  <c r="CP362" i="1"/>
  <c r="CO362" i="1"/>
  <c r="CC362" i="1"/>
  <c r="CB362" i="1"/>
  <c r="CA362" i="1"/>
  <c r="BZ362" i="1"/>
  <c r="BY362" i="1"/>
  <c r="BX362" i="1"/>
  <c r="BW362" i="1"/>
  <c r="EF362" i="1" s="1"/>
  <c r="BT362" i="1"/>
  <c r="BS362" i="1"/>
  <c r="BR362" i="1"/>
  <c r="BQ362" i="1"/>
  <c r="BP362" i="1"/>
  <c r="BD362" i="1"/>
  <c r="BC362" i="1"/>
  <c r="DA362" i="1" s="1"/>
  <c r="BB362" i="1"/>
  <c r="CZ362" i="1" s="1"/>
  <c r="BA362" i="1"/>
  <c r="CY362" i="1" s="1"/>
  <c r="AZ362" i="1"/>
  <c r="CX362" i="1" s="1"/>
  <c r="AY362" i="1"/>
  <c r="AX362" i="1"/>
  <c r="CV362" i="1" s="1"/>
  <c r="J359" i="1"/>
  <c r="H359" i="1"/>
  <c r="G359" i="1"/>
  <c r="EQ358" i="1"/>
  <c r="EP358" i="1"/>
  <c r="EO358" i="1"/>
  <c r="EN358" i="1"/>
  <c r="EJ358" i="1"/>
  <c r="DT358" i="1"/>
  <c r="EM358" i="1" s="1"/>
  <c r="DR358" i="1"/>
  <c r="DQ358" i="1"/>
  <c r="DP358" i="1"/>
  <c r="DO358" i="1"/>
  <c r="DN358" i="1"/>
  <c r="CY358" i="1"/>
  <c r="CS358" i="1"/>
  <c r="CR358" i="1"/>
  <c r="CQ358" i="1"/>
  <c r="CP358" i="1"/>
  <c r="CO358" i="1"/>
  <c r="CC358" i="1"/>
  <c r="CB358" i="1"/>
  <c r="CA358" i="1"/>
  <c r="BZ358" i="1"/>
  <c r="BY358" i="1"/>
  <c r="BX358" i="1"/>
  <c r="BW358" i="1"/>
  <c r="BV358" i="1"/>
  <c r="CU358" i="1" s="1"/>
  <c r="BT358" i="1"/>
  <c r="BS358" i="1"/>
  <c r="BR358" i="1"/>
  <c r="BQ358" i="1"/>
  <c r="BP358" i="1"/>
  <c r="BD358" i="1"/>
  <c r="DB358" i="1" s="1"/>
  <c r="BC358" i="1"/>
  <c r="DA358" i="1" s="1"/>
  <c r="BB358" i="1"/>
  <c r="CZ358" i="1" s="1"/>
  <c r="BA358" i="1"/>
  <c r="AZ358" i="1"/>
  <c r="AY358" i="1"/>
  <c r="CW358" i="1" s="1"/>
  <c r="AX358" i="1"/>
  <c r="AW358" i="1"/>
  <c r="EP357" i="1"/>
  <c r="EO357" i="1"/>
  <c r="EN357" i="1"/>
  <c r="EM357" i="1"/>
  <c r="EL357" i="1"/>
  <c r="DT357" i="1"/>
  <c r="EK357" i="1" s="1"/>
  <c r="DR357" i="1"/>
  <c r="DQ357" i="1"/>
  <c r="DP357" i="1"/>
  <c r="DO357" i="1"/>
  <c r="DN357" i="1"/>
  <c r="CW357" i="1"/>
  <c r="CS357" i="1"/>
  <c r="CR357" i="1"/>
  <c r="CQ357" i="1"/>
  <c r="CP357" i="1"/>
  <c r="CO357" i="1"/>
  <c r="CD357" i="1"/>
  <c r="DC357" i="1" s="1"/>
  <c r="CB357" i="1"/>
  <c r="DA357" i="1" s="1"/>
  <c r="CA357" i="1"/>
  <c r="BZ357" i="1"/>
  <c r="BY357" i="1"/>
  <c r="BX357" i="1"/>
  <c r="BW357" i="1"/>
  <c r="BV357" i="1"/>
  <c r="BT357" i="1"/>
  <c r="BS357" i="1"/>
  <c r="BR357" i="1"/>
  <c r="BQ357" i="1"/>
  <c r="BP357" i="1"/>
  <c r="BE357" i="1"/>
  <c r="BC357" i="1"/>
  <c r="BB357" i="1"/>
  <c r="CZ357" i="1" s="1"/>
  <c r="BA357" i="1"/>
  <c r="CY357" i="1" s="1"/>
  <c r="AZ357" i="1"/>
  <c r="CX357" i="1" s="1"/>
  <c r="AY357" i="1"/>
  <c r="AX357" i="1"/>
  <c r="CV357" i="1" s="1"/>
  <c r="AW357" i="1"/>
  <c r="EN356" i="1"/>
  <c r="EJ356" i="1"/>
  <c r="DT356" i="1"/>
  <c r="DR356" i="1"/>
  <c r="DQ356" i="1"/>
  <c r="DP356" i="1"/>
  <c r="DO356" i="1"/>
  <c r="DN356" i="1"/>
  <c r="DC356" i="1"/>
  <c r="CS356" i="1"/>
  <c r="CR356" i="1"/>
  <c r="CQ356" i="1"/>
  <c r="CP356" i="1"/>
  <c r="CO356" i="1"/>
  <c r="CD356" i="1"/>
  <c r="CC356" i="1"/>
  <c r="CA356" i="1"/>
  <c r="BZ356" i="1"/>
  <c r="CY356" i="1" s="1"/>
  <c r="BY356" i="1"/>
  <c r="BX356" i="1"/>
  <c r="BW356" i="1"/>
  <c r="BV356" i="1"/>
  <c r="BT356" i="1"/>
  <c r="BS356" i="1"/>
  <c r="BR356" i="1"/>
  <c r="BQ356" i="1"/>
  <c r="BP356" i="1"/>
  <c r="BE356" i="1"/>
  <c r="BD356" i="1"/>
  <c r="DB356" i="1" s="1"/>
  <c r="BB356" i="1"/>
  <c r="CZ356" i="1" s="1"/>
  <c r="BA356" i="1"/>
  <c r="AZ356" i="1"/>
  <c r="CX356" i="1" s="1"/>
  <c r="AY356" i="1"/>
  <c r="CW356" i="1" s="1"/>
  <c r="AX356" i="1"/>
  <c r="AW356" i="1"/>
  <c r="DT355" i="1"/>
  <c r="EJ355" i="1" s="1"/>
  <c r="DR355" i="1"/>
  <c r="DQ355" i="1"/>
  <c r="DP355" i="1"/>
  <c r="DO355" i="1"/>
  <c r="DN355" i="1"/>
  <c r="CY355" i="1"/>
  <c r="CS355" i="1"/>
  <c r="CR355" i="1"/>
  <c r="CQ355" i="1"/>
  <c r="CP355" i="1"/>
  <c r="CO355" i="1"/>
  <c r="CD355" i="1"/>
  <c r="CC355" i="1"/>
  <c r="CB355" i="1"/>
  <c r="BZ355" i="1"/>
  <c r="BY355" i="1"/>
  <c r="BX355" i="1"/>
  <c r="BW355" i="1"/>
  <c r="CV355" i="1" s="1"/>
  <c r="BV355" i="1"/>
  <c r="CU355" i="1" s="1"/>
  <c r="BT355" i="1"/>
  <c r="BS355" i="1"/>
  <c r="BR355" i="1"/>
  <c r="BQ355" i="1"/>
  <c r="BP355" i="1"/>
  <c r="BE355" i="1"/>
  <c r="DC355" i="1" s="1"/>
  <c r="BD355" i="1"/>
  <c r="DB355" i="1" s="1"/>
  <c r="BC355" i="1"/>
  <c r="BA355" i="1"/>
  <c r="AZ355" i="1"/>
  <c r="CX355" i="1" s="1"/>
  <c r="AY355" i="1"/>
  <c r="CW355" i="1" s="1"/>
  <c r="AX355" i="1"/>
  <c r="AW355" i="1"/>
  <c r="EQ354" i="1"/>
  <c r="EP354" i="1"/>
  <c r="EO354" i="1"/>
  <c r="EN354" i="1"/>
  <c r="EM354" i="1"/>
  <c r="EL354" i="1"/>
  <c r="DT354" i="1"/>
  <c r="EK354" i="1" s="1"/>
  <c r="DR354" i="1"/>
  <c r="DQ354" i="1"/>
  <c r="DP354" i="1"/>
  <c r="DO354" i="1"/>
  <c r="DN354" i="1"/>
  <c r="DB354" i="1"/>
  <c r="CW354" i="1"/>
  <c r="CS354" i="1"/>
  <c r="CR354" i="1"/>
  <c r="CQ354" i="1"/>
  <c r="CP354" i="1"/>
  <c r="CO354" i="1"/>
  <c r="CD354" i="1"/>
  <c r="DC354" i="1" s="1"/>
  <c r="CC354" i="1"/>
  <c r="CB354" i="1"/>
  <c r="CA354" i="1"/>
  <c r="BY354" i="1"/>
  <c r="BX354" i="1"/>
  <c r="BW354" i="1"/>
  <c r="BV354" i="1"/>
  <c r="BT354" i="1"/>
  <c r="BS354" i="1"/>
  <c r="BR354" i="1"/>
  <c r="BQ354" i="1"/>
  <c r="BP354" i="1"/>
  <c r="BE354" i="1"/>
  <c r="BD354" i="1"/>
  <c r="BC354" i="1"/>
  <c r="DA354" i="1" s="1"/>
  <c r="BB354" i="1"/>
  <c r="CZ354" i="1" s="1"/>
  <c r="AZ354" i="1"/>
  <c r="CX354" i="1" s="1"/>
  <c r="AY354" i="1"/>
  <c r="AX354" i="1"/>
  <c r="CV354" i="1" s="1"/>
  <c r="AW354" i="1"/>
  <c r="DT353" i="1"/>
  <c r="EJ353" i="1" s="1"/>
  <c r="DR353" i="1"/>
  <c r="DQ353" i="1"/>
  <c r="DP353" i="1"/>
  <c r="DO353" i="1"/>
  <c r="DN353" i="1"/>
  <c r="DA353" i="1"/>
  <c r="CZ353" i="1"/>
  <c r="CS353" i="1"/>
  <c r="CR353" i="1"/>
  <c r="CQ353" i="1"/>
  <c r="CP353" i="1"/>
  <c r="CO353" i="1"/>
  <c r="CD353" i="1"/>
  <c r="CC353" i="1"/>
  <c r="CB353" i="1"/>
  <c r="CA353" i="1"/>
  <c r="BZ353" i="1"/>
  <c r="BX353" i="1"/>
  <c r="BW353" i="1"/>
  <c r="BV353" i="1"/>
  <c r="BT353" i="1"/>
  <c r="BS353" i="1"/>
  <c r="BR353" i="1"/>
  <c r="BQ353" i="1"/>
  <c r="BP353" i="1"/>
  <c r="BE353" i="1"/>
  <c r="DC353" i="1" s="1"/>
  <c r="BD353" i="1"/>
  <c r="DB353" i="1" s="1"/>
  <c r="BC353" i="1"/>
  <c r="BB353" i="1"/>
  <c r="BA353" i="1"/>
  <c r="CY353" i="1" s="1"/>
  <c r="AY353" i="1"/>
  <c r="AX353" i="1"/>
  <c r="AW353" i="1"/>
  <c r="CU353" i="1" s="1"/>
  <c r="EK352" i="1"/>
  <c r="EJ352" i="1"/>
  <c r="DT352" i="1"/>
  <c r="DR352" i="1"/>
  <c r="DQ352" i="1"/>
  <c r="DP352" i="1"/>
  <c r="DO352" i="1"/>
  <c r="DN352" i="1"/>
  <c r="CX352" i="1"/>
  <c r="CS352" i="1"/>
  <c r="CR352" i="1"/>
  <c r="CQ352" i="1"/>
  <c r="CP352" i="1"/>
  <c r="CO352" i="1"/>
  <c r="CD352" i="1"/>
  <c r="CC352" i="1"/>
  <c r="CB352" i="1"/>
  <c r="CA352" i="1"/>
  <c r="BZ352" i="1"/>
  <c r="CY352" i="1" s="1"/>
  <c r="BY352" i="1"/>
  <c r="BW352" i="1"/>
  <c r="BV352" i="1"/>
  <c r="EF352" i="1" s="1"/>
  <c r="BT352" i="1"/>
  <c r="BS352" i="1"/>
  <c r="BR352" i="1"/>
  <c r="BQ352" i="1"/>
  <c r="BP352" i="1"/>
  <c r="BE352" i="1"/>
  <c r="BD352" i="1"/>
  <c r="DB352" i="1" s="1"/>
  <c r="BC352" i="1"/>
  <c r="DA352" i="1" s="1"/>
  <c r="BB352" i="1"/>
  <c r="CZ352" i="1" s="1"/>
  <c r="BA352" i="1"/>
  <c r="AZ352" i="1"/>
  <c r="AX352" i="1"/>
  <c r="AW352" i="1"/>
  <c r="EP351" i="1"/>
  <c r="EO351" i="1"/>
  <c r="EN351" i="1"/>
  <c r="EK351" i="1"/>
  <c r="EJ351" i="1"/>
  <c r="DT351" i="1"/>
  <c r="DR351" i="1"/>
  <c r="DQ351" i="1"/>
  <c r="DP351" i="1"/>
  <c r="DO351" i="1"/>
  <c r="DN351" i="1"/>
  <c r="DB351" i="1"/>
  <c r="CX351" i="1"/>
  <c r="CW351" i="1"/>
  <c r="CS351" i="1"/>
  <c r="CR351" i="1"/>
  <c r="CQ351" i="1"/>
  <c r="CP351" i="1"/>
  <c r="CO351" i="1"/>
  <c r="CD351" i="1"/>
  <c r="CC351" i="1"/>
  <c r="CB351" i="1"/>
  <c r="CA351" i="1"/>
  <c r="BZ351" i="1"/>
  <c r="BY351" i="1"/>
  <c r="BX351" i="1"/>
  <c r="BV351" i="1"/>
  <c r="BT351" i="1"/>
  <c r="BS351" i="1"/>
  <c r="BR351" i="1"/>
  <c r="BQ351" i="1"/>
  <c r="BP351" i="1"/>
  <c r="BE351" i="1"/>
  <c r="BD351" i="1"/>
  <c r="BC351" i="1"/>
  <c r="DA351" i="1" s="1"/>
  <c r="BB351" i="1"/>
  <c r="CZ351" i="1" s="1"/>
  <c r="BA351" i="1"/>
  <c r="CY351" i="1" s="1"/>
  <c r="AZ351" i="1"/>
  <c r="AY351" i="1"/>
  <c r="AW351" i="1"/>
  <c r="EP350" i="1"/>
  <c r="EO350" i="1"/>
  <c r="EN350" i="1"/>
  <c r="EM350" i="1"/>
  <c r="EL350" i="1"/>
  <c r="EJ350" i="1"/>
  <c r="DT350" i="1"/>
  <c r="EQ350" i="1" s="1"/>
  <c r="DR350" i="1"/>
  <c r="DQ350" i="1"/>
  <c r="DP350" i="1"/>
  <c r="DO350" i="1"/>
  <c r="DN350" i="1"/>
  <c r="DC350" i="1"/>
  <c r="CZ350" i="1"/>
  <c r="EA355" i="1" s="1"/>
  <c r="CV350" i="1"/>
  <c r="CS350" i="1"/>
  <c r="CR350" i="1"/>
  <c r="CQ350" i="1"/>
  <c r="CP350" i="1"/>
  <c r="CO350" i="1"/>
  <c r="CD350" i="1"/>
  <c r="CC350" i="1"/>
  <c r="CB350" i="1"/>
  <c r="CA350" i="1"/>
  <c r="BZ350" i="1"/>
  <c r="BY350" i="1"/>
  <c r="BX350" i="1"/>
  <c r="EF350" i="1" s="1"/>
  <c r="EX350" i="1" s="1"/>
  <c r="BW350" i="1"/>
  <c r="BT350" i="1"/>
  <c r="BS350" i="1"/>
  <c r="BR350" i="1"/>
  <c r="BQ350" i="1"/>
  <c r="BP350" i="1"/>
  <c r="BE350" i="1"/>
  <c r="BD350" i="1"/>
  <c r="DB350" i="1" s="1"/>
  <c r="BC350" i="1"/>
  <c r="DA350" i="1" s="1"/>
  <c r="BB350" i="1"/>
  <c r="BA350" i="1"/>
  <c r="CY350" i="1" s="1"/>
  <c r="AZ350" i="1"/>
  <c r="CX350" i="1" s="1"/>
  <c r="AY350" i="1"/>
  <c r="AX350" i="1"/>
  <c r="J347" i="1"/>
  <c r="H347" i="1"/>
  <c r="G347" i="1"/>
  <c r="EK346" i="1"/>
  <c r="EE346" i="1"/>
  <c r="DT346" i="1"/>
  <c r="EN346" i="1" s="1"/>
  <c r="DD346" i="1"/>
  <c r="CZ346" i="1"/>
  <c r="CW346" i="1"/>
  <c r="CD346" i="1"/>
  <c r="CC346" i="1"/>
  <c r="CB346" i="1"/>
  <c r="DA346" i="1" s="1"/>
  <c r="CA346" i="1"/>
  <c r="BZ346" i="1"/>
  <c r="BY346" i="1"/>
  <c r="BX346" i="1"/>
  <c r="BW346" i="1"/>
  <c r="BV346" i="1"/>
  <c r="BE346" i="1"/>
  <c r="DC346" i="1" s="1"/>
  <c r="BD346" i="1"/>
  <c r="DB346" i="1" s="1"/>
  <c r="BC346" i="1"/>
  <c r="BB346" i="1"/>
  <c r="BA346" i="1"/>
  <c r="CY346" i="1" s="1"/>
  <c r="AZ346" i="1"/>
  <c r="CX346" i="1" s="1"/>
  <c r="AY346" i="1"/>
  <c r="AX346" i="1"/>
  <c r="CV346" i="1" s="1"/>
  <c r="AW346" i="1"/>
  <c r="CU346" i="1" s="1"/>
  <c r="DW346" i="1" s="1"/>
  <c r="EQ345" i="1"/>
  <c r="EP345" i="1"/>
  <c r="EN345" i="1"/>
  <c r="EJ345" i="1"/>
  <c r="DT345" i="1"/>
  <c r="EM345" i="1" s="1"/>
  <c r="DR345" i="1"/>
  <c r="DQ345" i="1"/>
  <c r="DP345" i="1"/>
  <c r="DO345" i="1"/>
  <c r="DN345" i="1"/>
  <c r="DA345" i="1"/>
  <c r="CY345" i="1"/>
  <c r="CV345" i="1"/>
  <c r="CS345" i="1"/>
  <c r="CR345" i="1"/>
  <c r="CQ345" i="1"/>
  <c r="CP345" i="1"/>
  <c r="CO345" i="1"/>
  <c r="CE345" i="1"/>
  <c r="CC345" i="1"/>
  <c r="CB345" i="1"/>
  <c r="CA345" i="1"/>
  <c r="BZ345" i="1"/>
  <c r="BY345" i="1"/>
  <c r="CX345" i="1" s="1"/>
  <c r="BX345" i="1"/>
  <c r="BW345" i="1"/>
  <c r="BV345" i="1"/>
  <c r="BT345" i="1"/>
  <c r="BS345" i="1"/>
  <c r="BR345" i="1"/>
  <c r="BQ345" i="1"/>
  <c r="BP345" i="1"/>
  <c r="BF345" i="1"/>
  <c r="DD345" i="1" s="1"/>
  <c r="BD345" i="1"/>
  <c r="BC345" i="1"/>
  <c r="BB345" i="1"/>
  <c r="CZ345" i="1" s="1"/>
  <c r="BA345" i="1"/>
  <c r="AZ345" i="1"/>
  <c r="AY345" i="1"/>
  <c r="CW345" i="1" s="1"/>
  <c r="AX345" i="1"/>
  <c r="AW345" i="1"/>
  <c r="CU345" i="1" s="1"/>
  <c r="EO344" i="1"/>
  <c r="DT344" i="1"/>
  <c r="DR344" i="1"/>
  <c r="DQ344" i="1"/>
  <c r="DP344" i="1"/>
  <c r="DO344" i="1"/>
  <c r="DN344" i="1"/>
  <c r="DC344" i="1"/>
  <c r="CZ344" i="1"/>
  <c r="CW344" i="1"/>
  <c r="CS344" i="1"/>
  <c r="CR344" i="1"/>
  <c r="CQ344" i="1"/>
  <c r="CP344" i="1"/>
  <c r="CO344" i="1"/>
  <c r="CE344" i="1"/>
  <c r="CD344" i="1"/>
  <c r="CB344" i="1"/>
  <c r="CA344" i="1"/>
  <c r="BZ344" i="1"/>
  <c r="CY344" i="1" s="1"/>
  <c r="BY344" i="1"/>
  <c r="BX344" i="1"/>
  <c r="BW344" i="1"/>
  <c r="BV344" i="1"/>
  <c r="EF344" i="1" s="1"/>
  <c r="BT344" i="1"/>
  <c r="BS344" i="1"/>
  <c r="BR344" i="1"/>
  <c r="BQ344" i="1"/>
  <c r="BP344" i="1"/>
  <c r="BF344" i="1"/>
  <c r="BE344" i="1"/>
  <c r="BC344" i="1"/>
  <c r="DA344" i="1" s="1"/>
  <c r="BB344" i="1"/>
  <c r="BA344" i="1"/>
  <c r="AZ344" i="1"/>
  <c r="AY344" i="1"/>
  <c r="AX344" i="1"/>
  <c r="CV344" i="1" s="1"/>
  <c r="AW344" i="1"/>
  <c r="EP343" i="1"/>
  <c r="DT343" i="1"/>
  <c r="DR343" i="1"/>
  <c r="DQ343" i="1"/>
  <c r="DP343" i="1"/>
  <c r="DO343" i="1"/>
  <c r="DN343" i="1"/>
  <c r="DD343" i="1"/>
  <c r="DB343" i="1"/>
  <c r="CS343" i="1"/>
  <c r="CR343" i="1"/>
  <c r="CQ343" i="1"/>
  <c r="CP343" i="1"/>
  <c r="CO343" i="1"/>
  <c r="CE343" i="1"/>
  <c r="CD343" i="1"/>
  <c r="CC343" i="1"/>
  <c r="CA343" i="1"/>
  <c r="CZ343" i="1" s="1"/>
  <c r="BZ343" i="1"/>
  <c r="BY343" i="1"/>
  <c r="BX343" i="1"/>
  <c r="BW343" i="1"/>
  <c r="BV343" i="1"/>
  <c r="BT343" i="1"/>
  <c r="BS343" i="1"/>
  <c r="BR343" i="1"/>
  <c r="BQ343" i="1"/>
  <c r="BP343" i="1"/>
  <c r="BF343" i="1"/>
  <c r="BE343" i="1"/>
  <c r="DC343" i="1" s="1"/>
  <c r="BD343" i="1"/>
  <c r="BB343" i="1"/>
  <c r="BA343" i="1"/>
  <c r="AZ343" i="1"/>
  <c r="CX343" i="1" s="1"/>
  <c r="AY343" i="1"/>
  <c r="CW343" i="1" s="1"/>
  <c r="AX343" i="1"/>
  <c r="AW343" i="1"/>
  <c r="EQ342" i="1"/>
  <c r="EM342" i="1"/>
  <c r="EL342" i="1"/>
  <c r="DT342" i="1"/>
  <c r="EP342" i="1" s="1"/>
  <c r="DR342" i="1"/>
  <c r="DQ342" i="1"/>
  <c r="DP342" i="1"/>
  <c r="DO342" i="1"/>
  <c r="DN342" i="1"/>
  <c r="DD342" i="1"/>
  <c r="DC342" i="1"/>
  <c r="CS342" i="1"/>
  <c r="CR342" i="1"/>
  <c r="CQ342" i="1"/>
  <c r="CP342" i="1"/>
  <c r="CO342" i="1"/>
  <c r="CE342" i="1"/>
  <c r="CD342" i="1"/>
  <c r="CC342" i="1"/>
  <c r="DB342" i="1" s="1"/>
  <c r="CB342" i="1"/>
  <c r="BZ342" i="1"/>
  <c r="BY342" i="1"/>
  <c r="BX342" i="1"/>
  <c r="BW342" i="1"/>
  <c r="BV342" i="1"/>
  <c r="BT342" i="1"/>
  <c r="BS342" i="1"/>
  <c r="BR342" i="1"/>
  <c r="BQ342" i="1"/>
  <c r="BP342" i="1"/>
  <c r="BF342" i="1"/>
  <c r="BE342" i="1"/>
  <c r="BD342" i="1"/>
  <c r="BC342" i="1"/>
  <c r="DA342" i="1" s="1"/>
  <c r="BA342" i="1"/>
  <c r="CY342" i="1" s="1"/>
  <c r="AZ342" i="1"/>
  <c r="CX342" i="1" s="1"/>
  <c r="AY342" i="1"/>
  <c r="AX342" i="1"/>
  <c r="CV342" i="1" s="1"/>
  <c r="AW342" i="1"/>
  <c r="EP341" i="1"/>
  <c r="EO341" i="1"/>
  <c r="EN341" i="1"/>
  <c r="EM341" i="1"/>
  <c r="EL341" i="1"/>
  <c r="EJ341" i="1"/>
  <c r="DT341" i="1"/>
  <c r="EQ341" i="1" s="1"/>
  <c r="DR341" i="1"/>
  <c r="DQ341" i="1"/>
  <c r="DP341" i="1"/>
  <c r="DO341" i="1"/>
  <c r="DN341" i="1"/>
  <c r="DD341" i="1"/>
  <c r="CW341" i="1"/>
  <c r="CU341" i="1"/>
  <c r="CS341" i="1"/>
  <c r="CR341" i="1"/>
  <c r="CQ341" i="1"/>
  <c r="CP341" i="1"/>
  <c r="CO341" i="1"/>
  <c r="CE341" i="1"/>
  <c r="CD341" i="1"/>
  <c r="DC341" i="1" s="1"/>
  <c r="CC341" i="1"/>
  <c r="CB341" i="1"/>
  <c r="CA341" i="1"/>
  <c r="BY341" i="1"/>
  <c r="BX341" i="1"/>
  <c r="BW341" i="1"/>
  <c r="BV341" i="1"/>
  <c r="BT341" i="1"/>
  <c r="BS341" i="1"/>
  <c r="BR341" i="1"/>
  <c r="BQ341" i="1"/>
  <c r="BP341" i="1"/>
  <c r="BF341" i="1"/>
  <c r="BE341" i="1"/>
  <c r="BD341" i="1"/>
  <c r="BC341" i="1"/>
  <c r="DA341" i="1" s="1"/>
  <c r="BB341" i="1"/>
  <c r="CZ341" i="1" s="1"/>
  <c r="AZ341" i="1"/>
  <c r="AY341" i="1"/>
  <c r="AX341" i="1"/>
  <c r="AW341" i="1"/>
  <c r="DT340" i="1"/>
  <c r="DR340" i="1"/>
  <c r="DQ340" i="1"/>
  <c r="DP340" i="1"/>
  <c r="DO340" i="1"/>
  <c r="DN340" i="1"/>
  <c r="CY340" i="1"/>
  <c r="CW340" i="1"/>
  <c r="CV340" i="1"/>
  <c r="CS340" i="1"/>
  <c r="CR340" i="1"/>
  <c r="CQ340" i="1"/>
  <c r="CP340" i="1"/>
  <c r="CO340" i="1"/>
  <c r="CE340" i="1"/>
  <c r="DD340" i="1" s="1"/>
  <c r="CD340" i="1"/>
  <c r="CC340" i="1"/>
  <c r="CB340" i="1"/>
  <c r="CA340" i="1"/>
  <c r="BZ340" i="1"/>
  <c r="BX340" i="1"/>
  <c r="BW340" i="1"/>
  <c r="BV340" i="1"/>
  <c r="CU340" i="1" s="1"/>
  <c r="BT340" i="1"/>
  <c r="BS340" i="1"/>
  <c r="BR340" i="1"/>
  <c r="BQ340" i="1"/>
  <c r="BP340" i="1"/>
  <c r="BF340" i="1"/>
  <c r="BE340" i="1"/>
  <c r="BD340" i="1"/>
  <c r="DB340" i="1" s="1"/>
  <c r="BC340" i="1"/>
  <c r="DA340" i="1" s="1"/>
  <c r="BB340" i="1"/>
  <c r="BA340" i="1"/>
  <c r="AY340" i="1"/>
  <c r="EE340" i="1" s="1"/>
  <c r="AX340" i="1"/>
  <c r="AW340" i="1"/>
  <c r="EQ339" i="1"/>
  <c r="EP339" i="1"/>
  <c r="EO339" i="1"/>
  <c r="EN339" i="1"/>
  <c r="EL339" i="1"/>
  <c r="EJ339" i="1"/>
  <c r="EF339" i="1"/>
  <c r="EX339" i="1" s="1"/>
  <c r="DT339" i="1"/>
  <c r="EK339" i="1" s="1"/>
  <c r="DR339" i="1"/>
  <c r="DQ339" i="1"/>
  <c r="DP339" i="1"/>
  <c r="DO339" i="1"/>
  <c r="DN339" i="1"/>
  <c r="CZ339" i="1"/>
  <c r="CX339" i="1"/>
  <c r="CS339" i="1"/>
  <c r="CR339" i="1"/>
  <c r="CQ339" i="1"/>
  <c r="CP339" i="1"/>
  <c r="CO339" i="1"/>
  <c r="CE339" i="1"/>
  <c r="CD339" i="1"/>
  <c r="CC339" i="1"/>
  <c r="CB339" i="1"/>
  <c r="CA339" i="1"/>
  <c r="BZ339" i="1"/>
  <c r="BY339" i="1"/>
  <c r="BW339" i="1"/>
  <c r="CV339" i="1" s="1"/>
  <c r="BV339" i="1"/>
  <c r="BT339" i="1"/>
  <c r="BS339" i="1"/>
  <c r="BR339" i="1"/>
  <c r="BQ339" i="1"/>
  <c r="BP339" i="1"/>
  <c r="BF339" i="1"/>
  <c r="DD339" i="1" s="1"/>
  <c r="BE339" i="1"/>
  <c r="DC339" i="1" s="1"/>
  <c r="BD339" i="1"/>
  <c r="DB339" i="1" s="1"/>
  <c r="BC339" i="1"/>
  <c r="BB339" i="1"/>
  <c r="BA339" i="1"/>
  <c r="CY339" i="1" s="1"/>
  <c r="AZ339" i="1"/>
  <c r="AX339" i="1"/>
  <c r="AW339" i="1"/>
  <c r="EQ338" i="1"/>
  <c r="EP338" i="1"/>
  <c r="EO338" i="1"/>
  <c r="EM338" i="1"/>
  <c r="EJ338" i="1"/>
  <c r="DT338" i="1"/>
  <c r="EL338" i="1" s="1"/>
  <c r="DR338" i="1"/>
  <c r="DQ338" i="1"/>
  <c r="DP338" i="1"/>
  <c r="DO338" i="1"/>
  <c r="DN338" i="1"/>
  <c r="DD338" i="1"/>
  <c r="DX338" i="1" s="1"/>
  <c r="DA338" i="1"/>
  <c r="CZ338" i="1"/>
  <c r="CX338" i="1"/>
  <c r="CS338" i="1"/>
  <c r="CR338" i="1"/>
  <c r="CQ338" i="1"/>
  <c r="CP338" i="1"/>
  <c r="CO338" i="1"/>
  <c r="CE338" i="1"/>
  <c r="CD338" i="1"/>
  <c r="CC338" i="1"/>
  <c r="CB338" i="1"/>
  <c r="CA338" i="1"/>
  <c r="BZ338" i="1"/>
  <c r="CY338" i="1" s="1"/>
  <c r="BY338" i="1"/>
  <c r="BX338" i="1"/>
  <c r="BV338" i="1"/>
  <c r="BT338" i="1"/>
  <c r="BS338" i="1"/>
  <c r="BR338" i="1"/>
  <c r="BQ338" i="1"/>
  <c r="BP338" i="1"/>
  <c r="BF338" i="1"/>
  <c r="BE338" i="1"/>
  <c r="DC338" i="1" s="1"/>
  <c r="BD338" i="1"/>
  <c r="DB338" i="1" s="1"/>
  <c r="BC338" i="1"/>
  <c r="BB338" i="1"/>
  <c r="BA338" i="1"/>
  <c r="AZ338" i="1"/>
  <c r="AY338" i="1"/>
  <c r="CW338" i="1" s="1"/>
  <c r="AW338" i="1"/>
  <c r="CU338" i="1" s="1"/>
  <c r="EQ337" i="1"/>
  <c r="EP337" i="1"/>
  <c r="EK337" i="1"/>
  <c r="EJ337" i="1"/>
  <c r="DT337" i="1"/>
  <c r="DR337" i="1"/>
  <c r="DQ337" i="1"/>
  <c r="DP337" i="1"/>
  <c r="DO337" i="1"/>
  <c r="DN337" i="1"/>
  <c r="DB337" i="1"/>
  <c r="DA337" i="1"/>
  <c r="CS337" i="1"/>
  <c r="CR337" i="1"/>
  <c r="CQ337" i="1"/>
  <c r="CP337" i="1"/>
  <c r="CO337" i="1"/>
  <c r="CE337" i="1"/>
  <c r="CD337" i="1"/>
  <c r="CC337" i="1"/>
  <c r="CB337" i="1"/>
  <c r="CA337" i="1"/>
  <c r="CZ337" i="1" s="1"/>
  <c r="BZ337" i="1"/>
  <c r="BY337" i="1"/>
  <c r="BX337" i="1"/>
  <c r="CW337" i="1" s="1"/>
  <c r="BW337" i="1"/>
  <c r="BT337" i="1"/>
  <c r="BS337" i="1"/>
  <c r="BR337" i="1"/>
  <c r="BQ337" i="1"/>
  <c r="BP337" i="1"/>
  <c r="BF337" i="1"/>
  <c r="DD337" i="1" s="1"/>
  <c r="BE337" i="1"/>
  <c r="DC337" i="1" s="1"/>
  <c r="BD337" i="1"/>
  <c r="BC337" i="1"/>
  <c r="BB337" i="1"/>
  <c r="BA337" i="1"/>
  <c r="CY337" i="1" s="1"/>
  <c r="AZ337" i="1"/>
  <c r="CX337" i="1" s="1"/>
  <c r="AY337" i="1"/>
  <c r="AX337" i="1"/>
  <c r="CV337" i="1" s="1"/>
  <c r="J334" i="1"/>
  <c r="H334" i="1"/>
  <c r="G334" i="1"/>
  <c r="EQ333" i="1"/>
  <c r="EP333" i="1"/>
  <c r="EO333" i="1"/>
  <c r="EM333" i="1"/>
  <c r="EL333" i="1"/>
  <c r="DT333" i="1"/>
  <c r="EN333" i="1" s="1"/>
  <c r="DR333" i="1"/>
  <c r="DQ333" i="1"/>
  <c r="DP333" i="1"/>
  <c r="DO333" i="1"/>
  <c r="DN333" i="1"/>
  <c r="CW333" i="1"/>
  <c r="CV333" i="1"/>
  <c r="CS333" i="1"/>
  <c r="CR333" i="1"/>
  <c r="CQ333" i="1"/>
  <c r="CP333" i="1"/>
  <c r="CO333" i="1"/>
  <c r="CC333" i="1"/>
  <c r="DB333" i="1" s="1"/>
  <c r="CB333" i="1"/>
  <c r="DA333" i="1" s="1"/>
  <c r="CA333" i="1"/>
  <c r="BZ333" i="1"/>
  <c r="BY333" i="1"/>
  <c r="BX333" i="1"/>
  <c r="BW333" i="1"/>
  <c r="BV333" i="1"/>
  <c r="BT333" i="1"/>
  <c r="BS333" i="1"/>
  <c r="BR333" i="1"/>
  <c r="BQ333" i="1"/>
  <c r="BP333" i="1"/>
  <c r="BD333" i="1"/>
  <c r="BC333" i="1"/>
  <c r="BB333" i="1"/>
  <c r="CZ333" i="1" s="1"/>
  <c r="BA333" i="1"/>
  <c r="CY333" i="1" s="1"/>
  <c r="AZ333" i="1"/>
  <c r="CX333" i="1" s="1"/>
  <c r="AY333" i="1"/>
  <c r="AX333" i="1"/>
  <c r="AW333" i="1"/>
  <c r="EE333" i="1" s="1"/>
  <c r="EN332" i="1"/>
  <c r="EM332" i="1"/>
  <c r="EJ332" i="1"/>
  <c r="DT332" i="1"/>
  <c r="EL332" i="1" s="1"/>
  <c r="DR332" i="1"/>
  <c r="DQ332" i="1"/>
  <c r="DP332" i="1"/>
  <c r="DO332" i="1"/>
  <c r="DN332" i="1"/>
  <c r="DC332" i="1"/>
  <c r="CU332" i="1"/>
  <c r="CS332" i="1"/>
  <c r="CR332" i="1"/>
  <c r="CQ332" i="1"/>
  <c r="CP332" i="1"/>
  <c r="CO332" i="1"/>
  <c r="CD332" i="1"/>
  <c r="CB332" i="1"/>
  <c r="CA332" i="1"/>
  <c r="CZ332" i="1" s="1"/>
  <c r="BZ332" i="1"/>
  <c r="CY332" i="1" s="1"/>
  <c r="BY332" i="1"/>
  <c r="BX332" i="1"/>
  <c r="BW332" i="1"/>
  <c r="BV332" i="1"/>
  <c r="BT332" i="1"/>
  <c r="BS332" i="1"/>
  <c r="BR332" i="1"/>
  <c r="BQ332" i="1"/>
  <c r="BP332" i="1"/>
  <c r="BE332" i="1"/>
  <c r="BC332" i="1"/>
  <c r="DA332" i="1" s="1"/>
  <c r="BB332" i="1"/>
  <c r="BA332" i="1"/>
  <c r="AZ332" i="1"/>
  <c r="CX332" i="1" s="1"/>
  <c r="AY332" i="1"/>
  <c r="CW332" i="1" s="1"/>
  <c r="AX332" i="1"/>
  <c r="AW332" i="1"/>
  <c r="DT331" i="1"/>
  <c r="DR331" i="1"/>
  <c r="DQ331" i="1"/>
  <c r="DP331" i="1"/>
  <c r="DO331" i="1"/>
  <c r="DN331" i="1"/>
  <c r="CZ331" i="1"/>
  <c r="CW331" i="1"/>
  <c r="CS331" i="1"/>
  <c r="CR331" i="1"/>
  <c r="CQ331" i="1"/>
  <c r="CP331" i="1"/>
  <c r="CO331" i="1"/>
  <c r="CD331" i="1"/>
  <c r="CC331" i="1"/>
  <c r="CA331" i="1"/>
  <c r="BZ331" i="1"/>
  <c r="BY331" i="1"/>
  <c r="BX331" i="1"/>
  <c r="BW331" i="1"/>
  <c r="BV331" i="1"/>
  <c r="EF331" i="1" s="1"/>
  <c r="BT331" i="1"/>
  <c r="BS331" i="1"/>
  <c r="BR331" i="1"/>
  <c r="BQ331" i="1"/>
  <c r="BP331" i="1"/>
  <c r="BE331" i="1"/>
  <c r="DC331" i="1" s="1"/>
  <c r="BD331" i="1"/>
  <c r="DB331" i="1" s="1"/>
  <c r="BB331" i="1"/>
  <c r="BA331" i="1"/>
  <c r="CY331" i="1" s="1"/>
  <c r="AZ331" i="1"/>
  <c r="CX331" i="1" s="1"/>
  <c r="AY331" i="1"/>
  <c r="AX331" i="1"/>
  <c r="AW331" i="1"/>
  <c r="CU331" i="1" s="1"/>
  <c r="EQ330" i="1"/>
  <c r="EP330" i="1"/>
  <c r="EO330" i="1"/>
  <c r="EN330" i="1"/>
  <c r="EM330" i="1"/>
  <c r="EL330" i="1"/>
  <c r="EJ330" i="1"/>
  <c r="DT330" i="1"/>
  <c r="EK330" i="1" s="1"/>
  <c r="DR330" i="1"/>
  <c r="DQ330" i="1"/>
  <c r="DP330" i="1"/>
  <c r="DO330" i="1"/>
  <c r="DN330" i="1"/>
  <c r="DC330" i="1"/>
  <c r="CW330" i="1"/>
  <c r="CV330" i="1"/>
  <c r="CS330" i="1"/>
  <c r="CR330" i="1"/>
  <c r="CQ330" i="1"/>
  <c r="CP330" i="1"/>
  <c r="CO330" i="1"/>
  <c r="CD330" i="1"/>
  <c r="CC330" i="1"/>
  <c r="DB330" i="1" s="1"/>
  <c r="CB330" i="1"/>
  <c r="BZ330" i="1"/>
  <c r="BY330" i="1"/>
  <c r="BX330" i="1"/>
  <c r="BW330" i="1"/>
  <c r="BV330" i="1"/>
  <c r="BT330" i="1"/>
  <c r="BS330" i="1"/>
  <c r="BR330" i="1"/>
  <c r="BQ330" i="1"/>
  <c r="BP330" i="1"/>
  <c r="BE330" i="1"/>
  <c r="BD330" i="1"/>
  <c r="BC330" i="1"/>
  <c r="BA330" i="1"/>
  <c r="CY330" i="1" s="1"/>
  <c r="AZ330" i="1"/>
  <c r="CX330" i="1" s="1"/>
  <c r="AY330" i="1"/>
  <c r="AX330" i="1"/>
  <c r="AW330" i="1"/>
  <c r="CU330" i="1" s="1"/>
  <c r="EN329" i="1"/>
  <c r="EM329" i="1"/>
  <c r="EJ329" i="1"/>
  <c r="DT329" i="1"/>
  <c r="EL329" i="1" s="1"/>
  <c r="DR329" i="1"/>
  <c r="DQ329" i="1"/>
  <c r="DP329" i="1"/>
  <c r="DO329" i="1"/>
  <c r="DN329" i="1"/>
  <c r="DC329" i="1"/>
  <c r="CZ329" i="1"/>
  <c r="CU329" i="1"/>
  <c r="CS329" i="1"/>
  <c r="CR329" i="1"/>
  <c r="CQ329" i="1"/>
  <c r="CP329" i="1"/>
  <c r="CO329" i="1"/>
  <c r="CD329" i="1"/>
  <c r="CC329" i="1"/>
  <c r="CB329" i="1"/>
  <c r="DA329" i="1" s="1"/>
  <c r="CA329" i="1"/>
  <c r="BY329" i="1"/>
  <c r="BX329" i="1"/>
  <c r="BW329" i="1"/>
  <c r="BV329" i="1"/>
  <c r="BT329" i="1"/>
  <c r="BS329" i="1"/>
  <c r="BR329" i="1"/>
  <c r="BQ329" i="1"/>
  <c r="BP329" i="1"/>
  <c r="BE329" i="1"/>
  <c r="BD329" i="1"/>
  <c r="DB329" i="1" s="1"/>
  <c r="BC329" i="1"/>
  <c r="BB329" i="1"/>
  <c r="AZ329" i="1"/>
  <c r="CX329" i="1" s="1"/>
  <c r="AY329" i="1"/>
  <c r="CW329" i="1" s="1"/>
  <c r="AX329" i="1"/>
  <c r="AW329" i="1"/>
  <c r="EP328" i="1"/>
  <c r="EK328" i="1"/>
  <c r="DT328" i="1"/>
  <c r="DR328" i="1"/>
  <c r="DQ328" i="1"/>
  <c r="DP328" i="1"/>
  <c r="DO328" i="1"/>
  <c r="DN328" i="1"/>
  <c r="DB328" i="1"/>
  <c r="DA328" i="1"/>
  <c r="CS328" i="1"/>
  <c r="CR328" i="1"/>
  <c r="CQ328" i="1"/>
  <c r="CP328" i="1"/>
  <c r="CO328" i="1"/>
  <c r="CD328" i="1"/>
  <c r="CC328" i="1"/>
  <c r="CB328" i="1"/>
  <c r="CA328" i="1"/>
  <c r="BZ328" i="1"/>
  <c r="CY328" i="1" s="1"/>
  <c r="BX328" i="1"/>
  <c r="CW328" i="1" s="1"/>
  <c r="BW328" i="1"/>
  <c r="BV328" i="1"/>
  <c r="BT328" i="1"/>
  <c r="BS328" i="1"/>
  <c r="BR328" i="1"/>
  <c r="BQ328" i="1"/>
  <c r="BP328" i="1"/>
  <c r="BE328" i="1"/>
  <c r="DC328" i="1" s="1"/>
  <c r="BD328" i="1"/>
  <c r="BC328" i="1"/>
  <c r="BB328" i="1"/>
  <c r="CZ328" i="1" s="1"/>
  <c r="BA328" i="1"/>
  <c r="AY328" i="1"/>
  <c r="AX328" i="1"/>
  <c r="CV328" i="1" s="1"/>
  <c r="AW328" i="1"/>
  <c r="EQ327" i="1"/>
  <c r="EO327" i="1"/>
  <c r="EN327" i="1"/>
  <c r="EJ327" i="1"/>
  <c r="DT327" i="1"/>
  <c r="EP327" i="1" s="1"/>
  <c r="DR327" i="1"/>
  <c r="DQ327" i="1"/>
  <c r="DP327" i="1"/>
  <c r="DO327" i="1"/>
  <c r="DN327" i="1"/>
  <c r="CZ327" i="1"/>
  <c r="CY327" i="1"/>
  <c r="CU327" i="1"/>
  <c r="CS327" i="1"/>
  <c r="CR327" i="1"/>
  <c r="CQ327" i="1"/>
  <c r="CP327" i="1"/>
  <c r="CO327" i="1"/>
  <c r="CD327" i="1"/>
  <c r="CC327" i="1"/>
  <c r="CB327" i="1"/>
  <c r="CA327" i="1"/>
  <c r="BZ327" i="1"/>
  <c r="BY327" i="1"/>
  <c r="BW327" i="1"/>
  <c r="CV327" i="1" s="1"/>
  <c r="BV327" i="1"/>
  <c r="BT327" i="1"/>
  <c r="BS327" i="1"/>
  <c r="BR327" i="1"/>
  <c r="BQ327" i="1"/>
  <c r="BP327" i="1"/>
  <c r="BE327" i="1"/>
  <c r="DC327" i="1" s="1"/>
  <c r="BD327" i="1"/>
  <c r="DB327" i="1" s="1"/>
  <c r="BC327" i="1"/>
  <c r="BB327" i="1"/>
  <c r="BA327" i="1"/>
  <c r="AZ327" i="1"/>
  <c r="AX327" i="1"/>
  <c r="AW327" i="1"/>
  <c r="EQ326" i="1"/>
  <c r="EP326" i="1"/>
  <c r="EO326" i="1"/>
  <c r="EM326" i="1"/>
  <c r="EL326" i="1"/>
  <c r="DT326" i="1"/>
  <c r="EN326" i="1" s="1"/>
  <c r="DR326" i="1"/>
  <c r="DQ326" i="1"/>
  <c r="DP326" i="1"/>
  <c r="DO326" i="1"/>
  <c r="DN326" i="1"/>
  <c r="CX326" i="1"/>
  <c r="CW326" i="1"/>
  <c r="CS326" i="1"/>
  <c r="CR326" i="1"/>
  <c r="CQ326" i="1"/>
  <c r="CP326" i="1"/>
  <c r="CO326" i="1"/>
  <c r="CD326" i="1"/>
  <c r="DC326" i="1" s="1"/>
  <c r="CC326" i="1"/>
  <c r="DB326" i="1" s="1"/>
  <c r="CB326" i="1"/>
  <c r="CA326" i="1"/>
  <c r="BZ326" i="1"/>
  <c r="BY326" i="1"/>
  <c r="BX326" i="1"/>
  <c r="BV326" i="1"/>
  <c r="BT326" i="1"/>
  <c r="BS326" i="1"/>
  <c r="BR326" i="1"/>
  <c r="BQ326" i="1"/>
  <c r="BP326" i="1"/>
  <c r="BE326" i="1"/>
  <c r="BD326" i="1"/>
  <c r="BC326" i="1"/>
  <c r="DA326" i="1" s="1"/>
  <c r="BB326" i="1"/>
  <c r="CZ326" i="1" s="1"/>
  <c r="BA326" i="1"/>
  <c r="CY326" i="1" s="1"/>
  <c r="AZ326" i="1"/>
  <c r="AY326" i="1"/>
  <c r="AW326" i="1"/>
  <c r="EN325" i="1"/>
  <c r="EM325" i="1"/>
  <c r="EJ325" i="1"/>
  <c r="DT325" i="1"/>
  <c r="EL325" i="1" s="1"/>
  <c r="DR325" i="1"/>
  <c r="DQ325" i="1"/>
  <c r="DP325" i="1"/>
  <c r="DO325" i="1"/>
  <c r="DN325" i="1"/>
  <c r="DC325" i="1"/>
  <c r="CV325" i="1"/>
  <c r="CS325" i="1"/>
  <c r="CR325" i="1"/>
  <c r="CQ325" i="1"/>
  <c r="CP325" i="1"/>
  <c r="CO325" i="1"/>
  <c r="CD325" i="1"/>
  <c r="CC325" i="1"/>
  <c r="CB325" i="1"/>
  <c r="DA325" i="1" s="1"/>
  <c r="CA325" i="1"/>
  <c r="CZ325" i="1" s="1"/>
  <c r="BZ325" i="1"/>
  <c r="BY325" i="1"/>
  <c r="BX325" i="1"/>
  <c r="BW325" i="1"/>
  <c r="BT325" i="1"/>
  <c r="BS325" i="1"/>
  <c r="BR325" i="1"/>
  <c r="BQ325" i="1"/>
  <c r="BP325" i="1"/>
  <c r="BE325" i="1"/>
  <c r="BD325" i="1"/>
  <c r="DB325" i="1" s="1"/>
  <c r="BC325" i="1"/>
  <c r="BB325" i="1"/>
  <c r="BA325" i="1"/>
  <c r="CY325" i="1" s="1"/>
  <c r="AZ325" i="1"/>
  <c r="CX325" i="1" s="1"/>
  <c r="AY325" i="1"/>
  <c r="AX325" i="1"/>
  <c r="J322" i="1"/>
  <c r="H322" i="1"/>
  <c r="G322" i="1"/>
  <c r="EN321" i="1"/>
  <c r="EL321" i="1"/>
  <c r="DT321" i="1"/>
  <c r="DE321" i="1"/>
  <c r="DC321" i="1"/>
  <c r="CY321" i="1"/>
  <c r="CF321" i="1"/>
  <c r="CE321" i="1"/>
  <c r="CD321" i="1"/>
  <c r="CC321" i="1"/>
  <c r="CB321" i="1"/>
  <c r="CA321" i="1"/>
  <c r="CZ321" i="1" s="1"/>
  <c r="BZ321" i="1"/>
  <c r="BY321" i="1"/>
  <c r="BX321" i="1"/>
  <c r="BW321" i="1"/>
  <c r="BV321" i="1"/>
  <c r="EF321" i="1" s="1"/>
  <c r="BF321" i="1"/>
  <c r="DD321" i="1" s="1"/>
  <c r="BE321" i="1"/>
  <c r="BD321" i="1"/>
  <c r="BC321" i="1"/>
  <c r="BB321" i="1"/>
  <c r="BA321" i="1"/>
  <c r="AZ321" i="1"/>
  <c r="CX321" i="1" s="1"/>
  <c r="AY321" i="1"/>
  <c r="CW321" i="1" s="1"/>
  <c r="AX321" i="1"/>
  <c r="CV321" i="1" s="1"/>
  <c r="AW321" i="1"/>
  <c r="CU321" i="1" s="1"/>
  <c r="DT320" i="1"/>
  <c r="DD320" i="1"/>
  <c r="DC320" i="1"/>
  <c r="CV320" i="1"/>
  <c r="CU320" i="1"/>
  <c r="CF320" i="1"/>
  <c r="CD320" i="1"/>
  <c r="CC320" i="1"/>
  <c r="CB320" i="1"/>
  <c r="CA320" i="1"/>
  <c r="BZ320" i="1"/>
  <c r="BY320" i="1"/>
  <c r="CX320" i="1" s="1"/>
  <c r="BX320" i="1"/>
  <c r="BW320" i="1"/>
  <c r="BV320" i="1"/>
  <c r="BG320" i="1"/>
  <c r="DE320" i="1" s="1"/>
  <c r="BE320" i="1"/>
  <c r="BD320" i="1"/>
  <c r="BC320" i="1"/>
  <c r="BB320" i="1"/>
  <c r="CZ320" i="1" s="1"/>
  <c r="BA320" i="1"/>
  <c r="CY320" i="1" s="1"/>
  <c r="AZ320" i="1"/>
  <c r="AY320" i="1"/>
  <c r="AX320" i="1"/>
  <c r="AW320" i="1"/>
  <c r="EM319" i="1"/>
  <c r="DT319" i="1"/>
  <c r="DR319" i="1"/>
  <c r="DQ319" i="1"/>
  <c r="DP319" i="1"/>
  <c r="DO319" i="1"/>
  <c r="DN319" i="1"/>
  <c r="DE319" i="1"/>
  <c r="DD319" i="1"/>
  <c r="CZ319" i="1"/>
  <c r="CW319" i="1"/>
  <c r="CS319" i="1"/>
  <c r="CR319" i="1"/>
  <c r="CQ319" i="1"/>
  <c r="CP319" i="1"/>
  <c r="CO319" i="1"/>
  <c r="CF319" i="1"/>
  <c r="CE319" i="1"/>
  <c r="CC319" i="1"/>
  <c r="CB319" i="1"/>
  <c r="CA319" i="1"/>
  <c r="BZ319" i="1"/>
  <c r="BY319" i="1"/>
  <c r="BX319" i="1"/>
  <c r="BW319" i="1"/>
  <c r="BV319" i="1"/>
  <c r="BT319" i="1"/>
  <c r="BS319" i="1"/>
  <c r="BR319" i="1"/>
  <c r="BQ319" i="1"/>
  <c r="BP319" i="1"/>
  <c r="BG319" i="1"/>
  <c r="BF319" i="1"/>
  <c r="BD319" i="1"/>
  <c r="BC319" i="1"/>
  <c r="BB319" i="1"/>
  <c r="BA319" i="1"/>
  <c r="AZ319" i="1"/>
  <c r="CX319" i="1" s="1"/>
  <c r="AY319" i="1"/>
  <c r="AX319" i="1"/>
  <c r="CV319" i="1" s="1"/>
  <c r="AW319" i="1"/>
  <c r="CU319" i="1" s="1"/>
  <c r="EP318" i="1"/>
  <c r="EO318" i="1"/>
  <c r="EN318" i="1"/>
  <c r="EM318" i="1"/>
  <c r="EJ318" i="1"/>
  <c r="DT318" i="1"/>
  <c r="EL318" i="1" s="1"/>
  <c r="DR318" i="1"/>
  <c r="DQ318" i="1"/>
  <c r="DP318" i="1"/>
  <c r="DO318" i="1"/>
  <c r="DN318" i="1"/>
  <c r="DE318" i="1"/>
  <c r="DA318" i="1"/>
  <c r="CX318" i="1"/>
  <c r="CW318" i="1"/>
  <c r="CV318" i="1"/>
  <c r="CS318" i="1"/>
  <c r="CR318" i="1"/>
  <c r="CQ318" i="1"/>
  <c r="CP318" i="1"/>
  <c r="CO318" i="1"/>
  <c r="CF318" i="1"/>
  <c r="CE318" i="1"/>
  <c r="CD318" i="1"/>
  <c r="CB318" i="1"/>
  <c r="CA318" i="1"/>
  <c r="BZ318" i="1"/>
  <c r="BY318" i="1"/>
  <c r="BX318" i="1"/>
  <c r="BW318" i="1"/>
  <c r="BV318" i="1"/>
  <c r="EF318" i="1" s="1"/>
  <c r="EX318" i="1" s="1"/>
  <c r="BT318" i="1"/>
  <c r="BS318" i="1"/>
  <c r="BR318" i="1"/>
  <c r="BQ318" i="1"/>
  <c r="BP318" i="1"/>
  <c r="BG318" i="1"/>
  <c r="BF318" i="1"/>
  <c r="DD318" i="1" s="1"/>
  <c r="BE318" i="1"/>
  <c r="DC318" i="1" s="1"/>
  <c r="BC318" i="1"/>
  <c r="BB318" i="1"/>
  <c r="CZ318" i="1" s="1"/>
  <c r="BA318" i="1"/>
  <c r="CY318" i="1" s="1"/>
  <c r="AZ318" i="1"/>
  <c r="AY318" i="1"/>
  <c r="AX318" i="1"/>
  <c r="AW318" i="1"/>
  <c r="CU318" i="1" s="1"/>
  <c r="EQ317" i="1"/>
  <c r="EJ317" i="1"/>
  <c r="DT317" i="1"/>
  <c r="EP317" i="1" s="1"/>
  <c r="DR317" i="1"/>
  <c r="DQ317" i="1"/>
  <c r="DP317" i="1"/>
  <c r="DO317" i="1"/>
  <c r="DN317" i="1"/>
  <c r="DC317" i="1"/>
  <c r="DB317" i="1"/>
  <c r="CZ317" i="1"/>
  <c r="CW317" i="1"/>
  <c r="CS317" i="1"/>
  <c r="CR317" i="1"/>
  <c r="CQ317" i="1"/>
  <c r="CP317" i="1"/>
  <c r="CO317" i="1"/>
  <c r="CF317" i="1"/>
  <c r="CE317" i="1"/>
  <c r="CD317" i="1"/>
  <c r="CC317" i="1"/>
  <c r="CA317" i="1"/>
  <c r="BZ317" i="1"/>
  <c r="BY317" i="1"/>
  <c r="BX317" i="1"/>
  <c r="BW317" i="1"/>
  <c r="BV317" i="1"/>
  <c r="EF317" i="1" s="1"/>
  <c r="BT317" i="1"/>
  <c r="BS317" i="1"/>
  <c r="BR317" i="1"/>
  <c r="BQ317" i="1"/>
  <c r="BP317" i="1"/>
  <c r="BG317" i="1"/>
  <c r="DE317" i="1" s="1"/>
  <c r="BF317" i="1"/>
  <c r="DD317" i="1" s="1"/>
  <c r="BE317" i="1"/>
  <c r="BD317" i="1"/>
  <c r="BB317" i="1"/>
  <c r="BA317" i="1"/>
  <c r="CY317" i="1" s="1"/>
  <c r="AZ317" i="1"/>
  <c r="CX317" i="1" s="1"/>
  <c r="AY317" i="1"/>
  <c r="AX317" i="1"/>
  <c r="CV317" i="1" s="1"/>
  <c r="AW317" i="1"/>
  <c r="EE317" i="1" s="1"/>
  <c r="EP316" i="1"/>
  <c r="EO316" i="1"/>
  <c r="EN316" i="1"/>
  <c r="EM316" i="1"/>
  <c r="EJ316" i="1"/>
  <c r="DT316" i="1"/>
  <c r="EL316" i="1" s="1"/>
  <c r="DR316" i="1"/>
  <c r="DQ316" i="1"/>
  <c r="DP316" i="1"/>
  <c r="DO316" i="1"/>
  <c r="DN316" i="1"/>
  <c r="DE316" i="1"/>
  <c r="CY316" i="1"/>
  <c r="CV316" i="1"/>
  <c r="CS316" i="1"/>
  <c r="CR316" i="1"/>
  <c r="CQ316" i="1"/>
  <c r="CP316" i="1"/>
  <c r="CO316" i="1"/>
  <c r="CF316" i="1"/>
  <c r="CE316" i="1"/>
  <c r="CD316" i="1"/>
  <c r="CC316" i="1"/>
  <c r="CB316" i="1"/>
  <c r="BZ316" i="1"/>
  <c r="BY316" i="1"/>
  <c r="CX316" i="1" s="1"/>
  <c r="BX316" i="1"/>
  <c r="BW316" i="1"/>
  <c r="BV316" i="1"/>
  <c r="EF316" i="1" s="1"/>
  <c r="EX316" i="1" s="1"/>
  <c r="BT316" i="1"/>
  <c r="BS316" i="1"/>
  <c r="BR316" i="1"/>
  <c r="BQ316" i="1"/>
  <c r="BP316" i="1"/>
  <c r="BG316" i="1"/>
  <c r="BF316" i="1"/>
  <c r="DD316" i="1" s="1"/>
  <c r="BE316" i="1"/>
  <c r="DC316" i="1" s="1"/>
  <c r="BD316" i="1"/>
  <c r="BC316" i="1"/>
  <c r="BA316" i="1"/>
  <c r="AZ316" i="1"/>
  <c r="AY316" i="1"/>
  <c r="CW316" i="1" s="1"/>
  <c r="AX316" i="1"/>
  <c r="AW316" i="1"/>
  <c r="EQ315" i="1"/>
  <c r="EP315" i="1"/>
  <c r="EO315" i="1"/>
  <c r="EL315" i="1"/>
  <c r="EJ315" i="1"/>
  <c r="DT315" i="1"/>
  <c r="EN315" i="1" s="1"/>
  <c r="DR315" i="1"/>
  <c r="DQ315" i="1"/>
  <c r="DP315" i="1"/>
  <c r="DO315" i="1"/>
  <c r="DN315" i="1"/>
  <c r="DD315" i="1"/>
  <c r="DA315" i="1"/>
  <c r="CZ315" i="1"/>
  <c r="CX315" i="1"/>
  <c r="CU315" i="1"/>
  <c r="CS315" i="1"/>
  <c r="CR315" i="1"/>
  <c r="CQ315" i="1"/>
  <c r="CP315" i="1"/>
  <c r="CO315" i="1"/>
  <c r="CF315" i="1"/>
  <c r="CE315" i="1"/>
  <c r="CD315" i="1"/>
  <c r="CC315" i="1"/>
  <c r="CB315" i="1"/>
  <c r="CA315" i="1"/>
  <c r="BY315" i="1"/>
  <c r="BX315" i="1"/>
  <c r="EF315" i="1" s="1"/>
  <c r="EX315" i="1" s="1"/>
  <c r="BW315" i="1"/>
  <c r="BV315" i="1"/>
  <c r="BT315" i="1"/>
  <c r="BS315" i="1"/>
  <c r="BR315" i="1"/>
  <c r="BQ315" i="1"/>
  <c r="BP315" i="1"/>
  <c r="BG315" i="1"/>
  <c r="DE315" i="1" s="1"/>
  <c r="BF315" i="1"/>
  <c r="BE315" i="1"/>
  <c r="DC315" i="1" s="1"/>
  <c r="BD315" i="1"/>
  <c r="DB315" i="1" s="1"/>
  <c r="BC315" i="1"/>
  <c r="BB315" i="1"/>
  <c r="AZ315" i="1"/>
  <c r="AY315" i="1"/>
  <c r="AX315" i="1"/>
  <c r="CV315" i="1" s="1"/>
  <c r="AW315" i="1"/>
  <c r="EK314" i="1"/>
  <c r="DT314" i="1"/>
  <c r="DR314" i="1"/>
  <c r="DQ314" i="1"/>
  <c r="DP314" i="1"/>
  <c r="DO314" i="1"/>
  <c r="DN314" i="1"/>
  <c r="DE314" i="1"/>
  <c r="DD314" i="1"/>
  <c r="DC314" i="1"/>
  <c r="CZ314" i="1"/>
  <c r="CV314" i="1"/>
  <c r="CU314" i="1"/>
  <c r="CS314" i="1"/>
  <c r="CR314" i="1"/>
  <c r="CQ314" i="1"/>
  <c r="CP314" i="1"/>
  <c r="CO314" i="1"/>
  <c r="CF314" i="1"/>
  <c r="CE314" i="1"/>
  <c r="CD314" i="1"/>
  <c r="CC314" i="1"/>
  <c r="CB314" i="1"/>
  <c r="CA314" i="1"/>
  <c r="BZ314" i="1"/>
  <c r="BX314" i="1"/>
  <c r="BW314" i="1"/>
  <c r="BV314" i="1"/>
  <c r="BT314" i="1"/>
  <c r="BS314" i="1"/>
  <c r="BR314" i="1"/>
  <c r="BQ314" i="1"/>
  <c r="BP314" i="1"/>
  <c r="BG314" i="1"/>
  <c r="BF314" i="1"/>
  <c r="BE314" i="1"/>
  <c r="BD314" i="1"/>
  <c r="DB314" i="1" s="1"/>
  <c r="BC314" i="1"/>
  <c r="DA314" i="1" s="1"/>
  <c r="BB314" i="1"/>
  <c r="BA314" i="1"/>
  <c r="CY314" i="1" s="1"/>
  <c r="AY314" i="1"/>
  <c r="CW314" i="1" s="1"/>
  <c r="AX314" i="1"/>
  <c r="AW314" i="1"/>
  <c r="EQ313" i="1"/>
  <c r="EP313" i="1"/>
  <c r="EO313" i="1"/>
  <c r="EL313" i="1"/>
  <c r="EJ313" i="1"/>
  <c r="DT313" i="1"/>
  <c r="EN313" i="1" s="1"/>
  <c r="DR313" i="1"/>
  <c r="DQ313" i="1"/>
  <c r="DP313" i="1"/>
  <c r="DO313" i="1"/>
  <c r="DN313" i="1"/>
  <c r="DD313" i="1"/>
  <c r="DA313" i="1"/>
  <c r="CZ313" i="1"/>
  <c r="CY313" i="1"/>
  <c r="CU313" i="1"/>
  <c r="CS313" i="1"/>
  <c r="CR313" i="1"/>
  <c r="CQ313" i="1"/>
  <c r="CP313" i="1"/>
  <c r="CO313" i="1"/>
  <c r="CF313" i="1"/>
  <c r="CE313" i="1"/>
  <c r="CD313" i="1"/>
  <c r="CC313" i="1"/>
  <c r="CB313" i="1"/>
  <c r="CA313" i="1"/>
  <c r="BZ313" i="1"/>
  <c r="BY313" i="1"/>
  <c r="EF313" i="1" s="1"/>
  <c r="BW313" i="1"/>
  <c r="BV313" i="1"/>
  <c r="BT313" i="1"/>
  <c r="BS313" i="1"/>
  <c r="BR313" i="1"/>
  <c r="BQ313" i="1"/>
  <c r="BP313" i="1"/>
  <c r="BG313" i="1"/>
  <c r="DE313" i="1" s="1"/>
  <c r="BF313" i="1"/>
  <c r="BE313" i="1"/>
  <c r="DC313" i="1" s="1"/>
  <c r="BD313" i="1"/>
  <c r="DB313" i="1" s="1"/>
  <c r="BC313" i="1"/>
  <c r="BB313" i="1"/>
  <c r="BA313" i="1"/>
  <c r="AZ313" i="1"/>
  <c r="AX313" i="1"/>
  <c r="CV313" i="1" s="1"/>
  <c r="AW313" i="1"/>
  <c r="EK312" i="1"/>
  <c r="DT312" i="1"/>
  <c r="DR312" i="1"/>
  <c r="DQ312" i="1"/>
  <c r="DP312" i="1"/>
  <c r="DO312" i="1"/>
  <c r="DN312" i="1"/>
  <c r="DE312" i="1"/>
  <c r="DD312" i="1"/>
  <c r="DC312" i="1"/>
  <c r="CZ312" i="1"/>
  <c r="CW312" i="1"/>
  <c r="CU312" i="1"/>
  <c r="CS312" i="1"/>
  <c r="CR312" i="1"/>
  <c r="CQ312" i="1"/>
  <c r="CP312" i="1"/>
  <c r="CO312" i="1"/>
  <c r="CF312" i="1"/>
  <c r="CE312" i="1"/>
  <c r="CD312" i="1"/>
  <c r="CC312" i="1"/>
  <c r="CB312" i="1"/>
  <c r="CA312" i="1"/>
  <c r="BZ312" i="1"/>
  <c r="BY312" i="1"/>
  <c r="BX312" i="1"/>
  <c r="BV312" i="1"/>
  <c r="BT312" i="1"/>
  <c r="BS312" i="1"/>
  <c r="BR312" i="1"/>
  <c r="BQ312" i="1"/>
  <c r="BP312" i="1"/>
  <c r="BG312" i="1"/>
  <c r="BF312" i="1"/>
  <c r="BE312" i="1"/>
  <c r="BD312" i="1"/>
  <c r="DB312" i="1" s="1"/>
  <c r="BC312" i="1"/>
  <c r="DA312" i="1" s="1"/>
  <c r="BB312" i="1"/>
  <c r="BA312" i="1"/>
  <c r="CY312" i="1" s="1"/>
  <c r="AZ312" i="1"/>
  <c r="CX312" i="1" s="1"/>
  <c r="AY312" i="1"/>
  <c r="AW312" i="1"/>
  <c r="EE312" i="1" s="1"/>
  <c r="EQ311" i="1"/>
  <c r="EP311" i="1"/>
  <c r="EO311" i="1"/>
  <c r="EL311" i="1"/>
  <c r="EJ311" i="1"/>
  <c r="DT311" i="1"/>
  <c r="EN311" i="1" s="1"/>
  <c r="DR311" i="1"/>
  <c r="DQ311" i="1"/>
  <c r="DP311" i="1"/>
  <c r="DO311" i="1"/>
  <c r="DN311" i="1"/>
  <c r="DD311" i="1"/>
  <c r="EA320" i="1" s="1"/>
  <c r="DC311" i="1"/>
  <c r="DA311" i="1"/>
  <c r="CZ311" i="1"/>
  <c r="CY311" i="1"/>
  <c r="CV311" i="1"/>
  <c r="CS311" i="1"/>
  <c r="CR311" i="1"/>
  <c r="CQ311" i="1"/>
  <c r="CP311" i="1"/>
  <c r="CO311" i="1"/>
  <c r="CF311" i="1"/>
  <c r="CE311" i="1"/>
  <c r="CD311" i="1"/>
  <c r="CC311" i="1"/>
  <c r="CB311" i="1"/>
  <c r="CA311" i="1"/>
  <c r="BZ311" i="1"/>
  <c r="BY311" i="1"/>
  <c r="EF311" i="1" s="1"/>
  <c r="EX311" i="1" s="1"/>
  <c r="BX311" i="1"/>
  <c r="BW311" i="1"/>
  <c r="BT311" i="1"/>
  <c r="BS311" i="1"/>
  <c r="BR311" i="1"/>
  <c r="BQ311" i="1"/>
  <c r="BP311" i="1"/>
  <c r="BG311" i="1"/>
  <c r="DE311" i="1" s="1"/>
  <c r="BF311" i="1"/>
  <c r="BE311" i="1"/>
  <c r="BD311" i="1"/>
  <c r="DB311" i="1" s="1"/>
  <c r="BC311" i="1"/>
  <c r="BB311" i="1"/>
  <c r="BA311" i="1"/>
  <c r="AZ311" i="1"/>
  <c r="CX311" i="1" s="1"/>
  <c r="AY311" i="1"/>
  <c r="CW311" i="1" s="1"/>
  <c r="AX311" i="1"/>
  <c r="J308" i="1"/>
  <c r="H308" i="1"/>
  <c r="G308" i="1"/>
  <c r="EP307" i="1"/>
  <c r="EO307" i="1"/>
  <c r="EN307" i="1"/>
  <c r="DT307" i="1"/>
  <c r="EM307" i="1" s="1"/>
  <c r="DD307" i="1"/>
  <c r="CZ307" i="1"/>
  <c r="CW307" i="1"/>
  <c r="CD307" i="1"/>
  <c r="CC307" i="1"/>
  <c r="CB307" i="1"/>
  <c r="CA307" i="1"/>
  <c r="BZ307" i="1"/>
  <c r="BY307" i="1"/>
  <c r="BX307" i="1"/>
  <c r="BW307" i="1"/>
  <c r="BV307" i="1"/>
  <c r="BE307" i="1"/>
  <c r="DC307" i="1" s="1"/>
  <c r="BD307" i="1"/>
  <c r="BC307" i="1"/>
  <c r="BB307" i="1"/>
  <c r="BA307" i="1"/>
  <c r="CY307" i="1" s="1"/>
  <c r="AZ307" i="1"/>
  <c r="CX307" i="1" s="1"/>
  <c r="AY307" i="1"/>
  <c r="AX307" i="1"/>
  <c r="CV307" i="1" s="1"/>
  <c r="AW307" i="1"/>
  <c r="CU307" i="1" s="1"/>
  <c r="EQ306" i="1"/>
  <c r="EJ306" i="1"/>
  <c r="DT306" i="1"/>
  <c r="EP306" i="1" s="1"/>
  <c r="DR306" i="1"/>
  <c r="DQ306" i="1"/>
  <c r="DP306" i="1"/>
  <c r="DO306" i="1"/>
  <c r="DN306" i="1"/>
  <c r="DA306" i="1"/>
  <c r="CZ306" i="1"/>
  <c r="CY306" i="1"/>
  <c r="CS306" i="1"/>
  <c r="CR306" i="1"/>
  <c r="CQ306" i="1"/>
  <c r="CP306" i="1"/>
  <c r="CO306" i="1"/>
  <c r="CE306" i="1"/>
  <c r="CC306" i="1"/>
  <c r="CB306" i="1"/>
  <c r="CA306" i="1"/>
  <c r="BZ306" i="1"/>
  <c r="BY306" i="1"/>
  <c r="BX306" i="1"/>
  <c r="BW306" i="1"/>
  <c r="BV306" i="1"/>
  <c r="BT306" i="1"/>
  <c r="BS306" i="1"/>
  <c r="BR306" i="1"/>
  <c r="BQ306" i="1"/>
  <c r="BP306" i="1"/>
  <c r="BF306" i="1"/>
  <c r="DD306" i="1" s="1"/>
  <c r="BD306" i="1"/>
  <c r="DB306" i="1" s="1"/>
  <c r="BC306" i="1"/>
  <c r="BB306" i="1"/>
  <c r="BA306" i="1"/>
  <c r="AZ306" i="1"/>
  <c r="CX306" i="1" s="1"/>
  <c r="AY306" i="1"/>
  <c r="AX306" i="1"/>
  <c r="CV306" i="1" s="1"/>
  <c r="AW306" i="1"/>
  <c r="EK305" i="1"/>
  <c r="EJ305" i="1"/>
  <c r="DT305" i="1"/>
  <c r="DR305" i="1"/>
  <c r="DQ305" i="1"/>
  <c r="DP305" i="1"/>
  <c r="DO305" i="1"/>
  <c r="DN305" i="1"/>
  <c r="DC305" i="1"/>
  <c r="DA305" i="1"/>
  <c r="CZ305" i="1"/>
  <c r="CS305" i="1"/>
  <c r="CR305" i="1"/>
  <c r="CQ305" i="1"/>
  <c r="CP305" i="1"/>
  <c r="CO305" i="1"/>
  <c r="CE305" i="1"/>
  <c r="CD305" i="1"/>
  <c r="CB305" i="1"/>
  <c r="CA305" i="1"/>
  <c r="BZ305" i="1"/>
  <c r="BY305" i="1"/>
  <c r="BX305" i="1"/>
  <c r="BW305" i="1"/>
  <c r="BV305" i="1"/>
  <c r="BT305" i="1"/>
  <c r="BS305" i="1"/>
  <c r="BR305" i="1"/>
  <c r="BQ305" i="1"/>
  <c r="BP305" i="1"/>
  <c r="BF305" i="1"/>
  <c r="DD305" i="1" s="1"/>
  <c r="BE305" i="1"/>
  <c r="BC305" i="1"/>
  <c r="BB305" i="1"/>
  <c r="BA305" i="1"/>
  <c r="CY305" i="1" s="1"/>
  <c r="AZ305" i="1"/>
  <c r="CX305" i="1" s="1"/>
  <c r="AY305" i="1"/>
  <c r="CW305" i="1" s="1"/>
  <c r="AX305" i="1"/>
  <c r="CV305" i="1" s="1"/>
  <c r="AW305" i="1"/>
  <c r="DT304" i="1"/>
  <c r="DR304" i="1"/>
  <c r="DQ304" i="1"/>
  <c r="DP304" i="1"/>
  <c r="DO304" i="1"/>
  <c r="DN304" i="1"/>
  <c r="DD304" i="1"/>
  <c r="DC304" i="1"/>
  <c r="DB304" i="1"/>
  <c r="CU304" i="1"/>
  <c r="CS304" i="1"/>
  <c r="CR304" i="1"/>
  <c r="CQ304" i="1"/>
  <c r="CP304" i="1"/>
  <c r="CO304" i="1"/>
  <c r="CE304" i="1"/>
  <c r="CD304" i="1"/>
  <c r="CC304" i="1"/>
  <c r="CA304" i="1"/>
  <c r="CZ304" i="1" s="1"/>
  <c r="BZ304" i="1"/>
  <c r="BY304" i="1"/>
  <c r="BX304" i="1"/>
  <c r="BW304" i="1"/>
  <c r="BV304" i="1"/>
  <c r="BT304" i="1"/>
  <c r="BS304" i="1"/>
  <c r="BR304" i="1"/>
  <c r="BQ304" i="1"/>
  <c r="BP304" i="1"/>
  <c r="BF304" i="1"/>
  <c r="BE304" i="1"/>
  <c r="BD304" i="1"/>
  <c r="BB304" i="1"/>
  <c r="BA304" i="1"/>
  <c r="CY304" i="1" s="1"/>
  <c r="AZ304" i="1"/>
  <c r="CX304" i="1" s="1"/>
  <c r="AY304" i="1"/>
  <c r="CW304" i="1" s="1"/>
  <c r="AX304" i="1"/>
  <c r="CV304" i="1" s="1"/>
  <c r="AW304" i="1"/>
  <c r="EQ303" i="1"/>
  <c r="EN303" i="1"/>
  <c r="EM303" i="1"/>
  <c r="EL303" i="1"/>
  <c r="DT303" i="1"/>
  <c r="EK303" i="1" s="1"/>
  <c r="DR303" i="1"/>
  <c r="DQ303" i="1"/>
  <c r="DP303" i="1"/>
  <c r="DO303" i="1"/>
  <c r="DN303" i="1"/>
  <c r="DC303" i="1"/>
  <c r="CY303" i="1"/>
  <c r="CV303" i="1"/>
  <c r="CS303" i="1"/>
  <c r="CR303" i="1"/>
  <c r="CQ303" i="1"/>
  <c r="CP303" i="1"/>
  <c r="CO303" i="1"/>
  <c r="CE303" i="1"/>
  <c r="CD303" i="1"/>
  <c r="CC303" i="1"/>
  <c r="CB303" i="1"/>
  <c r="BZ303" i="1"/>
  <c r="BY303" i="1"/>
  <c r="BX303" i="1"/>
  <c r="BW303" i="1"/>
  <c r="BV303" i="1"/>
  <c r="BT303" i="1"/>
  <c r="BS303" i="1"/>
  <c r="BR303" i="1"/>
  <c r="BQ303" i="1"/>
  <c r="BP303" i="1"/>
  <c r="BF303" i="1"/>
  <c r="DD303" i="1" s="1"/>
  <c r="BE303" i="1"/>
  <c r="BD303" i="1"/>
  <c r="DB303" i="1" s="1"/>
  <c r="BC303" i="1"/>
  <c r="BA303" i="1"/>
  <c r="AZ303" i="1"/>
  <c r="CX303" i="1" s="1"/>
  <c r="AY303" i="1"/>
  <c r="CW303" i="1" s="1"/>
  <c r="AX303" i="1"/>
  <c r="AW303" i="1"/>
  <c r="EE303" i="1" s="1"/>
  <c r="EQ302" i="1"/>
  <c r="EO302" i="1"/>
  <c r="EN302" i="1"/>
  <c r="EM302" i="1"/>
  <c r="EJ302" i="1"/>
  <c r="DT302" i="1"/>
  <c r="EL302" i="1" s="1"/>
  <c r="DR302" i="1"/>
  <c r="DQ302" i="1"/>
  <c r="DP302" i="1"/>
  <c r="DO302" i="1"/>
  <c r="DN302" i="1"/>
  <c r="CZ302" i="1"/>
  <c r="CW302" i="1"/>
  <c r="CV302" i="1"/>
  <c r="CS302" i="1"/>
  <c r="CR302" i="1"/>
  <c r="CQ302" i="1"/>
  <c r="CP302" i="1"/>
  <c r="CO302" i="1"/>
  <c r="CE302" i="1"/>
  <c r="DD302" i="1" s="1"/>
  <c r="CD302" i="1"/>
  <c r="CC302" i="1"/>
  <c r="CB302" i="1"/>
  <c r="CA302" i="1"/>
  <c r="BY302" i="1"/>
  <c r="BX302" i="1"/>
  <c r="BW302" i="1"/>
  <c r="BV302" i="1"/>
  <c r="CU302" i="1" s="1"/>
  <c r="BT302" i="1"/>
  <c r="BS302" i="1"/>
  <c r="BR302" i="1"/>
  <c r="BQ302" i="1"/>
  <c r="BP302" i="1"/>
  <c r="BF302" i="1"/>
  <c r="BE302" i="1"/>
  <c r="BD302" i="1"/>
  <c r="DB302" i="1" s="1"/>
  <c r="BC302" i="1"/>
  <c r="DA302" i="1" s="1"/>
  <c r="BB302" i="1"/>
  <c r="AZ302" i="1"/>
  <c r="CX302" i="1" s="1"/>
  <c r="AY302" i="1"/>
  <c r="AX302" i="1"/>
  <c r="AW302" i="1"/>
  <c r="EE302" i="1" s="1"/>
  <c r="EQ301" i="1"/>
  <c r="EP301" i="1"/>
  <c r="EO301" i="1"/>
  <c r="EM301" i="1"/>
  <c r="DT301" i="1"/>
  <c r="EN301" i="1" s="1"/>
  <c r="DR301" i="1"/>
  <c r="DQ301" i="1"/>
  <c r="DP301" i="1"/>
  <c r="DO301" i="1"/>
  <c r="DN301" i="1"/>
  <c r="CZ301" i="1"/>
  <c r="CY301" i="1"/>
  <c r="CW301" i="1"/>
  <c r="CS301" i="1"/>
  <c r="CR301" i="1"/>
  <c r="CQ301" i="1"/>
  <c r="CP301" i="1"/>
  <c r="CO301" i="1"/>
  <c r="CE301" i="1"/>
  <c r="CD301" i="1"/>
  <c r="CC301" i="1"/>
  <c r="CB301" i="1"/>
  <c r="CA301" i="1"/>
  <c r="BZ301" i="1"/>
  <c r="BX301" i="1"/>
  <c r="BW301" i="1"/>
  <c r="CV301" i="1" s="1"/>
  <c r="BV301" i="1"/>
  <c r="EF301" i="1" s="1"/>
  <c r="EX301" i="1" s="1"/>
  <c r="BT301" i="1"/>
  <c r="BS301" i="1"/>
  <c r="BR301" i="1"/>
  <c r="BQ301" i="1"/>
  <c r="BP301" i="1"/>
  <c r="BF301" i="1"/>
  <c r="BE301" i="1"/>
  <c r="DC301" i="1" s="1"/>
  <c r="BD301" i="1"/>
  <c r="DB301" i="1" s="1"/>
  <c r="BC301" i="1"/>
  <c r="DA301" i="1" s="1"/>
  <c r="BB301" i="1"/>
  <c r="BA301" i="1"/>
  <c r="AY301" i="1"/>
  <c r="AX301" i="1"/>
  <c r="AW301" i="1"/>
  <c r="EQ300" i="1"/>
  <c r="EP300" i="1"/>
  <c r="EO300" i="1"/>
  <c r="EN300" i="1"/>
  <c r="EM300" i="1"/>
  <c r="EL300" i="1"/>
  <c r="EJ300" i="1"/>
  <c r="DT300" i="1"/>
  <c r="EK300" i="1" s="1"/>
  <c r="DR300" i="1"/>
  <c r="DQ300" i="1"/>
  <c r="DP300" i="1"/>
  <c r="DO300" i="1"/>
  <c r="DN300" i="1"/>
  <c r="DA300" i="1"/>
  <c r="CZ300" i="1"/>
  <c r="CY300" i="1"/>
  <c r="CS300" i="1"/>
  <c r="CR300" i="1"/>
  <c r="CQ300" i="1"/>
  <c r="CP300" i="1"/>
  <c r="CO300" i="1"/>
  <c r="CE300" i="1"/>
  <c r="CD300" i="1"/>
  <c r="CC300" i="1"/>
  <c r="CB300" i="1"/>
  <c r="CA300" i="1"/>
  <c r="BZ300" i="1"/>
  <c r="BY300" i="1"/>
  <c r="CX300" i="1" s="1"/>
  <c r="BW300" i="1"/>
  <c r="BV300" i="1"/>
  <c r="EF300" i="1" s="1"/>
  <c r="EX300" i="1" s="1"/>
  <c r="BT300" i="1"/>
  <c r="BS300" i="1"/>
  <c r="BR300" i="1"/>
  <c r="BQ300" i="1"/>
  <c r="BP300" i="1"/>
  <c r="BF300" i="1"/>
  <c r="DD300" i="1" s="1"/>
  <c r="BE300" i="1"/>
  <c r="DC300" i="1" s="1"/>
  <c r="BD300" i="1"/>
  <c r="DB300" i="1" s="1"/>
  <c r="BC300" i="1"/>
  <c r="BB300" i="1"/>
  <c r="BA300" i="1"/>
  <c r="AZ300" i="1"/>
  <c r="AX300" i="1"/>
  <c r="AW300" i="1"/>
  <c r="EQ299" i="1"/>
  <c r="DT299" i="1"/>
  <c r="EP299" i="1" s="1"/>
  <c r="DR299" i="1"/>
  <c r="DQ299" i="1"/>
  <c r="DP299" i="1"/>
  <c r="DO299" i="1"/>
  <c r="DN299" i="1"/>
  <c r="DB299" i="1"/>
  <c r="DA299" i="1"/>
  <c r="CZ299" i="1"/>
  <c r="CS299" i="1"/>
  <c r="CR299" i="1"/>
  <c r="CQ299" i="1"/>
  <c r="CP299" i="1"/>
  <c r="CO299" i="1"/>
  <c r="CE299" i="1"/>
  <c r="CD299" i="1"/>
  <c r="CC299" i="1"/>
  <c r="CB299" i="1"/>
  <c r="CA299" i="1"/>
  <c r="BZ299" i="1"/>
  <c r="CY299" i="1" s="1"/>
  <c r="BY299" i="1"/>
  <c r="BX299" i="1"/>
  <c r="BV299" i="1"/>
  <c r="EF299" i="1" s="1"/>
  <c r="BT299" i="1"/>
  <c r="BS299" i="1"/>
  <c r="BR299" i="1"/>
  <c r="BQ299" i="1"/>
  <c r="BP299" i="1"/>
  <c r="BF299" i="1"/>
  <c r="DD299" i="1" s="1"/>
  <c r="BE299" i="1"/>
  <c r="DC299" i="1" s="1"/>
  <c r="BD299" i="1"/>
  <c r="BC299" i="1"/>
  <c r="BB299" i="1"/>
  <c r="BA299" i="1"/>
  <c r="AZ299" i="1"/>
  <c r="AY299" i="1"/>
  <c r="CW299" i="1" s="1"/>
  <c r="AW299" i="1"/>
  <c r="EJ298" i="1"/>
  <c r="DT298" i="1"/>
  <c r="EQ298" i="1" s="1"/>
  <c r="DR298" i="1"/>
  <c r="DQ298" i="1"/>
  <c r="DP298" i="1"/>
  <c r="DO298" i="1"/>
  <c r="DN298" i="1"/>
  <c r="DB298" i="1"/>
  <c r="DA298" i="1"/>
  <c r="CS298" i="1"/>
  <c r="CR298" i="1"/>
  <c r="CQ298" i="1"/>
  <c r="CP298" i="1"/>
  <c r="CO298" i="1"/>
  <c r="CE298" i="1"/>
  <c r="CD298" i="1"/>
  <c r="CC298" i="1"/>
  <c r="CB298" i="1"/>
  <c r="CA298" i="1"/>
  <c r="CZ298" i="1" s="1"/>
  <c r="BZ298" i="1"/>
  <c r="BY298" i="1"/>
  <c r="BX298" i="1"/>
  <c r="BW298" i="1"/>
  <c r="EF298" i="1" s="1"/>
  <c r="BT298" i="1"/>
  <c r="BS298" i="1"/>
  <c r="BR298" i="1"/>
  <c r="BQ298" i="1"/>
  <c r="BP298" i="1"/>
  <c r="BF298" i="1"/>
  <c r="DD298" i="1" s="1"/>
  <c r="BE298" i="1"/>
  <c r="DC298" i="1" s="1"/>
  <c r="BD298" i="1"/>
  <c r="BC298" i="1"/>
  <c r="BB298" i="1"/>
  <c r="BA298" i="1"/>
  <c r="CY298" i="1" s="1"/>
  <c r="DZ302" i="1" s="1"/>
  <c r="AZ298" i="1"/>
  <c r="CX298" i="1" s="1"/>
  <c r="AY298" i="1"/>
  <c r="CW298" i="1" s="1"/>
  <c r="AX298" i="1"/>
  <c r="DR295" i="1"/>
  <c r="DQ295" i="1"/>
  <c r="DP295" i="1"/>
  <c r="DO295" i="1"/>
  <c r="DN295" i="1"/>
  <c r="J295" i="1"/>
  <c r="H295" i="1"/>
  <c r="G295" i="1"/>
  <c r="DT294" i="1"/>
  <c r="DR294" i="1"/>
  <c r="DQ294" i="1"/>
  <c r="CV294" i="1"/>
  <c r="CS294" i="1"/>
  <c r="CR294" i="1"/>
  <c r="CQ294" i="1"/>
  <c r="CP294" i="1"/>
  <c r="CO294" i="1"/>
  <c r="CB294" i="1"/>
  <c r="CA294" i="1"/>
  <c r="BZ294" i="1"/>
  <c r="BY294" i="1"/>
  <c r="BX294" i="1"/>
  <c r="BW294" i="1"/>
  <c r="BV294" i="1"/>
  <c r="BT294" i="1"/>
  <c r="BS294" i="1"/>
  <c r="BR294" i="1"/>
  <c r="BQ294" i="1"/>
  <c r="BP294" i="1"/>
  <c r="BC294" i="1"/>
  <c r="DA294" i="1" s="1"/>
  <c r="BB294" i="1"/>
  <c r="CZ294" i="1" s="1"/>
  <c r="BA294" i="1"/>
  <c r="CY294" i="1" s="1"/>
  <c r="AZ294" i="1"/>
  <c r="CX294" i="1" s="1"/>
  <c r="AY294" i="1"/>
  <c r="CW294" i="1" s="1"/>
  <c r="AX294" i="1"/>
  <c r="AW294" i="1"/>
  <c r="CU294" i="1" s="1"/>
  <c r="DT293" i="1"/>
  <c r="DR293" i="1"/>
  <c r="DQ293" i="1"/>
  <c r="CS293" i="1"/>
  <c r="CR293" i="1"/>
  <c r="CQ293" i="1"/>
  <c r="CP293" i="1"/>
  <c r="CO293" i="1"/>
  <c r="CC293" i="1"/>
  <c r="CA293" i="1"/>
  <c r="BZ293" i="1"/>
  <c r="BY293" i="1"/>
  <c r="BX293" i="1"/>
  <c r="BW293" i="1"/>
  <c r="BV293" i="1"/>
  <c r="BT293" i="1"/>
  <c r="BS293" i="1"/>
  <c r="BR293" i="1"/>
  <c r="BQ293" i="1"/>
  <c r="BP293" i="1"/>
  <c r="BD293" i="1"/>
  <c r="DB293" i="1" s="1"/>
  <c r="BB293" i="1"/>
  <c r="BA293" i="1"/>
  <c r="CY293" i="1" s="1"/>
  <c r="AZ293" i="1"/>
  <c r="CX293" i="1" s="1"/>
  <c r="AY293" i="1"/>
  <c r="CW293" i="1" s="1"/>
  <c r="EA289" i="1" s="1"/>
  <c r="AX293" i="1"/>
  <c r="CV293" i="1" s="1"/>
  <c r="AW293" i="1"/>
  <c r="CU293" i="1" s="1"/>
  <c r="DT292" i="1"/>
  <c r="DR292" i="1"/>
  <c r="DQ292" i="1"/>
  <c r="DB292" i="1"/>
  <c r="CW292" i="1"/>
  <c r="CV292" i="1"/>
  <c r="CS292" i="1"/>
  <c r="CR292" i="1"/>
  <c r="CQ292" i="1"/>
  <c r="CP292" i="1"/>
  <c r="CO292" i="1"/>
  <c r="CC292" i="1"/>
  <c r="CB292" i="1"/>
  <c r="BZ292" i="1"/>
  <c r="BY292" i="1"/>
  <c r="BX292" i="1"/>
  <c r="BW292" i="1"/>
  <c r="BV292" i="1"/>
  <c r="BT292" i="1"/>
  <c r="BS292" i="1"/>
  <c r="BR292" i="1"/>
  <c r="BQ292" i="1"/>
  <c r="BP292" i="1"/>
  <c r="BD292" i="1"/>
  <c r="BC292" i="1"/>
  <c r="DA292" i="1" s="1"/>
  <c r="BA292" i="1"/>
  <c r="CY292" i="1" s="1"/>
  <c r="AZ292" i="1"/>
  <c r="CX292" i="1" s="1"/>
  <c r="AY292" i="1"/>
  <c r="AX292" i="1"/>
  <c r="AW292" i="1"/>
  <c r="EK291" i="1"/>
  <c r="EJ291" i="1"/>
  <c r="DT291" i="1"/>
  <c r="DR291" i="1"/>
  <c r="DQ291" i="1"/>
  <c r="CS291" i="1"/>
  <c r="CR291" i="1"/>
  <c r="CQ291" i="1"/>
  <c r="CP291" i="1"/>
  <c r="CO291" i="1"/>
  <c r="CC291" i="1"/>
  <c r="CB291" i="1"/>
  <c r="CA291" i="1"/>
  <c r="BY291" i="1"/>
  <c r="BX291" i="1"/>
  <c r="BW291" i="1"/>
  <c r="BV291" i="1"/>
  <c r="BT291" i="1"/>
  <c r="BS291" i="1"/>
  <c r="BR291" i="1"/>
  <c r="BQ291" i="1"/>
  <c r="BP291" i="1"/>
  <c r="BD291" i="1"/>
  <c r="DB291" i="1" s="1"/>
  <c r="BC291" i="1"/>
  <c r="DA291" i="1" s="1"/>
  <c r="BB291" i="1"/>
  <c r="AZ291" i="1"/>
  <c r="CX291" i="1" s="1"/>
  <c r="AY291" i="1"/>
  <c r="CW291" i="1" s="1"/>
  <c r="AX291" i="1"/>
  <c r="CV291" i="1" s="1"/>
  <c r="AW291" i="1"/>
  <c r="EK290" i="1"/>
  <c r="DT290" i="1"/>
  <c r="DR290" i="1"/>
  <c r="DQ290" i="1"/>
  <c r="CV290" i="1"/>
  <c r="CS290" i="1"/>
  <c r="CR290" i="1"/>
  <c r="CQ290" i="1"/>
  <c r="CP290" i="1"/>
  <c r="CO290" i="1"/>
  <c r="CC290" i="1"/>
  <c r="CB290" i="1"/>
  <c r="CA290" i="1"/>
  <c r="BZ290" i="1"/>
  <c r="BX290" i="1"/>
  <c r="BW290" i="1"/>
  <c r="BV290" i="1"/>
  <c r="BT290" i="1"/>
  <c r="BS290" i="1"/>
  <c r="BR290" i="1"/>
  <c r="BQ290" i="1"/>
  <c r="BP290" i="1"/>
  <c r="BD290" i="1"/>
  <c r="DB290" i="1" s="1"/>
  <c r="BC290" i="1"/>
  <c r="BB290" i="1"/>
  <c r="BA290" i="1"/>
  <c r="CY290" i="1" s="1"/>
  <c r="AY290" i="1"/>
  <c r="CW290" i="1" s="1"/>
  <c r="AX290" i="1"/>
  <c r="AW290" i="1"/>
  <c r="DT289" i="1"/>
  <c r="DR289" i="1"/>
  <c r="DQ289" i="1"/>
  <c r="DB289" i="1"/>
  <c r="CS289" i="1"/>
  <c r="CR289" i="1"/>
  <c r="CQ289" i="1"/>
  <c r="CP289" i="1"/>
  <c r="CO289" i="1"/>
  <c r="CC289" i="1"/>
  <c r="CB289" i="1"/>
  <c r="CA289" i="1"/>
  <c r="BZ289" i="1"/>
  <c r="BY289" i="1"/>
  <c r="BW289" i="1"/>
  <c r="EF289" i="1" s="1"/>
  <c r="BV289" i="1"/>
  <c r="BT289" i="1"/>
  <c r="BS289" i="1"/>
  <c r="BR289" i="1"/>
  <c r="BQ289" i="1"/>
  <c r="BP289" i="1"/>
  <c r="BD289" i="1"/>
  <c r="BC289" i="1"/>
  <c r="DA289" i="1" s="1"/>
  <c r="BB289" i="1"/>
  <c r="CZ289" i="1" s="1"/>
  <c r="BA289" i="1"/>
  <c r="CY289" i="1" s="1"/>
  <c r="AZ289" i="1"/>
  <c r="CX289" i="1" s="1"/>
  <c r="AX289" i="1"/>
  <c r="CV289" i="1" s="1"/>
  <c r="AW289" i="1"/>
  <c r="EE289" i="1" s="1"/>
  <c r="EK288" i="1"/>
  <c r="EJ288" i="1"/>
  <c r="DT288" i="1"/>
  <c r="DR288" i="1"/>
  <c r="DQ288" i="1"/>
  <c r="DP288" i="1"/>
  <c r="DO288" i="1"/>
  <c r="DN288" i="1"/>
  <c r="CS288" i="1"/>
  <c r="CR288" i="1"/>
  <c r="CQ288" i="1"/>
  <c r="CP288" i="1"/>
  <c r="CO288" i="1"/>
  <c r="CC288" i="1"/>
  <c r="CB288" i="1"/>
  <c r="CA288" i="1"/>
  <c r="BZ288" i="1"/>
  <c r="BY288" i="1"/>
  <c r="BX288" i="1"/>
  <c r="BV288" i="1"/>
  <c r="BT288" i="1"/>
  <c r="BS288" i="1"/>
  <c r="BR288" i="1"/>
  <c r="BQ288" i="1"/>
  <c r="BP288" i="1"/>
  <c r="BD288" i="1"/>
  <c r="DB288" i="1" s="1"/>
  <c r="BC288" i="1"/>
  <c r="DA288" i="1" s="1"/>
  <c r="BB288" i="1"/>
  <c r="CZ288" i="1" s="1"/>
  <c r="BA288" i="1"/>
  <c r="CY288" i="1" s="1"/>
  <c r="AZ288" i="1"/>
  <c r="CX288" i="1" s="1"/>
  <c r="AY288" i="1"/>
  <c r="CW288" i="1" s="1"/>
  <c r="AW288" i="1"/>
  <c r="EP287" i="1"/>
  <c r="EO287" i="1"/>
  <c r="EN287" i="1"/>
  <c r="EM287" i="1"/>
  <c r="EL287" i="1"/>
  <c r="EJ287" i="1"/>
  <c r="DT287" i="1"/>
  <c r="EK287" i="1" s="1"/>
  <c r="DR287" i="1"/>
  <c r="DQ287" i="1"/>
  <c r="DP287" i="1"/>
  <c r="DO287" i="1"/>
  <c r="DN287" i="1"/>
  <c r="CS287" i="1"/>
  <c r="CR287" i="1"/>
  <c r="CQ287" i="1"/>
  <c r="CP287" i="1"/>
  <c r="CO287" i="1"/>
  <c r="CC287" i="1"/>
  <c r="CB287" i="1"/>
  <c r="CA287" i="1"/>
  <c r="BZ287" i="1"/>
  <c r="BY287" i="1"/>
  <c r="BX287" i="1"/>
  <c r="BW287" i="1"/>
  <c r="BT287" i="1"/>
  <c r="BS287" i="1"/>
  <c r="BR287" i="1"/>
  <c r="BQ287" i="1"/>
  <c r="BP287" i="1"/>
  <c r="BD287" i="1"/>
  <c r="BC287" i="1"/>
  <c r="DA287" i="1" s="1"/>
  <c r="BB287" i="1"/>
  <c r="CZ287" i="1" s="1"/>
  <c r="BA287" i="1"/>
  <c r="AZ287" i="1"/>
  <c r="AY287" i="1"/>
  <c r="CW287" i="1" s="1"/>
  <c r="AX287" i="1"/>
  <c r="CV287" i="1" s="1"/>
  <c r="J284" i="1"/>
  <c r="H284" i="1"/>
  <c r="G284" i="1"/>
  <c r="DT283" i="1"/>
  <c r="EL283" i="1" s="1"/>
  <c r="DR283" i="1"/>
  <c r="DQ283" i="1"/>
  <c r="CY283" i="1"/>
  <c r="CW283" i="1"/>
  <c r="CS283" i="1"/>
  <c r="CR283" i="1"/>
  <c r="CQ283" i="1"/>
  <c r="CP283" i="1"/>
  <c r="CO283" i="1"/>
  <c r="CB283" i="1"/>
  <c r="CA283" i="1"/>
  <c r="BZ283" i="1"/>
  <c r="BY283" i="1"/>
  <c r="BX283" i="1"/>
  <c r="BW283" i="1"/>
  <c r="BV283" i="1"/>
  <c r="BT283" i="1"/>
  <c r="BS283" i="1"/>
  <c r="BR283" i="1"/>
  <c r="BQ283" i="1"/>
  <c r="BP283" i="1"/>
  <c r="BC283" i="1"/>
  <c r="DA283" i="1" s="1"/>
  <c r="BB283" i="1"/>
  <c r="CZ283" i="1" s="1"/>
  <c r="BA283" i="1"/>
  <c r="AZ283" i="1"/>
  <c r="CX283" i="1" s="1"/>
  <c r="AY283" i="1"/>
  <c r="AX283" i="1"/>
  <c r="CV283" i="1" s="1"/>
  <c r="AW283" i="1"/>
  <c r="CU283" i="1" s="1"/>
  <c r="EL282" i="1"/>
  <c r="DT282" i="1"/>
  <c r="DR282" i="1"/>
  <c r="DQ282" i="1"/>
  <c r="DB282" i="1"/>
  <c r="CZ282" i="1"/>
  <c r="CW282" i="1"/>
  <c r="CS282" i="1"/>
  <c r="CR282" i="1"/>
  <c r="CQ282" i="1"/>
  <c r="CP282" i="1"/>
  <c r="CO282" i="1"/>
  <c r="CC282" i="1"/>
  <c r="CA282" i="1"/>
  <c r="BZ282" i="1"/>
  <c r="BY282" i="1"/>
  <c r="BX282" i="1"/>
  <c r="BW282" i="1"/>
  <c r="BV282" i="1"/>
  <c r="BT282" i="1"/>
  <c r="BS282" i="1"/>
  <c r="BR282" i="1"/>
  <c r="BQ282" i="1"/>
  <c r="BP282" i="1"/>
  <c r="BD282" i="1"/>
  <c r="BB282" i="1"/>
  <c r="BA282" i="1"/>
  <c r="CY282" i="1" s="1"/>
  <c r="AZ282" i="1"/>
  <c r="CX282" i="1" s="1"/>
  <c r="AY282" i="1"/>
  <c r="AX282" i="1"/>
  <c r="CV282" i="1" s="1"/>
  <c r="AW282" i="1"/>
  <c r="CU282" i="1" s="1"/>
  <c r="EL281" i="1"/>
  <c r="EK281" i="1"/>
  <c r="DT281" i="1"/>
  <c r="DR281" i="1"/>
  <c r="DQ281" i="1"/>
  <c r="CY281" i="1"/>
  <c r="CV281" i="1"/>
  <c r="CU281" i="1"/>
  <c r="CS281" i="1"/>
  <c r="CR281" i="1"/>
  <c r="CQ281" i="1"/>
  <c r="CP281" i="1"/>
  <c r="CO281" i="1"/>
  <c r="CC281" i="1"/>
  <c r="CB281" i="1"/>
  <c r="BZ281" i="1"/>
  <c r="BY281" i="1"/>
  <c r="BX281" i="1"/>
  <c r="BW281" i="1"/>
  <c r="BV281" i="1"/>
  <c r="BT281" i="1"/>
  <c r="BS281" i="1"/>
  <c r="BR281" i="1"/>
  <c r="BQ281" i="1"/>
  <c r="BP281" i="1"/>
  <c r="BD281" i="1"/>
  <c r="BC281" i="1"/>
  <c r="BA281" i="1"/>
  <c r="AZ281" i="1"/>
  <c r="CX281" i="1" s="1"/>
  <c r="AY281" i="1"/>
  <c r="CW281" i="1" s="1"/>
  <c r="AX281" i="1"/>
  <c r="AW281" i="1"/>
  <c r="EL280" i="1"/>
  <c r="EK280" i="1"/>
  <c r="DT280" i="1"/>
  <c r="DR280" i="1"/>
  <c r="DQ280" i="1"/>
  <c r="DA280" i="1"/>
  <c r="CV280" i="1"/>
  <c r="CU280" i="1"/>
  <c r="CS280" i="1"/>
  <c r="CR280" i="1"/>
  <c r="CQ280" i="1"/>
  <c r="CP280" i="1"/>
  <c r="CO280" i="1"/>
  <c r="CC280" i="1"/>
  <c r="CB280" i="1"/>
  <c r="CA280" i="1"/>
  <c r="BY280" i="1"/>
  <c r="BX280" i="1"/>
  <c r="BW280" i="1"/>
  <c r="BV280" i="1"/>
  <c r="BT280" i="1"/>
  <c r="BS280" i="1"/>
  <c r="BR280" i="1"/>
  <c r="BQ280" i="1"/>
  <c r="BP280" i="1"/>
  <c r="BD280" i="1"/>
  <c r="BC280" i="1"/>
  <c r="BB280" i="1"/>
  <c r="CZ280" i="1" s="1"/>
  <c r="AZ280" i="1"/>
  <c r="CX280" i="1" s="1"/>
  <c r="AY280" i="1"/>
  <c r="CW280" i="1" s="1"/>
  <c r="AX280" i="1"/>
  <c r="AW280" i="1"/>
  <c r="EE280" i="1" s="1"/>
  <c r="EP279" i="1"/>
  <c r="EN279" i="1"/>
  <c r="EM279" i="1"/>
  <c r="EL279" i="1"/>
  <c r="DT279" i="1"/>
  <c r="DR279" i="1"/>
  <c r="DQ279" i="1"/>
  <c r="DB279" i="1"/>
  <c r="CS279" i="1"/>
  <c r="CR279" i="1"/>
  <c r="CQ279" i="1"/>
  <c r="CP279" i="1"/>
  <c r="CO279" i="1"/>
  <c r="CC279" i="1"/>
  <c r="CB279" i="1"/>
  <c r="CA279" i="1"/>
  <c r="BZ279" i="1"/>
  <c r="BX279" i="1"/>
  <c r="BW279" i="1"/>
  <c r="BV279" i="1"/>
  <c r="EF279" i="1" s="1"/>
  <c r="BT279" i="1"/>
  <c r="BS279" i="1"/>
  <c r="BR279" i="1"/>
  <c r="BQ279" i="1"/>
  <c r="BP279" i="1"/>
  <c r="BD279" i="1"/>
  <c r="BC279" i="1"/>
  <c r="DA279" i="1" s="1"/>
  <c r="BB279" i="1"/>
  <c r="CZ279" i="1" s="1"/>
  <c r="BA279" i="1"/>
  <c r="CY279" i="1" s="1"/>
  <c r="AY279" i="1"/>
  <c r="CW279" i="1" s="1"/>
  <c r="AX279" i="1"/>
  <c r="CV279" i="1" s="1"/>
  <c r="AW279" i="1"/>
  <c r="EN278" i="1"/>
  <c r="EM278" i="1"/>
  <c r="EL278" i="1"/>
  <c r="EK278" i="1"/>
  <c r="EJ278" i="1"/>
  <c r="DT278" i="1"/>
  <c r="DR278" i="1"/>
  <c r="DQ278" i="1"/>
  <c r="CY278" i="1"/>
  <c r="CS278" i="1"/>
  <c r="CR278" i="1"/>
  <c r="CQ278" i="1"/>
  <c r="CP278" i="1"/>
  <c r="CO278" i="1"/>
  <c r="CC278" i="1"/>
  <c r="DB278" i="1" s="1"/>
  <c r="CB278" i="1"/>
  <c r="CA278" i="1"/>
  <c r="BZ278" i="1"/>
  <c r="BY278" i="1"/>
  <c r="BW278" i="1"/>
  <c r="BV278" i="1"/>
  <c r="BT278" i="1"/>
  <c r="BS278" i="1"/>
  <c r="BR278" i="1"/>
  <c r="BQ278" i="1"/>
  <c r="BP278" i="1"/>
  <c r="BD278" i="1"/>
  <c r="BC278" i="1"/>
  <c r="DA278" i="1" s="1"/>
  <c r="BB278" i="1"/>
  <c r="CZ278" i="1" s="1"/>
  <c r="BA278" i="1"/>
  <c r="AZ278" i="1"/>
  <c r="CX278" i="1" s="1"/>
  <c r="AX278" i="1"/>
  <c r="CV278" i="1" s="1"/>
  <c r="AW278" i="1"/>
  <c r="EE278" i="1" s="1"/>
  <c r="EM277" i="1"/>
  <c r="EL277" i="1"/>
  <c r="DT277" i="1"/>
  <c r="EK277" i="1" s="1"/>
  <c r="DR277" i="1"/>
  <c r="DQ277" i="1"/>
  <c r="DP277" i="1"/>
  <c r="DO277" i="1"/>
  <c r="DN277" i="1"/>
  <c r="DB277" i="1"/>
  <c r="DA277" i="1"/>
  <c r="CZ277" i="1"/>
  <c r="CY277" i="1"/>
  <c r="CS277" i="1"/>
  <c r="CR277" i="1"/>
  <c r="CQ277" i="1"/>
  <c r="CP277" i="1"/>
  <c r="CO277" i="1"/>
  <c r="CC277" i="1"/>
  <c r="CB277" i="1"/>
  <c r="CA277" i="1"/>
  <c r="BZ277" i="1"/>
  <c r="BY277" i="1"/>
  <c r="BX277" i="1"/>
  <c r="BV277" i="1"/>
  <c r="EF277" i="1" s="1"/>
  <c r="BT277" i="1"/>
  <c r="BS277" i="1"/>
  <c r="BR277" i="1"/>
  <c r="BQ277" i="1"/>
  <c r="BP277" i="1"/>
  <c r="BD277" i="1"/>
  <c r="BC277" i="1"/>
  <c r="BB277" i="1"/>
  <c r="BA277" i="1"/>
  <c r="AZ277" i="1"/>
  <c r="CX277" i="1" s="1"/>
  <c r="AY277" i="1"/>
  <c r="AW277" i="1"/>
  <c r="CU277" i="1" s="1"/>
  <c r="EQ276" i="1"/>
  <c r="EP276" i="1"/>
  <c r="EO276" i="1"/>
  <c r="EX276" i="1" s="1"/>
  <c r="EN276" i="1"/>
  <c r="EL276" i="1"/>
  <c r="EJ276" i="1"/>
  <c r="EF276" i="1"/>
  <c r="DT276" i="1"/>
  <c r="EM276" i="1" s="1"/>
  <c r="DR276" i="1"/>
  <c r="DQ276" i="1"/>
  <c r="DP276" i="1"/>
  <c r="DO276" i="1"/>
  <c r="DN276" i="1"/>
  <c r="DB276" i="1"/>
  <c r="CZ276" i="1"/>
  <c r="CY276" i="1"/>
  <c r="CV276" i="1"/>
  <c r="CS276" i="1"/>
  <c r="CR276" i="1"/>
  <c r="CQ276" i="1"/>
  <c r="CP276" i="1"/>
  <c r="CO276" i="1"/>
  <c r="CC276" i="1"/>
  <c r="CB276" i="1"/>
  <c r="CA276" i="1"/>
  <c r="BZ276" i="1"/>
  <c r="BY276" i="1"/>
  <c r="BX276" i="1"/>
  <c r="BW276" i="1"/>
  <c r="BT276" i="1"/>
  <c r="BS276" i="1"/>
  <c r="BR276" i="1"/>
  <c r="BQ276" i="1"/>
  <c r="BP276" i="1"/>
  <c r="BD276" i="1"/>
  <c r="BC276" i="1"/>
  <c r="DA276" i="1" s="1"/>
  <c r="BB276" i="1"/>
  <c r="BA276" i="1"/>
  <c r="AZ276" i="1"/>
  <c r="CX276" i="1" s="1"/>
  <c r="AY276" i="1"/>
  <c r="CW276" i="1" s="1"/>
  <c r="AX276" i="1"/>
  <c r="J273" i="1"/>
  <c r="H273" i="1"/>
  <c r="G273" i="1"/>
  <c r="EQ272" i="1"/>
  <c r="EP272" i="1"/>
  <c r="EO272" i="1"/>
  <c r="EN272" i="1"/>
  <c r="EM272" i="1"/>
  <c r="EL272" i="1"/>
  <c r="EJ272" i="1"/>
  <c r="DT272" i="1"/>
  <c r="EK272" i="1" s="1"/>
  <c r="DR272" i="1"/>
  <c r="DQ272" i="1"/>
  <c r="CS272" i="1"/>
  <c r="CR272" i="1"/>
  <c r="CQ272" i="1"/>
  <c r="CP272" i="1"/>
  <c r="CO272" i="1"/>
  <c r="CB272" i="1"/>
  <c r="CA272" i="1"/>
  <c r="BZ272" i="1"/>
  <c r="BY272" i="1"/>
  <c r="BX272" i="1"/>
  <c r="BW272" i="1"/>
  <c r="BV272" i="1"/>
  <c r="BT272" i="1"/>
  <c r="BS272" i="1"/>
  <c r="BR272" i="1"/>
  <c r="BQ272" i="1"/>
  <c r="BP272" i="1"/>
  <c r="BC272" i="1"/>
  <c r="DA272" i="1" s="1"/>
  <c r="BB272" i="1"/>
  <c r="CZ272" i="1" s="1"/>
  <c r="BA272" i="1"/>
  <c r="CY272" i="1" s="1"/>
  <c r="AZ272" i="1"/>
  <c r="EE272" i="1" s="1"/>
  <c r="AY272" i="1"/>
  <c r="CW272" i="1" s="1"/>
  <c r="AX272" i="1"/>
  <c r="CV272" i="1" s="1"/>
  <c r="AW272" i="1"/>
  <c r="CU272" i="1" s="1"/>
  <c r="EQ271" i="1"/>
  <c r="EP271" i="1"/>
  <c r="EO271" i="1"/>
  <c r="EN271" i="1"/>
  <c r="EM271" i="1"/>
  <c r="EL271" i="1"/>
  <c r="EJ271" i="1"/>
  <c r="DT271" i="1"/>
  <c r="EK271" i="1" s="1"/>
  <c r="DR271" i="1"/>
  <c r="DQ271" i="1"/>
  <c r="CX271" i="1"/>
  <c r="CS271" i="1"/>
  <c r="CR271" i="1"/>
  <c r="CQ271" i="1"/>
  <c r="CP271" i="1"/>
  <c r="CO271" i="1"/>
  <c r="CC271" i="1"/>
  <c r="CA271" i="1"/>
  <c r="BZ271" i="1"/>
  <c r="BY271" i="1"/>
  <c r="BX271" i="1"/>
  <c r="BW271" i="1"/>
  <c r="BV271" i="1"/>
  <c r="EF271" i="1" s="1"/>
  <c r="EX271" i="1" s="1"/>
  <c r="BT271" i="1"/>
  <c r="BS271" i="1"/>
  <c r="BR271" i="1"/>
  <c r="BQ271" i="1"/>
  <c r="BP271" i="1"/>
  <c r="BD271" i="1"/>
  <c r="DB271" i="1" s="1"/>
  <c r="BB271" i="1"/>
  <c r="CZ271" i="1" s="1"/>
  <c r="BA271" i="1"/>
  <c r="CY271" i="1" s="1"/>
  <c r="AZ271" i="1"/>
  <c r="AY271" i="1"/>
  <c r="CW271" i="1" s="1"/>
  <c r="AX271" i="1"/>
  <c r="CV271" i="1" s="1"/>
  <c r="AW271" i="1"/>
  <c r="CU271" i="1" s="1"/>
  <c r="EQ270" i="1"/>
  <c r="EP270" i="1"/>
  <c r="EO270" i="1"/>
  <c r="EN270" i="1"/>
  <c r="EM270" i="1"/>
  <c r="EL270" i="1"/>
  <c r="EJ270" i="1"/>
  <c r="DT270" i="1"/>
  <c r="EK270" i="1" s="1"/>
  <c r="DR270" i="1"/>
  <c r="DQ270" i="1"/>
  <c r="CS270" i="1"/>
  <c r="CR270" i="1"/>
  <c r="CQ270" i="1"/>
  <c r="CP270" i="1"/>
  <c r="CO270" i="1"/>
  <c r="CC270" i="1"/>
  <c r="CB270" i="1"/>
  <c r="BZ270" i="1"/>
  <c r="BY270" i="1"/>
  <c r="BX270" i="1"/>
  <c r="BW270" i="1"/>
  <c r="BV270" i="1"/>
  <c r="BT270" i="1"/>
  <c r="BS270" i="1"/>
  <c r="BR270" i="1"/>
  <c r="BQ270" i="1"/>
  <c r="BP270" i="1"/>
  <c r="BD270" i="1"/>
  <c r="DB270" i="1" s="1"/>
  <c r="BC270" i="1"/>
  <c r="DA270" i="1" s="1"/>
  <c r="BA270" i="1"/>
  <c r="CY270" i="1" s="1"/>
  <c r="AZ270" i="1"/>
  <c r="AY270" i="1"/>
  <c r="CW270" i="1" s="1"/>
  <c r="AX270" i="1"/>
  <c r="CV270" i="1" s="1"/>
  <c r="AW270" i="1"/>
  <c r="CU270" i="1" s="1"/>
  <c r="EQ269" i="1"/>
  <c r="EP269" i="1"/>
  <c r="EO269" i="1"/>
  <c r="EN269" i="1"/>
  <c r="EM269" i="1"/>
  <c r="EL269" i="1"/>
  <c r="EJ269" i="1"/>
  <c r="DT269" i="1"/>
  <c r="EK269" i="1" s="1"/>
  <c r="DR269" i="1"/>
  <c r="DQ269" i="1"/>
  <c r="CX269" i="1"/>
  <c r="CS269" i="1"/>
  <c r="CR269" i="1"/>
  <c r="CQ269" i="1"/>
  <c r="CP269" i="1"/>
  <c r="CO269" i="1"/>
  <c r="CC269" i="1"/>
  <c r="CB269" i="1"/>
  <c r="CA269" i="1"/>
  <c r="BY269" i="1"/>
  <c r="BX269" i="1"/>
  <c r="BW269" i="1"/>
  <c r="BV269" i="1"/>
  <c r="BT269" i="1"/>
  <c r="BS269" i="1"/>
  <c r="BR269" i="1"/>
  <c r="BQ269" i="1"/>
  <c r="BP269" i="1"/>
  <c r="BD269" i="1"/>
  <c r="DB269" i="1" s="1"/>
  <c r="BC269" i="1"/>
  <c r="DA269" i="1" s="1"/>
  <c r="BB269" i="1"/>
  <c r="CZ269" i="1" s="1"/>
  <c r="AZ269" i="1"/>
  <c r="EE269" i="1" s="1"/>
  <c r="AY269" i="1"/>
  <c r="CW269" i="1" s="1"/>
  <c r="AX269" i="1"/>
  <c r="CV269" i="1" s="1"/>
  <c r="AW269" i="1"/>
  <c r="CU269" i="1" s="1"/>
  <c r="EQ268" i="1"/>
  <c r="EP268" i="1"/>
  <c r="EO268" i="1"/>
  <c r="EN268" i="1"/>
  <c r="EM268" i="1"/>
  <c r="EL268" i="1"/>
  <c r="EJ268" i="1"/>
  <c r="DT268" i="1"/>
  <c r="EK268" i="1" s="1"/>
  <c r="DR268" i="1"/>
  <c r="DQ268" i="1"/>
  <c r="CS268" i="1"/>
  <c r="CR268" i="1"/>
  <c r="CQ268" i="1"/>
  <c r="CP268" i="1"/>
  <c r="CO268" i="1"/>
  <c r="CC268" i="1"/>
  <c r="CB268" i="1"/>
  <c r="CA268" i="1"/>
  <c r="BZ268" i="1"/>
  <c r="BX268" i="1"/>
  <c r="BW268" i="1"/>
  <c r="BV268" i="1"/>
  <c r="BT268" i="1"/>
  <c r="BS268" i="1"/>
  <c r="BR268" i="1"/>
  <c r="BQ268" i="1"/>
  <c r="BP268" i="1"/>
  <c r="BD268" i="1"/>
  <c r="DB268" i="1" s="1"/>
  <c r="BC268" i="1"/>
  <c r="DA268" i="1" s="1"/>
  <c r="BB268" i="1"/>
  <c r="CZ268" i="1" s="1"/>
  <c r="BA268" i="1"/>
  <c r="CY268" i="1" s="1"/>
  <c r="AY268" i="1"/>
  <c r="CW268" i="1" s="1"/>
  <c r="AX268" i="1"/>
  <c r="CV268" i="1" s="1"/>
  <c r="AW268" i="1"/>
  <c r="CU268" i="1" s="1"/>
  <c r="EQ267" i="1"/>
  <c r="EP267" i="1"/>
  <c r="EO267" i="1"/>
  <c r="EN267" i="1"/>
  <c r="EM267" i="1"/>
  <c r="EL267" i="1"/>
  <c r="EJ267" i="1"/>
  <c r="DT267" i="1"/>
  <c r="EK267" i="1" s="1"/>
  <c r="DR267" i="1"/>
  <c r="DQ267" i="1"/>
  <c r="CY267" i="1"/>
  <c r="CS267" i="1"/>
  <c r="CR267" i="1"/>
  <c r="CQ267" i="1"/>
  <c r="CP267" i="1"/>
  <c r="CO267" i="1"/>
  <c r="CC267" i="1"/>
  <c r="CB267" i="1"/>
  <c r="CA267" i="1"/>
  <c r="BZ267" i="1"/>
  <c r="BY267" i="1"/>
  <c r="BW267" i="1"/>
  <c r="BV267" i="1"/>
  <c r="EF267" i="1" s="1"/>
  <c r="EX267" i="1" s="1"/>
  <c r="BT267" i="1"/>
  <c r="BS267" i="1"/>
  <c r="BR267" i="1"/>
  <c r="BQ267" i="1"/>
  <c r="BP267" i="1"/>
  <c r="BD267" i="1"/>
  <c r="DB267" i="1" s="1"/>
  <c r="BC267" i="1"/>
  <c r="DA267" i="1" s="1"/>
  <c r="BB267" i="1"/>
  <c r="CZ267" i="1" s="1"/>
  <c r="BA267" i="1"/>
  <c r="EE267" i="1" s="1"/>
  <c r="AZ267" i="1"/>
  <c r="CX267" i="1" s="1"/>
  <c r="AX267" i="1"/>
  <c r="CV267" i="1" s="1"/>
  <c r="AW267" i="1"/>
  <c r="CU267" i="1" s="1"/>
  <c r="EQ266" i="1"/>
  <c r="EP266" i="1"/>
  <c r="EO266" i="1"/>
  <c r="EN266" i="1"/>
  <c r="EM266" i="1"/>
  <c r="EL266" i="1"/>
  <c r="EJ266" i="1"/>
  <c r="DT266" i="1"/>
  <c r="EK266" i="1" s="1"/>
  <c r="DR266" i="1"/>
  <c r="DQ266" i="1"/>
  <c r="DP266" i="1"/>
  <c r="DO266" i="1"/>
  <c r="DN266" i="1"/>
  <c r="CS266" i="1"/>
  <c r="CR266" i="1"/>
  <c r="CQ266" i="1"/>
  <c r="CP266" i="1"/>
  <c r="CO266" i="1"/>
  <c r="CC266" i="1"/>
  <c r="CB266" i="1"/>
  <c r="CA266" i="1"/>
  <c r="BZ266" i="1"/>
  <c r="BY266" i="1"/>
  <c r="EF266" i="1" s="1"/>
  <c r="EX266" i="1" s="1"/>
  <c r="BX266" i="1"/>
  <c r="BV266" i="1"/>
  <c r="BT266" i="1"/>
  <c r="BS266" i="1"/>
  <c r="BR266" i="1"/>
  <c r="BQ266" i="1"/>
  <c r="BP266" i="1"/>
  <c r="BD266" i="1"/>
  <c r="BC266" i="1"/>
  <c r="DA266" i="1" s="1"/>
  <c r="BB266" i="1"/>
  <c r="CZ266" i="1" s="1"/>
  <c r="BA266" i="1"/>
  <c r="CY266" i="1" s="1"/>
  <c r="AZ266" i="1"/>
  <c r="AY266" i="1"/>
  <c r="CW266" i="1" s="1"/>
  <c r="AW266" i="1"/>
  <c r="CU266" i="1" s="1"/>
  <c r="EQ265" i="1"/>
  <c r="EP265" i="1"/>
  <c r="EJ265" i="1"/>
  <c r="DY265" i="1"/>
  <c r="DT265" i="1"/>
  <c r="EO265" i="1" s="1"/>
  <c r="DR265" i="1"/>
  <c r="DQ265" i="1"/>
  <c r="DP265" i="1"/>
  <c r="DO265" i="1"/>
  <c r="DN265" i="1"/>
  <c r="CW265" i="1"/>
  <c r="CS265" i="1"/>
  <c r="CR265" i="1"/>
  <c r="CQ265" i="1"/>
  <c r="CP265" i="1"/>
  <c r="CO265" i="1"/>
  <c r="CC265" i="1"/>
  <c r="CB265" i="1"/>
  <c r="CA265" i="1"/>
  <c r="BZ265" i="1"/>
  <c r="BY265" i="1"/>
  <c r="BX265" i="1"/>
  <c r="BW265" i="1"/>
  <c r="EF265" i="1" s="1"/>
  <c r="EX265" i="1" s="1"/>
  <c r="BT265" i="1"/>
  <c r="BS265" i="1"/>
  <c r="BR265" i="1"/>
  <c r="BQ265" i="1"/>
  <c r="BP265" i="1"/>
  <c r="BD265" i="1"/>
  <c r="DB265" i="1" s="1"/>
  <c r="BC265" i="1"/>
  <c r="DA265" i="1" s="1"/>
  <c r="BB265" i="1"/>
  <c r="CZ265" i="1" s="1"/>
  <c r="BA265" i="1"/>
  <c r="CY265" i="1" s="1"/>
  <c r="AZ265" i="1"/>
  <c r="CX265" i="1" s="1"/>
  <c r="AY265" i="1"/>
  <c r="AX265" i="1"/>
  <c r="CV265" i="1" s="1"/>
  <c r="J262" i="1"/>
  <c r="H262" i="1"/>
  <c r="G262" i="1"/>
  <c r="EQ261" i="1"/>
  <c r="EP261" i="1"/>
  <c r="EO261" i="1"/>
  <c r="EN261" i="1"/>
  <c r="EM261" i="1"/>
  <c r="DT261" i="1"/>
  <c r="EL261" i="1" s="1"/>
  <c r="DR261" i="1"/>
  <c r="DQ261" i="1"/>
  <c r="CS261" i="1"/>
  <c r="CR261" i="1"/>
  <c r="CQ261" i="1"/>
  <c r="CP261" i="1"/>
  <c r="CO261" i="1"/>
  <c r="CB261" i="1"/>
  <c r="CA261" i="1"/>
  <c r="BZ261" i="1"/>
  <c r="BY261" i="1"/>
  <c r="BX261" i="1"/>
  <c r="BW261" i="1"/>
  <c r="BV261" i="1"/>
  <c r="BT261" i="1"/>
  <c r="BS261" i="1"/>
  <c r="BR261" i="1"/>
  <c r="BQ261" i="1"/>
  <c r="BP261" i="1"/>
  <c r="BC261" i="1"/>
  <c r="DA261" i="1" s="1"/>
  <c r="BB261" i="1"/>
  <c r="CZ261" i="1" s="1"/>
  <c r="BA261" i="1"/>
  <c r="CY261" i="1" s="1"/>
  <c r="AZ261" i="1"/>
  <c r="CX261" i="1" s="1"/>
  <c r="AY261" i="1"/>
  <c r="CW261" i="1" s="1"/>
  <c r="AX261" i="1"/>
  <c r="AW261" i="1"/>
  <c r="EQ260" i="1"/>
  <c r="EP260" i="1"/>
  <c r="EO260" i="1"/>
  <c r="EN260" i="1"/>
  <c r="EM260" i="1"/>
  <c r="DT260" i="1"/>
  <c r="EL260" i="1" s="1"/>
  <c r="DR260" i="1"/>
  <c r="DQ260" i="1"/>
  <c r="CZ260" i="1"/>
  <c r="CS260" i="1"/>
  <c r="CR260" i="1"/>
  <c r="CQ260" i="1"/>
  <c r="CP260" i="1"/>
  <c r="CO260" i="1"/>
  <c r="CC260" i="1"/>
  <c r="CA260" i="1"/>
  <c r="BZ260" i="1"/>
  <c r="BY260" i="1"/>
  <c r="BX260" i="1"/>
  <c r="BW260" i="1"/>
  <c r="BV260" i="1"/>
  <c r="EF260" i="1" s="1"/>
  <c r="EX260" i="1" s="1"/>
  <c r="BT260" i="1"/>
  <c r="BS260" i="1"/>
  <c r="BR260" i="1"/>
  <c r="BQ260" i="1"/>
  <c r="BP260" i="1"/>
  <c r="BD260" i="1"/>
  <c r="DB260" i="1" s="1"/>
  <c r="BB260" i="1"/>
  <c r="BA260" i="1"/>
  <c r="CY260" i="1" s="1"/>
  <c r="AZ260" i="1"/>
  <c r="CX260" i="1" s="1"/>
  <c r="AY260" i="1"/>
  <c r="CW260" i="1" s="1"/>
  <c r="AX260" i="1"/>
  <c r="AW260" i="1"/>
  <c r="EQ259" i="1"/>
  <c r="EP259" i="1"/>
  <c r="EO259" i="1"/>
  <c r="EN259" i="1"/>
  <c r="EM259" i="1"/>
  <c r="EJ259" i="1"/>
  <c r="DT259" i="1"/>
  <c r="EL259" i="1" s="1"/>
  <c r="DR259" i="1"/>
  <c r="DQ259" i="1"/>
  <c r="CY259" i="1"/>
  <c r="CS259" i="1"/>
  <c r="CR259" i="1"/>
  <c r="CQ259" i="1"/>
  <c r="CP259" i="1"/>
  <c r="CO259" i="1"/>
  <c r="CC259" i="1"/>
  <c r="CB259" i="1"/>
  <c r="BZ259" i="1"/>
  <c r="BY259" i="1"/>
  <c r="BX259" i="1"/>
  <c r="BW259" i="1"/>
  <c r="BV259" i="1"/>
  <c r="BT259" i="1"/>
  <c r="BS259" i="1"/>
  <c r="BR259" i="1"/>
  <c r="BQ259" i="1"/>
  <c r="BP259" i="1"/>
  <c r="BD259" i="1"/>
  <c r="DB259" i="1" s="1"/>
  <c r="BC259" i="1"/>
  <c r="DA259" i="1" s="1"/>
  <c r="BA259" i="1"/>
  <c r="EE259" i="1" s="1"/>
  <c r="AZ259" i="1"/>
  <c r="CX259" i="1" s="1"/>
  <c r="AY259" i="1"/>
  <c r="CW259" i="1" s="1"/>
  <c r="AX259" i="1"/>
  <c r="AW259" i="1"/>
  <c r="EQ258" i="1"/>
  <c r="EP258" i="1"/>
  <c r="EO258" i="1"/>
  <c r="EN258" i="1"/>
  <c r="EM258" i="1"/>
  <c r="EJ258" i="1"/>
  <c r="DT258" i="1"/>
  <c r="EL258" i="1" s="1"/>
  <c r="DR258" i="1"/>
  <c r="DQ258" i="1"/>
  <c r="DA258" i="1"/>
  <c r="CZ258" i="1"/>
  <c r="CS258" i="1"/>
  <c r="CR258" i="1"/>
  <c r="CQ258" i="1"/>
  <c r="CP258" i="1"/>
  <c r="CO258" i="1"/>
  <c r="CC258" i="1"/>
  <c r="CB258" i="1"/>
  <c r="CA258" i="1"/>
  <c r="BY258" i="1"/>
  <c r="BX258" i="1"/>
  <c r="BW258" i="1"/>
  <c r="BV258" i="1"/>
  <c r="EF258" i="1" s="1"/>
  <c r="EX258" i="1" s="1"/>
  <c r="BT258" i="1"/>
  <c r="BS258" i="1"/>
  <c r="BR258" i="1"/>
  <c r="BQ258" i="1"/>
  <c r="BP258" i="1"/>
  <c r="BD258" i="1"/>
  <c r="DB258" i="1" s="1"/>
  <c r="BC258" i="1"/>
  <c r="BB258" i="1"/>
  <c r="EE258" i="1" s="1"/>
  <c r="AZ258" i="1"/>
  <c r="CX258" i="1" s="1"/>
  <c r="AY258" i="1"/>
  <c r="CW258" i="1" s="1"/>
  <c r="AX258" i="1"/>
  <c r="AW258" i="1"/>
  <c r="EQ257" i="1"/>
  <c r="EP257" i="1"/>
  <c r="EO257" i="1"/>
  <c r="EN257" i="1"/>
  <c r="EM257" i="1"/>
  <c r="EJ257" i="1"/>
  <c r="DT257" i="1"/>
  <c r="EL257" i="1" s="1"/>
  <c r="DR257" i="1"/>
  <c r="DQ257" i="1"/>
  <c r="CS257" i="1"/>
  <c r="CR257" i="1"/>
  <c r="CQ257" i="1"/>
  <c r="CP257" i="1"/>
  <c r="CO257" i="1"/>
  <c r="CC257" i="1"/>
  <c r="CB257" i="1"/>
  <c r="CA257" i="1"/>
  <c r="BZ257" i="1"/>
  <c r="BX257" i="1"/>
  <c r="BW257" i="1"/>
  <c r="EF257" i="1" s="1"/>
  <c r="EX257" i="1" s="1"/>
  <c r="BV257" i="1"/>
  <c r="BT257" i="1"/>
  <c r="BS257" i="1"/>
  <c r="BR257" i="1"/>
  <c r="BQ257" i="1"/>
  <c r="BP257" i="1"/>
  <c r="BD257" i="1"/>
  <c r="DB257" i="1" s="1"/>
  <c r="BC257" i="1"/>
  <c r="BB257" i="1"/>
  <c r="CZ257" i="1" s="1"/>
  <c r="BA257" i="1"/>
  <c r="CY257" i="1" s="1"/>
  <c r="AY257" i="1"/>
  <c r="CW257" i="1" s="1"/>
  <c r="AX257" i="1"/>
  <c r="AW257" i="1"/>
  <c r="CU257" i="1" s="1"/>
  <c r="EQ256" i="1"/>
  <c r="EP256" i="1"/>
  <c r="EO256" i="1"/>
  <c r="EN256" i="1"/>
  <c r="EM256" i="1"/>
  <c r="EJ256" i="1"/>
  <c r="EE256" i="1"/>
  <c r="DT256" i="1"/>
  <c r="EL256" i="1" s="1"/>
  <c r="DR256" i="1"/>
  <c r="DQ256" i="1"/>
  <c r="CZ256" i="1"/>
  <c r="CS256" i="1"/>
  <c r="CR256" i="1"/>
  <c r="CQ256" i="1"/>
  <c r="CP256" i="1"/>
  <c r="CO256" i="1"/>
  <c r="CC256" i="1"/>
  <c r="CB256" i="1"/>
  <c r="CA256" i="1"/>
  <c r="BZ256" i="1"/>
  <c r="BY256" i="1"/>
  <c r="BW256" i="1"/>
  <c r="EF256" i="1" s="1"/>
  <c r="EX256" i="1" s="1"/>
  <c r="BV256" i="1"/>
  <c r="BT256" i="1"/>
  <c r="BS256" i="1"/>
  <c r="BR256" i="1"/>
  <c r="BQ256" i="1"/>
  <c r="BP256" i="1"/>
  <c r="BD256" i="1"/>
  <c r="DB256" i="1" s="1"/>
  <c r="BC256" i="1"/>
  <c r="DA256" i="1" s="1"/>
  <c r="BB256" i="1"/>
  <c r="BA256" i="1"/>
  <c r="CY256" i="1" s="1"/>
  <c r="AZ256" i="1"/>
  <c r="CX256" i="1" s="1"/>
  <c r="AX256" i="1"/>
  <c r="AW256" i="1"/>
  <c r="CU256" i="1" s="1"/>
  <c r="EQ255" i="1"/>
  <c r="EP255" i="1"/>
  <c r="EO255" i="1"/>
  <c r="EN255" i="1"/>
  <c r="EM255" i="1"/>
  <c r="EJ255" i="1"/>
  <c r="EF255" i="1"/>
  <c r="EX255" i="1" s="1"/>
  <c r="EE255" i="1"/>
  <c r="EH255" i="1" s="1"/>
  <c r="EZ255" i="1" s="1"/>
  <c r="DT255" i="1"/>
  <c r="EL255" i="1" s="1"/>
  <c r="DR255" i="1"/>
  <c r="DQ255" i="1"/>
  <c r="DP255" i="1"/>
  <c r="DO255" i="1"/>
  <c r="DN255" i="1"/>
  <c r="CS255" i="1"/>
  <c r="CR255" i="1"/>
  <c r="CQ255" i="1"/>
  <c r="CP255" i="1"/>
  <c r="CO255" i="1"/>
  <c r="CC255" i="1"/>
  <c r="CB255" i="1"/>
  <c r="CA255" i="1"/>
  <c r="BZ255" i="1"/>
  <c r="BY255" i="1"/>
  <c r="BX255" i="1"/>
  <c r="BV255" i="1"/>
  <c r="BT255" i="1"/>
  <c r="BS255" i="1"/>
  <c r="BR255" i="1"/>
  <c r="BQ255" i="1"/>
  <c r="BP255" i="1"/>
  <c r="BD255" i="1"/>
  <c r="DB255" i="1" s="1"/>
  <c r="BC255" i="1"/>
  <c r="DA255" i="1" s="1"/>
  <c r="BB255" i="1"/>
  <c r="BA255" i="1"/>
  <c r="CY255" i="1" s="1"/>
  <c r="AZ255" i="1"/>
  <c r="CX255" i="1" s="1"/>
  <c r="AY255" i="1"/>
  <c r="CW255" i="1" s="1"/>
  <c r="AW255" i="1"/>
  <c r="CU255" i="1" s="1"/>
  <c r="EQ254" i="1"/>
  <c r="EJ254" i="1"/>
  <c r="DT254" i="1"/>
  <c r="EP254" i="1" s="1"/>
  <c r="DR254" i="1"/>
  <c r="DQ254" i="1"/>
  <c r="DP254" i="1"/>
  <c r="DO254" i="1"/>
  <c r="DN254" i="1"/>
  <c r="CY254" i="1"/>
  <c r="CX254" i="1"/>
  <c r="CS254" i="1"/>
  <c r="CR254" i="1"/>
  <c r="CQ254" i="1"/>
  <c r="CP254" i="1"/>
  <c r="CO254" i="1"/>
  <c r="CC254" i="1"/>
  <c r="CB254" i="1"/>
  <c r="CA254" i="1"/>
  <c r="BZ254" i="1"/>
  <c r="BY254" i="1"/>
  <c r="BX254" i="1"/>
  <c r="BW254" i="1"/>
  <c r="BT254" i="1"/>
  <c r="BS254" i="1"/>
  <c r="BR254" i="1"/>
  <c r="BQ254" i="1"/>
  <c r="BP254" i="1"/>
  <c r="BD254" i="1"/>
  <c r="BC254" i="1"/>
  <c r="DA254" i="1" s="1"/>
  <c r="BB254" i="1"/>
  <c r="CZ254" i="1" s="1"/>
  <c r="BA254" i="1"/>
  <c r="AZ254" i="1"/>
  <c r="AY254" i="1"/>
  <c r="CW254" i="1" s="1"/>
  <c r="AX254" i="1"/>
  <c r="CV254" i="1" s="1"/>
  <c r="J251" i="1"/>
  <c r="H251" i="1"/>
  <c r="G251" i="1"/>
  <c r="EQ250" i="1"/>
  <c r="EP250" i="1"/>
  <c r="EO250" i="1"/>
  <c r="EN250" i="1"/>
  <c r="EJ250" i="1"/>
  <c r="DT250" i="1"/>
  <c r="EM250" i="1" s="1"/>
  <c r="DR250" i="1"/>
  <c r="DQ250" i="1"/>
  <c r="DP250" i="1"/>
  <c r="DO250" i="1"/>
  <c r="DN250" i="1"/>
  <c r="DA250" i="1"/>
  <c r="CZ250" i="1"/>
  <c r="CY250" i="1"/>
  <c r="CS250" i="1"/>
  <c r="CR250" i="1"/>
  <c r="CQ250" i="1"/>
  <c r="CP250" i="1"/>
  <c r="CO250" i="1"/>
  <c r="CG250" i="1"/>
  <c r="CF250" i="1"/>
  <c r="CE250" i="1"/>
  <c r="CD250" i="1"/>
  <c r="CC250" i="1"/>
  <c r="EF250" i="1" s="1"/>
  <c r="EX250" i="1" s="1"/>
  <c r="CB250" i="1"/>
  <c r="CA250" i="1"/>
  <c r="BZ250" i="1"/>
  <c r="BY250" i="1"/>
  <c r="BX250" i="1"/>
  <c r="BW250" i="1"/>
  <c r="BV250" i="1"/>
  <c r="BT250" i="1"/>
  <c r="BS250" i="1"/>
  <c r="BR250" i="1"/>
  <c r="BQ250" i="1"/>
  <c r="BP250" i="1"/>
  <c r="BH250" i="1"/>
  <c r="DF250" i="1" s="1"/>
  <c r="BG250" i="1"/>
  <c r="DE250" i="1" s="1"/>
  <c r="BF250" i="1"/>
  <c r="DD250" i="1" s="1"/>
  <c r="BE250" i="1"/>
  <c r="DC250" i="1" s="1"/>
  <c r="BD250" i="1"/>
  <c r="BC250" i="1"/>
  <c r="BB250" i="1"/>
  <c r="BA250" i="1"/>
  <c r="AZ250" i="1"/>
  <c r="CX250" i="1" s="1"/>
  <c r="AY250" i="1"/>
  <c r="CW250" i="1" s="1"/>
  <c r="AX250" i="1"/>
  <c r="CV250" i="1" s="1"/>
  <c r="AW250" i="1"/>
  <c r="EQ249" i="1"/>
  <c r="EJ249" i="1"/>
  <c r="DT249" i="1"/>
  <c r="EP249" i="1" s="1"/>
  <c r="DE249" i="1"/>
  <c r="DD249" i="1"/>
  <c r="DB249" i="1"/>
  <c r="DA249" i="1"/>
  <c r="CY249" i="1"/>
  <c r="CX249" i="1"/>
  <c r="CW249" i="1"/>
  <c r="CV249" i="1"/>
  <c r="CU249" i="1"/>
  <c r="CS249" i="1"/>
  <c r="CR249" i="1"/>
  <c r="CQ249" i="1"/>
  <c r="CP249" i="1"/>
  <c r="CO249" i="1"/>
  <c r="CH249" i="1"/>
  <c r="DG249" i="1" s="1"/>
  <c r="CF249" i="1"/>
  <c r="CE249" i="1"/>
  <c r="CD249" i="1"/>
  <c r="CC249" i="1"/>
  <c r="CB249" i="1"/>
  <c r="CA249" i="1"/>
  <c r="BZ249" i="1"/>
  <c r="BY249" i="1"/>
  <c r="BX249" i="1"/>
  <c r="BW249" i="1"/>
  <c r="BV249" i="1"/>
  <c r="BT249" i="1"/>
  <c r="BS249" i="1"/>
  <c r="BR249" i="1"/>
  <c r="BQ249" i="1"/>
  <c r="BP249" i="1"/>
  <c r="BI249" i="1"/>
  <c r="BG249" i="1"/>
  <c r="BF249" i="1"/>
  <c r="BE249" i="1"/>
  <c r="DC249" i="1" s="1"/>
  <c r="BD249" i="1"/>
  <c r="BC249" i="1"/>
  <c r="BB249" i="1"/>
  <c r="CZ249" i="1" s="1"/>
  <c r="BA249" i="1"/>
  <c r="AZ249" i="1"/>
  <c r="AY249" i="1"/>
  <c r="AX249" i="1"/>
  <c r="AW249" i="1"/>
  <c r="EQ248" i="1"/>
  <c r="EP248" i="1"/>
  <c r="EO248" i="1"/>
  <c r="EN248" i="1"/>
  <c r="EM248" i="1"/>
  <c r="EJ248" i="1"/>
  <c r="DT248" i="1"/>
  <c r="EL248" i="1" s="1"/>
  <c r="DF248" i="1"/>
  <c r="DB248" i="1"/>
  <c r="DA248" i="1"/>
  <c r="CX248" i="1"/>
  <c r="CW248" i="1"/>
  <c r="CU248" i="1"/>
  <c r="CS248" i="1"/>
  <c r="CR248" i="1"/>
  <c r="CQ248" i="1"/>
  <c r="CP248" i="1"/>
  <c r="CO248" i="1"/>
  <c r="CH248" i="1"/>
  <c r="CG248" i="1"/>
  <c r="CE248" i="1"/>
  <c r="CD248" i="1"/>
  <c r="DC248" i="1" s="1"/>
  <c r="CC248" i="1"/>
  <c r="CB248" i="1"/>
  <c r="CA248" i="1"/>
  <c r="BZ248" i="1"/>
  <c r="BY248" i="1"/>
  <c r="BX248" i="1"/>
  <c r="BW248" i="1"/>
  <c r="BV248" i="1"/>
  <c r="EF248" i="1" s="1"/>
  <c r="EX248" i="1" s="1"/>
  <c r="BT248" i="1"/>
  <c r="BS248" i="1"/>
  <c r="BR248" i="1"/>
  <c r="BQ248" i="1"/>
  <c r="BP248" i="1"/>
  <c r="BI248" i="1"/>
  <c r="DG248" i="1" s="1"/>
  <c r="BH248" i="1"/>
  <c r="BF248" i="1"/>
  <c r="BE248" i="1"/>
  <c r="BD248" i="1"/>
  <c r="BC248" i="1"/>
  <c r="BB248" i="1"/>
  <c r="CZ248" i="1" s="1"/>
  <c r="BA248" i="1"/>
  <c r="CY248" i="1" s="1"/>
  <c r="AZ248" i="1"/>
  <c r="AY248" i="1"/>
  <c r="EE248" i="1" s="1"/>
  <c r="AX248" i="1"/>
  <c r="AW248" i="1"/>
  <c r="EL247" i="1"/>
  <c r="EK247" i="1"/>
  <c r="DT247" i="1"/>
  <c r="DG247" i="1"/>
  <c r="DF247" i="1"/>
  <c r="DE247" i="1"/>
  <c r="DC247" i="1"/>
  <c r="CZ247" i="1"/>
  <c r="CY247" i="1"/>
  <c r="CX247" i="1"/>
  <c r="CS247" i="1"/>
  <c r="CR247" i="1"/>
  <c r="CQ247" i="1"/>
  <c r="CP247" i="1"/>
  <c r="CO247" i="1"/>
  <c r="CH247" i="1"/>
  <c r="CG247" i="1"/>
  <c r="CF247" i="1"/>
  <c r="CD247" i="1"/>
  <c r="CC247" i="1"/>
  <c r="CB247" i="1"/>
  <c r="CA247" i="1"/>
  <c r="BZ247" i="1"/>
  <c r="BY247" i="1"/>
  <c r="BX247" i="1"/>
  <c r="BW247" i="1"/>
  <c r="BV247" i="1"/>
  <c r="BT247" i="1"/>
  <c r="BS247" i="1"/>
  <c r="BR247" i="1"/>
  <c r="BQ247" i="1"/>
  <c r="BP247" i="1"/>
  <c r="BI247" i="1"/>
  <c r="BH247" i="1"/>
  <c r="BG247" i="1"/>
  <c r="BE247" i="1"/>
  <c r="BD247" i="1"/>
  <c r="DB247" i="1" s="1"/>
  <c r="BC247" i="1"/>
  <c r="DA247" i="1" s="1"/>
  <c r="BB247" i="1"/>
  <c r="BA247" i="1"/>
  <c r="AZ247" i="1"/>
  <c r="AY247" i="1"/>
  <c r="CW247" i="1" s="1"/>
  <c r="AX247" i="1"/>
  <c r="CV247" i="1" s="1"/>
  <c r="AW247" i="1"/>
  <c r="CU247" i="1" s="1"/>
  <c r="EQ246" i="1"/>
  <c r="EP246" i="1"/>
  <c r="EJ246" i="1"/>
  <c r="DT246" i="1"/>
  <c r="EO246" i="1" s="1"/>
  <c r="DF246" i="1"/>
  <c r="DE246" i="1"/>
  <c r="DD246" i="1"/>
  <c r="DB246" i="1"/>
  <c r="CY246" i="1"/>
  <c r="CV246" i="1"/>
  <c r="CU246" i="1"/>
  <c r="CS246" i="1"/>
  <c r="CR246" i="1"/>
  <c r="CQ246" i="1"/>
  <c r="CP246" i="1"/>
  <c r="CO246" i="1"/>
  <c r="CH246" i="1"/>
  <c r="CG246" i="1"/>
  <c r="CF246" i="1"/>
  <c r="CE246" i="1"/>
  <c r="CC246" i="1"/>
  <c r="CB246" i="1"/>
  <c r="CA246" i="1"/>
  <c r="BZ246" i="1"/>
  <c r="BY246" i="1"/>
  <c r="BX246" i="1"/>
  <c r="CW246" i="1" s="1"/>
  <c r="BW246" i="1"/>
  <c r="BV246" i="1"/>
  <c r="BT246" i="1"/>
  <c r="BS246" i="1"/>
  <c r="BR246" i="1"/>
  <c r="BQ246" i="1"/>
  <c r="BP246" i="1"/>
  <c r="BI246" i="1"/>
  <c r="DG246" i="1" s="1"/>
  <c r="BH246" i="1"/>
  <c r="BG246" i="1"/>
  <c r="BF246" i="1"/>
  <c r="BD246" i="1"/>
  <c r="BC246" i="1"/>
  <c r="DA246" i="1" s="1"/>
  <c r="BB246" i="1"/>
  <c r="CZ246" i="1" s="1"/>
  <c r="BA246" i="1"/>
  <c r="AZ246" i="1"/>
  <c r="CX246" i="1" s="1"/>
  <c r="AY246" i="1"/>
  <c r="AX246" i="1"/>
  <c r="AW246" i="1"/>
  <c r="EQ245" i="1"/>
  <c r="EP245" i="1"/>
  <c r="EO245" i="1"/>
  <c r="EN245" i="1"/>
  <c r="EM245" i="1"/>
  <c r="EL245" i="1"/>
  <c r="EJ245" i="1"/>
  <c r="DT245" i="1"/>
  <c r="EK245" i="1" s="1"/>
  <c r="DF245" i="1"/>
  <c r="DD245" i="1"/>
  <c r="DA245" i="1"/>
  <c r="CZ245" i="1"/>
  <c r="CX245" i="1"/>
  <c r="CW245" i="1"/>
  <c r="CV245" i="1"/>
  <c r="CS245" i="1"/>
  <c r="CR245" i="1"/>
  <c r="CQ245" i="1"/>
  <c r="CP245" i="1"/>
  <c r="CO245" i="1"/>
  <c r="CH245" i="1"/>
  <c r="CG245" i="1"/>
  <c r="CF245" i="1"/>
  <c r="CE245" i="1"/>
  <c r="CD245" i="1"/>
  <c r="DC245" i="1" s="1"/>
  <c r="CB245" i="1"/>
  <c r="CA245" i="1"/>
  <c r="BZ245" i="1"/>
  <c r="BY245" i="1"/>
  <c r="BX245" i="1"/>
  <c r="BW245" i="1"/>
  <c r="BV245" i="1"/>
  <c r="BT245" i="1"/>
  <c r="BS245" i="1"/>
  <c r="BR245" i="1"/>
  <c r="BQ245" i="1"/>
  <c r="BP245" i="1"/>
  <c r="BI245" i="1"/>
  <c r="DG245" i="1" s="1"/>
  <c r="BH245" i="1"/>
  <c r="BG245" i="1"/>
  <c r="DE245" i="1" s="1"/>
  <c r="BF245" i="1"/>
  <c r="BE245" i="1"/>
  <c r="BC245" i="1"/>
  <c r="BB245" i="1"/>
  <c r="BA245" i="1"/>
  <c r="CY245" i="1" s="1"/>
  <c r="AZ245" i="1"/>
  <c r="AY245" i="1"/>
  <c r="AX245" i="1"/>
  <c r="AW245" i="1"/>
  <c r="DT244" i="1"/>
  <c r="DG244" i="1"/>
  <c r="DF244" i="1"/>
  <c r="DD244" i="1"/>
  <c r="CX244" i="1"/>
  <c r="CW244" i="1"/>
  <c r="CS244" i="1"/>
  <c r="CR244" i="1"/>
  <c r="CQ244" i="1"/>
  <c r="CP244" i="1"/>
  <c r="CO244" i="1"/>
  <c r="CH244" i="1"/>
  <c r="CG244" i="1"/>
  <c r="CF244" i="1"/>
  <c r="CE244" i="1"/>
  <c r="CD244" i="1"/>
  <c r="CC244" i="1"/>
  <c r="CA244" i="1"/>
  <c r="BZ244" i="1"/>
  <c r="CY244" i="1" s="1"/>
  <c r="BY244" i="1"/>
  <c r="BX244" i="1"/>
  <c r="BW244" i="1"/>
  <c r="BV244" i="1"/>
  <c r="BT244" i="1"/>
  <c r="BS244" i="1"/>
  <c r="BR244" i="1"/>
  <c r="BQ244" i="1"/>
  <c r="BP244" i="1"/>
  <c r="BI244" i="1"/>
  <c r="BH244" i="1"/>
  <c r="BG244" i="1"/>
  <c r="DE244" i="1" s="1"/>
  <c r="BF244" i="1"/>
  <c r="BE244" i="1"/>
  <c r="DC244" i="1" s="1"/>
  <c r="BD244" i="1"/>
  <c r="DB244" i="1" s="1"/>
  <c r="BB244" i="1"/>
  <c r="BA244" i="1"/>
  <c r="AZ244" i="1"/>
  <c r="AY244" i="1"/>
  <c r="AX244" i="1"/>
  <c r="CV244" i="1" s="1"/>
  <c r="AW244" i="1"/>
  <c r="CU244" i="1" s="1"/>
  <c r="EQ243" i="1"/>
  <c r="EP243" i="1"/>
  <c r="EO243" i="1"/>
  <c r="EN243" i="1"/>
  <c r="EJ243" i="1"/>
  <c r="DT243" i="1"/>
  <c r="EM243" i="1" s="1"/>
  <c r="DF243" i="1"/>
  <c r="DE243" i="1"/>
  <c r="DD243" i="1"/>
  <c r="DC243" i="1"/>
  <c r="CS243" i="1"/>
  <c r="CR243" i="1"/>
  <c r="CQ243" i="1"/>
  <c r="CP243" i="1"/>
  <c r="CO243" i="1"/>
  <c r="CH243" i="1"/>
  <c r="CG243" i="1"/>
  <c r="CF243" i="1"/>
  <c r="CE243" i="1"/>
  <c r="CD243" i="1"/>
  <c r="CC243" i="1"/>
  <c r="CB243" i="1"/>
  <c r="BZ243" i="1"/>
  <c r="BY243" i="1"/>
  <c r="BX243" i="1"/>
  <c r="BW243" i="1"/>
  <c r="BV243" i="1"/>
  <c r="EF243" i="1" s="1"/>
  <c r="EX243" i="1" s="1"/>
  <c r="BT243" i="1"/>
  <c r="BS243" i="1"/>
  <c r="BR243" i="1"/>
  <c r="BQ243" i="1"/>
  <c r="BP243" i="1"/>
  <c r="BI243" i="1"/>
  <c r="DG243" i="1" s="1"/>
  <c r="BH243" i="1"/>
  <c r="BG243" i="1"/>
  <c r="BF243" i="1"/>
  <c r="BE243" i="1"/>
  <c r="BD243" i="1"/>
  <c r="DB243" i="1" s="1"/>
  <c r="BC243" i="1"/>
  <c r="DA243" i="1" s="1"/>
  <c r="BA243" i="1"/>
  <c r="CY243" i="1" s="1"/>
  <c r="AZ243" i="1"/>
  <c r="CX243" i="1" s="1"/>
  <c r="AY243" i="1"/>
  <c r="CW243" i="1" s="1"/>
  <c r="AX243" i="1"/>
  <c r="AW243" i="1"/>
  <c r="EO242" i="1"/>
  <c r="EN242" i="1"/>
  <c r="EM242" i="1"/>
  <c r="EL242" i="1"/>
  <c r="EK242" i="1"/>
  <c r="DT242" i="1"/>
  <c r="DF242" i="1"/>
  <c r="DE242" i="1"/>
  <c r="DB242" i="1"/>
  <c r="CZ242" i="1"/>
  <c r="CW242" i="1"/>
  <c r="CU242" i="1"/>
  <c r="CS242" i="1"/>
  <c r="CR242" i="1"/>
  <c r="CQ242" i="1"/>
  <c r="CP242" i="1"/>
  <c r="CO242" i="1"/>
  <c r="CH242" i="1"/>
  <c r="CG242" i="1"/>
  <c r="CF242" i="1"/>
  <c r="CE242" i="1"/>
  <c r="CD242" i="1"/>
  <c r="CC242" i="1"/>
  <c r="CB242" i="1"/>
  <c r="DA242" i="1" s="1"/>
  <c r="DW242" i="1" s="1"/>
  <c r="CA242" i="1"/>
  <c r="BY242" i="1"/>
  <c r="BX242" i="1"/>
  <c r="BW242" i="1"/>
  <c r="BV242" i="1"/>
  <c r="BT242" i="1"/>
  <c r="BS242" i="1"/>
  <c r="BR242" i="1"/>
  <c r="BQ242" i="1"/>
  <c r="BP242" i="1"/>
  <c r="BI242" i="1"/>
  <c r="DG242" i="1" s="1"/>
  <c r="BH242" i="1"/>
  <c r="BG242" i="1"/>
  <c r="BF242" i="1"/>
  <c r="DD242" i="1" s="1"/>
  <c r="BE242" i="1"/>
  <c r="DC242" i="1" s="1"/>
  <c r="BD242" i="1"/>
  <c r="BC242" i="1"/>
  <c r="BB242" i="1"/>
  <c r="AZ242" i="1"/>
  <c r="CX242" i="1" s="1"/>
  <c r="AY242" i="1"/>
  <c r="AX242" i="1"/>
  <c r="CV242" i="1" s="1"/>
  <c r="AW242" i="1"/>
  <c r="EE242" i="1" s="1"/>
  <c r="EM241" i="1"/>
  <c r="EL241" i="1"/>
  <c r="DT241" i="1"/>
  <c r="EP241" i="1" s="1"/>
  <c r="DF241" i="1"/>
  <c r="DE241" i="1"/>
  <c r="DB241" i="1"/>
  <c r="CV241" i="1"/>
  <c r="CU241" i="1"/>
  <c r="CS241" i="1"/>
  <c r="CR241" i="1"/>
  <c r="CQ241" i="1"/>
  <c r="CP241" i="1"/>
  <c r="CO241" i="1"/>
  <c r="CH241" i="1"/>
  <c r="CG241" i="1"/>
  <c r="CF241" i="1"/>
  <c r="CE241" i="1"/>
  <c r="CD241" i="1"/>
  <c r="CC241" i="1"/>
  <c r="CB241" i="1"/>
  <c r="CA241" i="1"/>
  <c r="BZ241" i="1"/>
  <c r="BX241" i="1"/>
  <c r="CW241" i="1" s="1"/>
  <c r="BW241" i="1"/>
  <c r="BV241" i="1"/>
  <c r="EF241" i="1" s="1"/>
  <c r="BT241" i="1"/>
  <c r="BS241" i="1"/>
  <c r="BR241" i="1"/>
  <c r="BQ241" i="1"/>
  <c r="BP241" i="1"/>
  <c r="BI241" i="1"/>
  <c r="DG241" i="1" s="1"/>
  <c r="BH241" i="1"/>
  <c r="BG241" i="1"/>
  <c r="BF241" i="1"/>
  <c r="DD241" i="1" s="1"/>
  <c r="BE241" i="1"/>
  <c r="BD241" i="1"/>
  <c r="BC241" i="1"/>
  <c r="DA241" i="1" s="1"/>
  <c r="BB241" i="1"/>
  <c r="CZ241" i="1" s="1"/>
  <c r="BA241" i="1"/>
  <c r="CY241" i="1" s="1"/>
  <c r="AY241" i="1"/>
  <c r="AX241" i="1"/>
  <c r="AW241" i="1"/>
  <c r="EQ240" i="1"/>
  <c r="EP240" i="1"/>
  <c r="EO240" i="1"/>
  <c r="EN240" i="1"/>
  <c r="EM240" i="1"/>
  <c r="EJ240" i="1"/>
  <c r="EF240" i="1"/>
  <c r="EX240" i="1" s="1"/>
  <c r="DT240" i="1"/>
  <c r="EL240" i="1" s="1"/>
  <c r="DD240" i="1"/>
  <c r="DC240" i="1"/>
  <c r="DB240" i="1"/>
  <c r="DA240" i="1"/>
  <c r="CZ240" i="1"/>
  <c r="CY240" i="1"/>
  <c r="CU240" i="1"/>
  <c r="CS240" i="1"/>
  <c r="CR240" i="1"/>
  <c r="CQ240" i="1"/>
  <c r="CP240" i="1"/>
  <c r="CO240" i="1"/>
  <c r="CH240" i="1"/>
  <c r="CG240" i="1"/>
  <c r="CF240" i="1"/>
  <c r="CE240" i="1"/>
  <c r="CD240" i="1"/>
  <c r="CC240" i="1"/>
  <c r="CB240" i="1"/>
  <c r="CA240" i="1"/>
  <c r="BZ240" i="1"/>
  <c r="BY240" i="1"/>
  <c r="BW240" i="1"/>
  <c r="BV240" i="1"/>
  <c r="BT240" i="1"/>
  <c r="BS240" i="1"/>
  <c r="BR240" i="1"/>
  <c r="BQ240" i="1"/>
  <c r="BP240" i="1"/>
  <c r="BI240" i="1"/>
  <c r="DG240" i="1" s="1"/>
  <c r="BH240" i="1"/>
  <c r="DF240" i="1" s="1"/>
  <c r="DZ249" i="1" s="1"/>
  <c r="BG240" i="1"/>
  <c r="DE240" i="1" s="1"/>
  <c r="BF240" i="1"/>
  <c r="BE240" i="1"/>
  <c r="BD240" i="1"/>
  <c r="BC240" i="1"/>
  <c r="BB240" i="1"/>
  <c r="BA240" i="1"/>
  <c r="AZ240" i="1"/>
  <c r="CX240" i="1" s="1"/>
  <c r="EA241" i="1" s="1"/>
  <c r="AX240" i="1"/>
  <c r="CV240" i="1" s="1"/>
  <c r="AW240" i="1"/>
  <c r="EE240" i="1" s="1"/>
  <c r="EP239" i="1"/>
  <c r="EO239" i="1"/>
  <c r="EN239" i="1"/>
  <c r="EL239" i="1"/>
  <c r="EK239" i="1"/>
  <c r="EJ239" i="1"/>
  <c r="DT239" i="1"/>
  <c r="EQ239" i="1" s="1"/>
  <c r="DF239" i="1"/>
  <c r="DD239" i="1"/>
  <c r="DC239" i="1"/>
  <c r="DB239" i="1"/>
  <c r="DA239" i="1"/>
  <c r="CY239" i="1"/>
  <c r="CW239" i="1"/>
  <c r="CU239" i="1"/>
  <c r="CS239" i="1"/>
  <c r="CR239" i="1"/>
  <c r="CQ239" i="1"/>
  <c r="CP239" i="1"/>
  <c r="CO239" i="1"/>
  <c r="CH239" i="1"/>
  <c r="CG239" i="1"/>
  <c r="CF239" i="1"/>
  <c r="DE239" i="1" s="1"/>
  <c r="CE239" i="1"/>
  <c r="CD239" i="1"/>
  <c r="CC239" i="1"/>
  <c r="CB239" i="1"/>
  <c r="CA239" i="1"/>
  <c r="CZ239" i="1" s="1"/>
  <c r="DV239" i="1" s="1"/>
  <c r="BZ239" i="1"/>
  <c r="BY239" i="1"/>
  <c r="BX239" i="1"/>
  <c r="BV239" i="1"/>
  <c r="BT239" i="1"/>
  <c r="BS239" i="1"/>
  <c r="BR239" i="1"/>
  <c r="BQ239" i="1"/>
  <c r="BP239" i="1"/>
  <c r="BI239" i="1"/>
  <c r="DG239" i="1" s="1"/>
  <c r="BH239" i="1"/>
  <c r="BG239" i="1"/>
  <c r="BF239" i="1"/>
  <c r="BE239" i="1"/>
  <c r="EE239" i="1" s="1"/>
  <c r="BD239" i="1"/>
  <c r="BC239" i="1"/>
  <c r="BB239" i="1"/>
  <c r="BA239" i="1"/>
  <c r="AZ239" i="1"/>
  <c r="CX239" i="1" s="1"/>
  <c r="AY239" i="1"/>
  <c r="AW239" i="1"/>
  <c r="EQ238" i="1"/>
  <c r="EP238" i="1"/>
  <c r="EO238" i="1"/>
  <c r="EK238" i="1"/>
  <c r="EJ238" i="1"/>
  <c r="DT238" i="1"/>
  <c r="EN238" i="1" s="1"/>
  <c r="DF238" i="1"/>
  <c r="EA249" i="1" s="1"/>
  <c r="DE238" i="1"/>
  <c r="DD238" i="1"/>
  <c r="DC238" i="1"/>
  <c r="DB238" i="1"/>
  <c r="DA238" i="1"/>
  <c r="EA244" i="1" s="1"/>
  <c r="CX238" i="1"/>
  <c r="CW238" i="1"/>
  <c r="EA240" i="1" s="1"/>
  <c r="CS238" i="1"/>
  <c r="CR238" i="1"/>
  <c r="CQ238" i="1"/>
  <c r="CP238" i="1"/>
  <c r="CO238" i="1"/>
  <c r="CH238" i="1"/>
  <c r="CG238" i="1"/>
  <c r="CF238" i="1"/>
  <c r="CE238" i="1"/>
  <c r="CD238" i="1"/>
  <c r="EF238" i="1" s="1"/>
  <c r="EX238" i="1" s="1"/>
  <c r="CC238" i="1"/>
  <c r="CB238" i="1"/>
  <c r="CA238" i="1"/>
  <c r="BZ238" i="1"/>
  <c r="BY238" i="1"/>
  <c r="BX238" i="1"/>
  <c r="BW238" i="1"/>
  <c r="BT238" i="1"/>
  <c r="BS238" i="1"/>
  <c r="BR238" i="1"/>
  <c r="BQ238" i="1"/>
  <c r="BP238" i="1"/>
  <c r="BI238" i="1"/>
  <c r="DG238" i="1" s="1"/>
  <c r="BH238" i="1"/>
  <c r="BG238" i="1"/>
  <c r="BF238" i="1"/>
  <c r="BE238" i="1"/>
  <c r="BD238" i="1"/>
  <c r="BC238" i="1"/>
  <c r="BB238" i="1"/>
  <c r="CZ238" i="1" s="1"/>
  <c r="BA238" i="1"/>
  <c r="CY238" i="1" s="1"/>
  <c r="AZ238" i="1"/>
  <c r="AY238" i="1"/>
  <c r="AX238" i="1"/>
  <c r="DR235" i="1"/>
  <c r="DQ235" i="1"/>
  <c r="DP235" i="1"/>
  <c r="DO235" i="1"/>
  <c r="DN235" i="1"/>
  <c r="J235" i="1"/>
  <c r="H235" i="1"/>
  <c r="G235" i="1"/>
  <c r="EQ234" i="1"/>
  <c r="EM234" i="1"/>
  <c r="DT234" i="1"/>
  <c r="EK234" i="1" s="1"/>
  <c r="CS234" i="1"/>
  <c r="CR234" i="1"/>
  <c r="CQ234" i="1"/>
  <c r="CP234" i="1"/>
  <c r="CO234" i="1"/>
  <c r="CF234" i="1"/>
  <c r="CE234" i="1"/>
  <c r="CD234" i="1"/>
  <c r="CC234" i="1"/>
  <c r="CB234" i="1"/>
  <c r="CA234" i="1"/>
  <c r="BZ234" i="1"/>
  <c r="BY234" i="1"/>
  <c r="BX234" i="1"/>
  <c r="BW234" i="1"/>
  <c r="BV234" i="1"/>
  <c r="BT234" i="1"/>
  <c r="BS234" i="1"/>
  <c r="BR234" i="1"/>
  <c r="BQ234" i="1"/>
  <c r="BP234" i="1"/>
  <c r="BG234" i="1"/>
  <c r="DE234" i="1" s="1"/>
  <c r="BF234" i="1"/>
  <c r="DD234" i="1" s="1"/>
  <c r="BE234" i="1"/>
  <c r="DC234" i="1" s="1"/>
  <c r="BD234" i="1"/>
  <c r="DB234" i="1" s="1"/>
  <c r="BC234" i="1"/>
  <c r="DA234" i="1" s="1"/>
  <c r="BB234" i="1"/>
  <c r="CZ234" i="1" s="1"/>
  <c r="BA234" i="1"/>
  <c r="CY234" i="1" s="1"/>
  <c r="AZ234" i="1"/>
  <c r="CX234" i="1" s="1"/>
  <c r="AY234" i="1"/>
  <c r="CW234" i="1" s="1"/>
  <c r="AX234" i="1"/>
  <c r="CV234" i="1" s="1"/>
  <c r="AW234" i="1"/>
  <c r="EE234" i="1" s="1"/>
  <c r="EN233" i="1"/>
  <c r="EJ233" i="1"/>
  <c r="DT233" i="1"/>
  <c r="EQ233" i="1" s="1"/>
  <c r="CS233" i="1"/>
  <c r="CR233" i="1"/>
  <c r="CQ233" i="1"/>
  <c r="CP233" i="1"/>
  <c r="CO233" i="1"/>
  <c r="CG233" i="1"/>
  <c r="CE233" i="1"/>
  <c r="CD233" i="1"/>
  <c r="CC233" i="1"/>
  <c r="CB233" i="1"/>
  <c r="CA233" i="1"/>
  <c r="BZ233" i="1"/>
  <c r="BY233" i="1"/>
  <c r="BX233" i="1"/>
  <c r="BW233" i="1"/>
  <c r="BV233" i="1"/>
  <c r="BT233" i="1"/>
  <c r="BS233" i="1"/>
  <c r="BR233" i="1"/>
  <c r="BQ233" i="1"/>
  <c r="BP233" i="1"/>
  <c r="BH233" i="1"/>
  <c r="DF233" i="1" s="1"/>
  <c r="BF233" i="1"/>
  <c r="DD233" i="1" s="1"/>
  <c r="BE233" i="1"/>
  <c r="DC233" i="1" s="1"/>
  <c r="BD233" i="1"/>
  <c r="DB233" i="1" s="1"/>
  <c r="BC233" i="1"/>
  <c r="DA233" i="1" s="1"/>
  <c r="BB233" i="1"/>
  <c r="CZ233" i="1" s="1"/>
  <c r="BA233" i="1"/>
  <c r="CY233" i="1" s="1"/>
  <c r="AZ233" i="1"/>
  <c r="CX233" i="1" s="1"/>
  <c r="AY233" i="1"/>
  <c r="CW233" i="1" s="1"/>
  <c r="AX233" i="1"/>
  <c r="CV233" i="1" s="1"/>
  <c r="AW233" i="1"/>
  <c r="CU233" i="1" s="1"/>
  <c r="EP232" i="1"/>
  <c r="EO232" i="1"/>
  <c r="EN232" i="1"/>
  <c r="EM232" i="1"/>
  <c r="EL232" i="1"/>
  <c r="DT232" i="1"/>
  <c r="EK232" i="1" s="1"/>
  <c r="CS232" i="1"/>
  <c r="CR232" i="1"/>
  <c r="CQ232" i="1"/>
  <c r="CP232" i="1"/>
  <c r="CO232" i="1"/>
  <c r="CG232" i="1"/>
  <c r="CF232" i="1"/>
  <c r="CD232" i="1"/>
  <c r="CC232" i="1"/>
  <c r="CB232" i="1"/>
  <c r="CA232" i="1"/>
  <c r="BZ232" i="1"/>
  <c r="BY232" i="1"/>
  <c r="BX232" i="1"/>
  <c r="BW232" i="1"/>
  <c r="BV232" i="1"/>
  <c r="BT232" i="1"/>
  <c r="BS232" i="1"/>
  <c r="BR232" i="1"/>
  <c r="BQ232" i="1"/>
  <c r="BP232" i="1"/>
  <c r="BH232" i="1"/>
  <c r="DF232" i="1" s="1"/>
  <c r="BG232" i="1"/>
  <c r="DE232" i="1" s="1"/>
  <c r="BE232" i="1"/>
  <c r="DC232" i="1" s="1"/>
  <c r="BD232" i="1"/>
  <c r="DB232" i="1" s="1"/>
  <c r="BC232" i="1"/>
  <c r="DA232" i="1" s="1"/>
  <c r="BB232" i="1"/>
  <c r="CZ232" i="1" s="1"/>
  <c r="BA232" i="1"/>
  <c r="CY232" i="1" s="1"/>
  <c r="AZ232" i="1"/>
  <c r="CX232" i="1" s="1"/>
  <c r="AY232" i="1"/>
  <c r="CW232" i="1" s="1"/>
  <c r="AX232" i="1"/>
  <c r="CV232" i="1" s="1"/>
  <c r="AW232" i="1"/>
  <c r="CU232" i="1" s="1"/>
  <c r="EQ231" i="1"/>
  <c r="EP231" i="1"/>
  <c r="EO231" i="1"/>
  <c r="EN231" i="1"/>
  <c r="EL231" i="1"/>
  <c r="EJ231" i="1"/>
  <c r="DT231" i="1"/>
  <c r="EM231" i="1" s="1"/>
  <c r="DA231" i="1"/>
  <c r="CS231" i="1"/>
  <c r="CR231" i="1"/>
  <c r="CQ231" i="1"/>
  <c r="CP231" i="1"/>
  <c r="CO231" i="1"/>
  <c r="CG231" i="1"/>
  <c r="CF231" i="1"/>
  <c r="CE231" i="1"/>
  <c r="CC231" i="1"/>
  <c r="CB231" i="1"/>
  <c r="CA231" i="1"/>
  <c r="BZ231" i="1"/>
  <c r="BY231" i="1"/>
  <c r="BX231" i="1"/>
  <c r="BW231" i="1"/>
  <c r="BV231" i="1"/>
  <c r="EF231" i="1" s="1"/>
  <c r="EX231" i="1" s="1"/>
  <c r="BT231" i="1"/>
  <c r="BS231" i="1"/>
  <c r="BR231" i="1"/>
  <c r="BQ231" i="1"/>
  <c r="BP231" i="1"/>
  <c r="BH231" i="1"/>
  <c r="DF231" i="1" s="1"/>
  <c r="BG231" i="1"/>
  <c r="DE231" i="1" s="1"/>
  <c r="BF231" i="1"/>
  <c r="DD231" i="1" s="1"/>
  <c r="BD231" i="1"/>
  <c r="DB231" i="1" s="1"/>
  <c r="BC231" i="1"/>
  <c r="EE231" i="1" s="1"/>
  <c r="BB231" i="1"/>
  <c r="CZ231" i="1" s="1"/>
  <c r="BA231" i="1"/>
  <c r="CY231" i="1" s="1"/>
  <c r="AZ231" i="1"/>
  <c r="CX231" i="1" s="1"/>
  <c r="AY231" i="1"/>
  <c r="CW231" i="1" s="1"/>
  <c r="AX231" i="1"/>
  <c r="CV231" i="1" s="1"/>
  <c r="AW231" i="1"/>
  <c r="CU231" i="1" s="1"/>
  <c r="EQ230" i="1"/>
  <c r="EP230" i="1"/>
  <c r="EL230" i="1"/>
  <c r="EJ230" i="1"/>
  <c r="DT230" i="1"/>
  <c r="EO230" i="1" s="1"/>
  <c r="CS230" i="1"/>
  <c r="CR230" i="1"/>
  <c r="CQ230" i="1"/>
  <c r="CP230" i="1"/>
  <c r="CO230" i="1"/>
  <c r="CG230" i="1"/>
  <c r="CF230" i="1"/>
  <c r="CE230" i="1"/>
  <c r="CD230" i="1"/>
  <c r="CB230" i="1"/>
  <c r="CA230" i="1"/>
  <c r="BZ230" i="1"/>
  <c r="BY230" i="1"/>
  <c r="BX230" i="1"/>
  <c r="BW230" i="1"/>
  <c r="BV230" i="1"/>
  <c r="BT230" i="1"/>
  <c r="BS230" i="1"/>
  <c r="BR230" i="1"/>
  <c r="BQ230" i="1"/>
  <c r="BP230" i="1"/>
  <c r="BH230" i="1"/>
  <c r="DF230" i="1" s="1"/>
  <c r="BG230" i="1"/>
  <c r="DE230" i="1" s="1"/>
  <c r="BF230" i="1"/>
  <c r="DD230" i="1" s="1"/>
  <c r="BE230" i="1"/>
  <c r="DC230" i="1" s="1"/>
  <c r="BC230" i="1"/>
  <c r="DA230" i="1" s="1"/>
  <c r="BB230" i="1"/>
  <c r="CZ230" i="1" s="1"/>
  <c r="BA230" i="1"/>
  <c r="CY230" i="1" s="1"/>
  <c r="AZ230" i="1"/>
  <c r="CX230" i="1" s="1"/>
  <c r="AY230" i="1"/>
  <c r="CW230" i="1" s="1"/>
  <c r="AX230" i="1"/>
  <c r="CV230" i="1" s="1"/>
  <c r="AW230" i="1"/>
  <c r="EE230" i="1" s="1"/>
  <c r="EN229" i="1"/>
  <c r="EJ229" i="1"/>
  <c r="DT229" i="1"/>
  <c r="EQ229" i="1" s="1"/>
  <c r="DF229" i="1"/>
  <c r="CW229" i="1"/>
  <c r="CS229" i="1"/>
  <c r="CR229" i="1"/>
  <c r="CQ229" i="1"/>
  <c r="CP229" i="1"/>
  <c r="CO229" i="1"/>
  <c r="CG229" i="1"/>
  <c r="CF229" i="1"/>
  <c r="CE229" i="1"/>
  <c r="CD229" i="1"/>
  <c r="CC229" i="1"/>
  <c r="CA229" i="1"/>
  <c r="BZ229" i="1"/>
  <c r="BY229" i="1"/>
  <c r="BX229" i="1"/>
  <c r="BW229" i="1"/>
  <c r="BV229" i="1"/>
  <c r="BT229" i="1"/>
  <c r="BS229" i="1"/>
  <c r="BR229" i="1"/>
  <c r="BQ229" i="1"/>
  <c r="BP229" i="1"/>
  <c r="BH229" i="1"/>
  <c r="BG229" i="1"/>
  <c r="DE229" i="1" s="1"/>
  <c r="BF229" i="1"/>
  <c r="DD229" i="1" s="1"/>
  <c r="BE229" i="1"/>
  <c r="DC229" i="1" s="1"/>
  <c r="BD229" i="1"/>
  <c r="DB229" i="1" s="1"/>
  <c r="BB229" i="1"/>
  <c r="CZ229" i="1" s="1"/>
  <c r="BA229" i="1"/>
  <c r="CY229" i="1" s="1"/>
  <c r="AZ229" i="1"/>
  <c r="CX229" i="1" s="1"/>
  <c r="AY229" i="1"/>
  <c r="AX229" i="1"/>
  <c r="CV229" i="1" s="1"/>
  <c r="AW229" i="1"/>
  <c r="CU229" i="1" s="1"/>
  <c r="EP228" i="1"/>
  <c r="EN228" i="1"/>
  <c r="EM228" i="1"/>
  <c r="EL228" i="1"/>
  <c r="EJ228" i="1"/>
  <c r="DT228" i="1"/>
  <c r="EK228" i="1" s="1"/>
  <c r="DD228" i="1"/>
  <c r="CZ228" i="1"/>
  <c r="CV228" i="1"/>
  <c r="CS228" i="1"/>
  <c r="CR228" i="1"/>
  <c r="CQ228" i="1"/>
  <c r="CP228" i="1"/>
  <c r="CO228" i="1"/>
  <c r="CG228" i="1"/>
  <c r="CF228" i="1"/>
  <c r="CE228" i="1"/>
  <c r="CD228" i="1"/>
  <c r="CC228" i="1"/>
  <c r="CB228" i="1"/>
  <c r="DA228" i="1" s="1"/>
  <c r="CA228" i="1"/>
  <c r="BZ228" i="1"/>
  <c r="BY228" i="1"/>
  <c r="BX228" i="1"/>
  <c r="BW228" i="1"/>
  <c r="BV228" i="1"/>
  <c r="BT228" i="1"/>
  <c r="BS228" i="1"/>
  <c r="BR228" i="1"/>
  <c r="BQ228" i="1"/>
  <c r="BP228" i="1"/>
  <c r="BH228" i="1"/>
  <c r="DF228" i="1" s="1"/>
  <c r="BG228" i="1"/>
  <c r="DE228" i="1" s="1"/>
  <c r="BF228" i="1"/>
  <c r="BE228" i="1"/>
  <c r="DC228" i="1" s="1"/>
  <c r="BD228" i="1"/>
  <c r="DB228" i="1" s="1"/>
  <c r="BC228" i="1"/>
  <c r="BB228" i="1"/>
  <c r="BA228" i="1"/>
  <c r="CY228" i="1" s="1"/>
  <c r="AZ228" i="1"/>
  <c r="CX228" i="1" s="1"/>
  <c r="AY228" i="1"/>
  <c r="CW228" i="1" s="1"/>
  <c r="AX228" i="1"/>
  <c r="AW228" i="1"/>
  <c r="CU228" i="1" s="1"/>
  <c r="EQ227" i="1"/>
  <c r="EM227" i="1"/>
  <c r="DT227" i="1"/>
  <c r="EP227" i="1" s="1"/>
  <c r="CV227" i="1"/>
  <c r="CS227" i="1"/>
  <c r="CR227" i="1"/>
  <c r="CQ227" i="1"/>
  <c r="CP227" i="1"/>
  <c r="CO227" i="1"/>
  <c r="CG227" i="1"/>
  <c r="CF227" i="1"/>
  <c r="CE227" i="1"/>
  <c r="CD227" i="1"/>
  <c r="CC227" i="1"/>
  <c r="CB227" i="1"/>
  <c r="CA227" i="1"/>
  <c r="BY227" i="1"/>
  <c r="BX227" i="1"/>
  <c r="BW227" i="1"/>
  <c r="BV227" i="1"/>
  <c r="BT227" i="1"/>
  <c r="BS227" i="1"/>
  <c r="BR227" i="1"/>
  <c r="BQ227" i="1"/>
  <c r="BP227" i="1"/>
  <c r="BH227" i="1"/>
  <c r="DF227" i="1" s="1"/>
  <c r="BG227" i="1"/>
  <c r="DE227" i="1" s="1"/>
  <c r="BF227" i="1"/>
  <c r="DD227" i="1" s="1"/>
  <c r="BE227" i="1"/>
  <c r="DC227" i="1" s="1"/>
  <c r="BD227" i="1"/>
  <c r="DB227" i="1" s="1"/>
  <c r="BC227" i="1"/>
  <c r="DA227" i="1" s="1"/>
  <c r="BB227" i="1"/>
  <c r="CZ227" i="1" s="1"/>
  <c r="AZ227" i="1"/>
  <c r="CX227" i="1" s="1"/>
  <c r="AY227" i="1"/>
  <c r="CW227" i="1" s="1"/>
  <c r="AX227" i="1"/>
  <c r="AW227" i="1"/>
  <c r="CU227" i="1" s="1"/>
  <c r="EK226" i="1"/>
  <c r="DT226" i="1"/>
  <c r="CS226" i="1"/>
  <c r="CR226" i="1"/>
  <c r="CQ226" i="1"/>
  <c r="CP226" i="1"/>
  <c r="CO226" i="1"/>
  <c r="CG226" i="1"/>
  <c r="CF226" i="1"/>
  <c r="CE226" i="1"/>
  <c r="CD226" i="1"/>
  <c r="CC226" i="1"/>
  <c r="CB226" i="1"/>
  <c r="CA226" i="1"/>
  <c r="BZ226" i="1"/>
  <c r="EF226" i="1" s="1"/>
  <c r="BX226" i="1"/>
  <c r="BW226" i="1"/>
  <c r="BV226" i="1"/>
  <c r="BT226" i="1"/>
  <c r="BS226" i="1"/>
  <c r="BR226" i="1"/>
  <c r="BQ226" i="1"/>
  <c r="BP226" i="1"/>
  <c r="BH226" i="1"/>
  <c r="DF226" i="1" s="1"/>
  <c r="BG226" i="1"/>
  <c r="DE226" i="1" s="1"/>
  <c r="BF226" i="1"/>
  <c r="DD226" i="1" s="1"/>
  <c r="BE226" i="1"/>
  <c r="DC226" i="1" s="1"/>
  <c r="BD226" i="1"/>
  <c r="DB226" i="1" s="1"/>
  <c r="BC226" i="1"/>
  <c r="DA226" i="1" s="1"/>
  <c r="BB226" i="1"/>
  <c r="CZ226" i="1" s="1"/>
  <c r="BA226" i="1"/>
  <c r="CY226" i="1" s="1"/>
  <c r="AY226" i="1"/>
  <c r="CW226" i="1" s="1"/>
  <c r="AX226" i="1"/>
  <c r="CV226" i="1" s="1"/>
  <c r="AW226" i="1"/>
  <c r="CU226" i="1" s="1"/>
  <c r="EQ225" i="1"/>
  <c r="EO225" i="1"/>
  <c r="EN225" i="1"/>
  <c r="EM225" i="1"/>
  <c r="DT225" i="1"/>
  <c r="EL225" i="1" s="1"/>
  <c r="CS225" i="1"/>
  <c r="CR225" i="1"/>
  <c r="CQ225" i="1"/>
  <c r="CP225" i="1"/>
  <c r="CO225" i="1"/>
  <c r="CG225" i="1"/>
  <c r="CF225" i="1"/>
  <c r="CE225" i="1"/>
  <c r="CD225" i="1"/>
  <c r="CC225" i="1"/>
  <c r="CB225" i="1"/>
  <c r="CA225" i="1"/>
  <c r="BZ225" i="1"/>
  <c r="BY225" i="1"/>
  <c r="BW225" i="1"/>
  <c r="BV225" i="1"/>
  <c r="BT225" i="1"/>
  <c r="BS225" i="1"/>
  <c r="BR225" i="1"/>
  <c r="BQ225" i="1"/>
  <c r="BP225" i="1"/>
  <c r="BH225" i="1"/>
  <c r="DF225" i="1" s="1"/>
  <c r="BG225" i="1"/>
  <c r="DE225" i="1" s="1"/>
  <c r="BF225" i="1"/>
  <c r="DD225" i="1" s="1"/>
  <c r="BE225" i="1"/>
  <c r="DC225" i="1" s="1"/>
  <c r="BD225" i="1"/>
  <c r="DB225" i="1" s="1"/>
  <c r="BC225" i="1"/>
  <c r="DA225" i="1" s="1"/>
  <c r="BB225" i="1"/>
  <c r="CZ225" i="1" s="1"/>
  <c r="BA225" i="1"/>
  <c r="CY225" i="1" s="1"/>
  <c r="AZ225" i="1"/>
  <c r="CX225" i="1" s="1"/>
  <c r="AX225" i="1"/>
  <c r="CV225" i="1" s="1"/>
  <c r="AW225" i="1"/>
  <c r="CU225" i="1" s="1"/>
  <c r="EO224" i="1"/>
  <c r="EF224" i="1"/>
  <c r="EX224" i="1" s="1"/>
  <c r="DT224" i="1"/>
  <c r="EN224" i="1" s="1"/>
  <c r="CS224" i="1"/>
  <c r="CR224" i="1"/>
  <c r="CQ224" i="1"/>
  <c r="CP224" i="1"/>
  <c r="CO224" i="1"/>
  <c r="CG224" i="1"/>
  <c r="CF224" i="1"/>
  <c r="CE224" i="1"/>
  <c r="CD224" i="1"/>
  <c r="CC224" i="1"/>
  <c r="CB224" i="1"/>
  <c r="CA224" i="1"/>
  <c r="BZ224" i="1"/>
  <c r="BY224" i="1"/>
  <c r="BX224" i="1"/>
  <c r="BV224" i="1"/>
  <c r="BT224" i="1"/>
  <c r="BS224" i="1"/>
  <c r="BR224" i="1"/>
  <c r="BQ224" i="1"/>
  <c r="BP224" i="1"/>
  <c r="BH224" i="1"/>
  <c r="DF224" i="1" s="1"/>
  <c r="BG224" i="1"/>
  <c r="DE224" i="1" s="1"/>
  <c r="BF224" i="1"/>
  <c r="DD224" i="1" s="1"/>
  <c r="BE224" i="1"/>
  <c r="DC224" i="1" s="1"/>
  <c r="BD224" i="1"/>
  <c r="DB224" i="1" s="1"/>
  <c r="BC224" i="1"/>
  <c r="DA224" i="1" s="1"/>
  <c r="BB224" i="1"/>
  <c r="CZ224" i="1" s="1"/>
  <c r="BA224" i="1"/>
  <c r="CY224" i="1" s="1"/>
  <c r="AZ224" i="1"/>
  <c r="CX224" i="1" s="1"/>
  <c r="AY224" i="1"/>
  <c r="CW224" i="1" s="1"/>
  <c r="AW224" i="1"/>
  <c r="EQ223" i="1"/>
  <c r="EM223" i="1"/>
  <c r="EJ223" i="1"/>
  <c r="DT223" i="1"/>
  <c r="EP223" i="1" s="1"/>
  <c r="CW223" i="1"/>
  <c r="CS223" i="1"/>
  <c r="CR223" i="1"/>
  <c r="CQ223" i="1"/>
  <c r="CP223" i="1"/>
  <c r="CO223" i="1"/>
  <c r="CG223" i="1"/>
  <c r="CF223" i="1"/>
  <c r="CE223" i="1"/>
  <c r="CD223" i="1"/>
  <c r="CC223" i="1"/>
  <c r="CB223" i="1"/>
  <c r="CA223" i="1"/>
  <c r="BZ223" i="1"/>
  <c r="BY223" i="1"/>
  <c r="BX223" i="1"/>
  <c r="BW223" i="1"/>
  <c r="EF223" i="1" s="1"/>
  <c r="BT223" i="1"/>
  <c r="BS223" i="1"/>
  <c r="BR223" i="1"/>
  <c r="BQ223" i="1"/>
  <c r="BP223" i="1"/>
  <c r="BH223" i="1"/>
  <c r="DF223" i="1" s="1"/>
  <c r="BG223" i="1"/>
  <c r="DE223" i="1" s="1"/>
  <c r="BF223" i="1"/>
  <c r="DD223" i="1" s="1"/>
  <c r="BE223" i="1"/>
  <c r="DC223" i="1" s="1"/>
  <c r="BD223" i="1"/>
  <c r="DB223" i="1" s="1"/>
  <c r="DY230" i="1" s="1"/>
  <c r="BC223" i="1"/>
  <c r="DA223" i="1" s="1"/>
  <c r="BB223" i="1"/>
  <c r="CZ223" i="1" s="1"/>
  <c r="BA223" i="1"/>
  <c r="CY223" i="1" s="1"/>
  <c r="DZ227" i="1" s="1"/>
  <c r="AZ223" i="1"/>
  <c r="CX223" i="1" s="1"/>
  <c r="AY223" i="1"/>
  <c r="AX223" i="1"/>
  <c r="CV223" i="1" s="1"/>
  <c r="J220" i="1"/>
  <c r="H220" i="1"/>
  <c r="G220" i="1"/>
  <c r="EP219" i="1"/>
  <c r="EO219" i="1"/>
  <c r="EN219" i="1"/>
  <c r="EL219" i="1"/>
  <c r="EJ219" i="1"/>
  <c r="DT219" i="1"/>
  <c r="EM219" i="1" s="1"/>
  <c r="DD219" i="1"/>
  <c r="DC219" i="1"/>
  <c r="DA219" i="1"/>
  <c r="CZ219" i="1"/>
  <c r="CX219" i="1"/>
  <c r="CV219" i="1"/>
  <c r="CD219" i="1"/>
  <c r="CC219" i="1"/>
  <c r="CB219" i="1"/>
  <c r="CA219" i="1"/>
  <c r="BZ219" i="1"/>
  <c r="BY219" i="1"/>
  <c r="BX219" i="1"/>
  <c r="CW219" i="1" s="1"/>
  <c r="BW219" i="1"/>
  <c r="BV219" i="1"/>
  <c r="BE219" i="1"/>
  <c r="BD219" i="1"/>
  <c r="DB219" i="1" s="1"/>
  <c r="BC219" i="1"/>
  <c r="BB219" i="1"/>
  <c r="BA219" i="1"/>
  <c r="CY219" i="1" s="1"/>
  <c r="AZ219" i="1"/>
  <c r="AY219" i="1"/>
  <c r="AX219" i="1"/>
  <c r="AW219" i="1"/>
  <c r="CU219" i="1" s="1"/>
  <c r="EQ218" i="1"/>
  <c r="EM218" i="1"/>
  <c r="EJ218" i="1"/>
  <c r="DT218" i="1"/>
  <c r="EP218" i="1" s="1"/>
  <c r="DR218" i="1"/>
  <c r="DQ218" i="1"/>
  <c r="DP218" i="1"/>
  <c r="DO218" i="1"/>
  <c r="DN218" i="1"/>
  <c r="DA218" i="1"/>
  <c r="CZ218" i="1"/>
  <c r="CY218" i="1"/>
  <c r="CX218" i="1"/>
  <c r="CV218" i="1"/>
  <c r="CU218" i="1"/>
  <c r="CS218" i="1"/>
  <c r="CR218" i="1"/>
  <c r="CQ218" i="1"/>
  <c r="CP218" i="1"/>
  <c r="CO218" i="1"/>
  <c r="CE218" i="1"/>
  <c r="CC218" i="1"/>
  <c r="CB218" i="1"/>
  <c r="CA218" i="1"/>
  <c r="BZ218" i="1"/>
  <c r="BY218" i="1"/>
  <c r="BX218" i="1"/>
  <c r="BW218" i="1"/>
  <c r="BV218" i="1"/>
  <c r="EF218" i="1" s="1"/>
  <c r="BT218" i="1"/>
  <c r="BS218" i="1"/>
  <c r="BR218" i="1"/>
  <c r="BQ218" i="1"/>
  <c r="BP218" i="1"/>
  <c r="BF218" i="1"/>
  <c r="DD218" i="1" s="1"/>
  <c r="BD218" i="1"/>
  <c r="DB218" i="1" s="1"/>
  <c r="BC218" i="1"/>
  <c r="BB218" i="1"/>
  <c r="BA218" i="1"/>
  <c r="AZ218" i="1"/>
  <c r="AY218" i="1"/>
  <c r="CW218" i="1" s="1"/>
  <c r="AX218" i="1"/>
  <c r="AW218" i="1"/>
  <c r="EN217" i="1"/>
  <c r="EJ217" i="1"/>
  <c r="DT217" i="1"/>
  <c r="EQ217" i="1" s="1"/>
  <c r="DR217" i="1"/>
  <c r="DQ217" i="1"/>
  <c r="DP217" i="1"/>
  <c r="DO217" i="1"/>
  <c r="DN217" i="1"/>
  <c r="DC217" i="1"/>
  <c r="DA217" i="1"/>
  <c r="CZ217" i="1"/>
  <c r="CX217" i="1"/>
  <c r="CV217" i="1"/>
  <c r="CS217" i="1"/>
  <c r="CR217" i="1"/>
  <c r="CQ217" i="1"/>
  <c r="CP217" i="1"/>
  <c r="CO217" i="1"/>
  <c r="CE217" i="1"/>
  <c r="CD217" i="1"/>
  <c r="CB217" i="1"/>
  <c r="CA217" i="1"/>
  <c r="BZ217" i="1"/>
  <c r="CY217" i="1" s="1"/>
  <c r="BY217" i="1"/>
  <c r="BX217" i="1"/>
  <c r="BW217" i="1"/>
  <c r="BV217" i="1"/>
  <c r="BT217" i="1"/>
  <c r="BS217" i="1"/>
  <c r="BR217" i="1"/>
  <c r="BQ217" i="1"/>
  <c r="BP217" i="1"/>
  <c r="BF217" i="1"/>
  <c r="DD217" i="1" s="1"/>
  <c r="BE217" i="1"/>
  <c r="BC217" i="1"/>
  <c r="BB217" i="1"/>
  <c r="BA217" i="1"/>
  <c r="AZ217" i="1"/>
  <c r="AY217" i="1"/>
  <c r="CW217" i="1" s="1"/>
  <c r="AX217" i="1"/>
  <c r="AW217" i="1"/>
  <c r="CU217" i="1" s="1"/>
  <c r="EK216" i="1"/>
  <c r="DT216" i="1"/>
  <c r="DR216" i="1"/>
  <c r="DQ216" i="1"/>
  <c r="DP216" i="1"/>
  <c r="DO216" i="1"/>
  <c r="DN216" i="1"/>
  <c r="DC216" i="1"/>
  <c r="DB216" i="1"/>
  <c r="CX216" i="1"/>
  <c r="CV216" i="1"/>
  <c r="CU216" i="1"/>
  <c r="CS216" i="1"/>
  <c r="CR216" i="1"/>
  <c r="CQ216" i="1"/>
  <c r="CP216" i="1"/>
  <c r="CO216" i="1"/>
  <c r="CE216" i="1"/>
  <c r="DD216" i="1" s="1"/>
  <c r="CD216" i="1"/>
  <c r="CC216" i="1"/>
  <c r="CA216" i="1"/>
  <c r="CZ216" i="1" s="1"/>
  <c r="BZ216" i="1"/>
  <c r="BY216" i="1"/>
  <c r="BX216" i="1"/>
  <c r="BW216" i="1"/>
  <c r="BV216" i="1"/>
  <c r="BT216" i="1"/>
  <c r="BS216" i="1"/>
  <c r="BR216" i="1"/>
  <c r="BQ216" i="1"/>
  <c r="BP216" i="1"/>
  <c r="BF216" i="1"/>
  <c r="BE216" i="1"/>
  <c r="BD216" i="1"/>
  <c r="BB216" i="1"/>
  <c r="BA216" i="1"/>
  <c r="AZ216" i="1"/>
  <c r="AY216" i="1"/>
  <c r="CW216" i="1" s="1"/>
  <c r="AX216" i="1"/>
  <c r="AW216" i="1"/>
  <c r="EP215" i="1"/>
  <c r="EN215" i="1"/>
  <c r="EM215" i="1"/>
  <c r="EL215" i="1"/>
  <c r="EJ215" i="1"/>
  <c r="DT215" i="1"/>
  <c r="EK215" i="1" s="1"/>
  <c r="DR215" i="1"/>
  <c r="DQ215" i="1"/>
  <c r="DP215" i="1"/>
  <c r="DO215" i="1"/>
  <c r="DN215" i="1"/>
  <c r="DD215" i="1"/>
  <c r="DC215" i="1"/>
  <c r="CU215" i="1"/>
  <c r="CS215" i="1"/>
  <c r="CR215" i="1"/>
  <c r="CQ215" i="1"/>
  <c r="CP215" i="1"/>
  <c r="CO215" i="1"/>
  <c r="CE215" i="1"/>
  <c r="CD215" i="1"/>
  <c r="CC215" i="1"/>
  <c r="DB215" i="1" s="1"/>
  <c r="CB215" i="1"/>
  <c r="BZ215" i="1"/>
  <c r="BY215" i="1"/>
  <c r="BX215" i="1"/>
  <c r="BW215" i="1"/>
  <c r="CV215" i="1" s="1"/>
  <c r="BV215" i="1"/>
  <c r="BT215" i="1"/>
  <c r="BS215" i="1"/>
  <c r="BR215" i="1"/>
  <c r="BQ215" i="1"/>
  <c r="BP215" i="1"/>
  <c r="BF215" i="1"/>
  <c r="BE215" i="1"/>
  <c r="BD215" i="1"/>
  <c r="BC215" i="1"/>
  <c r="DA215" i="1" s="1"/>
  <c r="BA215" i="1"/>
  <c r="CY215" i="1" s="1"/>
  <c r="AZ215" i="1"/>
  <c r="AY215" i="1"/>
  <c r="CW215" i="1" s="1"/>
  <c r="AX215" i="1"/>
  <c r="AW215" i="1"/>
  <c r="EQ214" i="1"/>
  <c r="EO214" i="1"/>
  <c r="EN214" i="1"/>
  <c r="EM214" i="1"/>
  <c r="DT214" i="1"/>
  <c r="EL214" i="1" s="1"/>
  <c r="DR214" i="1"/>
  <c r="DQ214" i="1"/>
  <c r="DP214" i="1"/>
  <c r="DO214" i="1"/>
  <c r="DN214" i="1"/>
  <c r="DD214" i="1"/>
  <c r="CV214" i="1"/>
  <c r="CU214" i="1"/>
  <c r="CS214" i="1"/>
  <c r="CR214" i="1"/>
  <c r="CQ214" i="1"/>
  <c r="CP214" i="1"/>
  <c r="CO214" i="1"/>
  <c r="CE214" i="1"/>
  <c r="CD214" i="1"/>
  <c r="DC214" i="1" s="1"/>
  <c r="CC214" i="1"/>
  <c r="CB214" i="1"/>
  <c r="CA214" i="1"/>
  <c r="BY214" i="1"/>
  <c r="BX214" i="1"/>
  <c r="CW214" i="1" s="1"/>
  <c r="BW214" i="1"/>
  <c r="BV214" i="1"/>
  <c r="BT214" i="1"/>
  <c r="BS214" i="1"/>
  <c r="BR214" i="1"/>
  <c r="BQ214" i="1"/>
  <c r="BP214" i="1"/>
  <c r="BF214" i="1"/>
  <c r="BE214" i="1"/>
  <c r="BD214" i="1"/>
  <c r="BC214" i="1"/>
  <c r="DA214" i="1" s="1"/>
  <c r="BB214" i="1"/>
  <c r="CZ214" i="1" s="1"/>
  <c r="AZ214" i="1"/>
  <c r="CX214" i="1" s="1"/>
  <c r="AY214" i="1"/>
  <c r="AX214" i="1"/>
  <c r="AW214" i="1"/>
  <c r="EP213" i="1"/>
  <c r="EO213" i="1"/>
  <c r="EN213" i="1"/>
  <c r="EL213" i="1"/>
  <c r="EJ213" i="1"/>
  <c r="DT213" i="1"/>
  <c r="EM213" i="1" s="1"/>
  <c r="DR213" i="1"/>
  <c r="DQ213" i="1"/>
  <c r="DP213" i="1"/>
  <c r="DO213" i="1"/>
  <c r="DN213" i="1"/>
  <c r="DC213" i="1"/>
  <c r="DB213" i="1"/>
  <c r="DA213" i="1"/>
  <c r="CW213" i="1"/>
  <c r="CV213" i="1"/>
  <c r="CU213" i="1"/>
  <c r="CS213" i="1"/>
  <c r="CR213" i="1"/>
  <c r="CQ213" i="1"/>
  <c r="CP213" i="1"/>
  <c r="CO213" i="1"/>
  <c r="CE213" i="1"/>
  <c r="DD213" i="1" s="1"/>
  <c r="CD213" i="1"/>
  <c r="CC213" i="1"/>
  <c r="CB213" i="1"/>
  <c r="CA213" i="1"/>
  <c r="BZ213" i="1"/>
  <c r="CY213" i="1" s="1"/>
  <c r="BX213" i="1"/>
  <c r="BW213" i="1"/>
  <c r="BV213" i="1"/>
  <c r="BT213" i="1"/>
  <c r="BS213" i="1"/>
  <c r="BR213" i="1"/>
  <c r="BQ213" i="1"/>
  <c r="BP213" i="1"/>
  <c r="BF213" i="1"/>
  <c r="BE213" i="1"/>
  <c r="BD213" i="1"/>
  <c r="BC213" i="1"/>
  <c r="BB213" i="1"/>
  <c r="CZ213" i="1" s="1"/>
  <c r="DW213" i="1" s="1"/>
  <c r="BA213" i="1"/>
  <c r="AY213" i="1"/>
  <c r="AX213" i="1"/>
  <c r="AW213" i="1"/>
  <c r="EO212" i="1"/>
  <c r="DT212" i="1"/>
  <c r="EN212" i="1" s="1"/>
  <c r="DR212" i="1"/>
  <c r="DQ212" i="1"/>
  <c r="DP212" i="1"/>
  <c r="DO212" i="1"/>
  <c r="DN212" i="1"/>
  <c r="CY212" i="1"/>
  <c r="CX212" i="1"/>
  <c r="CS212" i="1"/>
  <c r="CR212" i="1"/>
  <c r="CQ212" i="1"/>
  <c r="CP212" i="1"/>
  <c r="CO212" i="1"/>
  <c r="CE212" i="1"/>
  <c r="CD212" i="1"/>
  <c r="CC212" i="1"/>
  <c r="CB212" i="1"/>
  <c r="CA212" i="1"/>
  <c r="CZ212" i="1" s="1"/>
  <c r="BZ212" i="1"/>
  <c r="BY212" i="1"/>
  <c r="BW212" i="1"/>
  <c r="CV212" i="1" s="1"/>
  <c r="BV212" i="1"/>
  <c r="EF212" i="1" s="1"/>
  <c r="EX212" i="1" s="1"/>
  <c r="BT212" i="1"/>
  <c r="BS212" i="1"/>
  <c r="BR212" i="1"/>
  <c r="BQ212" i="1"/>
  <c r="BP212" i="1"/>
  <c r="BF212" i="1"/>
  <c r="DD212" i="1" s="1"/>
  <c r="BE212" i="1"/>
  <c r="DC212" i="1" s="1"/>
  <c r="DZ218" i="1" s="1"/>
  <c r="BD212" i="1"/>
  <c r="DB212" i="1" s="1"/>
  <c r="BC212" i="1"/>
  <c r="DA212" i="1" s="1"/>
  <c r="BB212" i="1"/>
  <c r="BA212" i="1"/>
  <c r="AZ212" i="1"/>
  <c r="AX212" i="1"/>
  <c r="AW212" i="1"/>
  <c r="EQ211" i="1"/>
  <c r="EP211" i="1"/>
  <c r="EO211" i="1"/>
  <c r="EN211" i="1"/>
  <c r="EM211" i="1"/>
  <c r="EL211" i="1"/>
  <c r="EJ211" i="1"/>
  <c r="DT211" i="1"/>
  <c r="EK211" i="1" s="1"/>
  <c r="DR211" i="1"/>
  <c r="DQ211" i="1"/>
  <c r="DP211" i="1"/>
  <c r="DO211" i="1"/>
  <c r="DN211" i="1"/>
  <c r="DD211" i="1"/>
  <c r="DC211" i="1"/>
  <c r="DB211" i="1"/>
  <c r="DA211" i="1"/>
  <c r="CZ211" i="1"/>
  <c r="CY211" i="1"/>
  <c r="CX211" i="1"/>
  <c r="CU211" i="1"/>
  <c r="CS211" i="1"/>
  <c r="CR211" i="1"/>
  <c r="CQ211" i="1"/>
  <c r="CP211" i="1"/>
  <c r="CO211" i="1"/>
  <c r="CE211" i="1"/>
  <c r="CD211" i="1"/>
  <c r="CC211" i="1"/>
  <c r="CB211" i="1"/>
  <c r="CA211" i="1"/>
  <c r="BZ211" i="1"/>
  <c r="BY211" i="1"/>
  <c r="BX211" i="1"/>
  <c r="BV211" i="1"/>
  <c r="BT211" i="1"/>
  <c r="BS211" i="1"/>
  <c r="BR211" i="1"/>
  <c r="BQ211" i="1"/>
  <c r="BP211" i="1"/>
  <c r="BF211" i="1"/>
  <c r="BE211" i="1"/>
  <c r="BD211" i="1"/>
  <c r="BC211" i="1"/>
  <c r="BB211" i="1"/>
  <c r="BA211" i="1"/>
  <c r="AZ211" i="1"/>
  <c r="AY211" i="1"/>
  <c r="AW211" i="1"/>
  <c r="EE211" i="1" s="1"/>
  <c r="EQ210" i="1"/>
  <c r="EM210" i="1"/>
  <c r="EJ210" i="1"/>
  <c r="DT210" i="1"/>
  <c r="EP210" i="1" s="1"/>
  <c r="DR210" i="1"/>
  <c r="DQ210" i="1"/>
  <c r="DP210" i="1"/>
  <c r="DO210" i="1"/>
  <c r="DN210" i="1"/>
  <c r="DD210" i="1"/>
  <c r="DC210" i="1"/>
  <c r="DY218" i="1" s="1"/>
  <c r="DB210" i="1"/>
  <c r="DA210" i="1"/>
  <c r="CZ210" i="1"/>
  <c r="CX210" i="1"/>
  <c r="CV210" i="1"/>
  <c r="CS210" i="1"/>
  <c r="CR210" i="1"/>
  <c r="CQ210" i="1"/>
  <c r="CP210" i="1"/>
  <c r="CO210" i="1"/>
  <c r="CE210" i="1"/>
  <c r="CD210" i="1"/>
  <c r="CC210" i="1"/>
  <c r="CB210" i="1"/>
  <c r="CA210" i="1"/>
  <c r="BZ210" i="1"/>
  <c r="CY210" i="1" s="1"/>
  <c r="BY210" i="1"/>
  <c r="EE213" i="1" s="1"/>
  <c r="BX210" i="1"/>
  <c r="BW210" i="1"/>
  <c r="BT210" i="1"/>
  <c r="BS210" i="1"/>
  <c r="BR210" i="1"/>
  <c r="BQ210" i="1"/>
  <c r="BP210" i="1"/>
  <c r="BF210" i="1"/>
  <c r="BE210" i="1"/>
  <c r="BD210" i="1"/>
  <c r="BC210" i="1"/>
  <c r="BB210" i="1"/>
  <c r="BA210" i="1"/>
  <c r="AZ210" i="1"/>
  <c r="AY210" i="1"/>
  <c r="CW210" i="1" s="1"/>
  <c r="AX210" i="1"/>
  <c r="J207" i="1"/>
  <c r="H207" i="1"/>
  <c r="G207" i="1"/>
  <c r="EQ206" i="1"/>
  <c r="EO206" i="1"/>
  <c r="EN206" i="1"/>
  <c r="EM206" i="1"/>
  <c r="DT206" i="1"/>
  <c r="EL206" i="1" s="1"/>
  <c r="DD206" i="1"/>
  <c r="DC206" i="1"/>
  <c r="CY206" i="1"/>
  <c r="CU206" i="1"/>
  <c r="CD206" i="1"/>
  <c r="CC206" i="1"/>
  <c r="CB206" i="1"/>
  <c r="CA206" i="1"/>
  <c r="CZ206" i="1" s="1"/>
  <c r="BZ206" i="1"/>
  <c r="BY206" i="1"/>
  <c r="BX206" i="1"/>
  <c r="BW206" i="1"/>
  <c r="BV206" i="1"/>
  <c r="BE206" i="1"/>
  <c r="BD206" i="1"/>
  <c r="DB206" i="1" s="1"/>
  <c r="BC206" i="1"/>
  <c r="DA206" i="1" s="1"/>
  <c r="BB206" i="1"/>
  <c r="BA206" i="1"/>
  <c r="AZ206" i="1"/>
  <c r="CX206" i="1" s="1"/>
  <c r="AY206" i="1"/>
  <c r="CW206" i="1" s="1"/>
  <c r="AX206" i="1"/>
  <c r="AW206" i="1"/>
  <c r="EQ205" i="1"/>
  <c r="EP205" i="1"/>
  <c r="EO205" i="1"/>
  <c r="EN205" i="1"/>
  <c r="EM205" i="1"/>
  <c r="EL205" i="1"/>
  <c r="EJ205" i="1"/>
  <c r="DT205" i="1"/>
  <c r="EK205" i="1" s="1"/>
  <c r="DR205" i="1"/>
  <c r="DQ205" i="1"/>
  <c r="DP205" i="1"/>
  <c r="DO205" i="1"/>
  <c r="DN205" i="1"/>
  <c r="CZ205" i="1"/>
  <c r="CY205" i="1"/>
  <c r="CS205" i="1"/>
  <c r="CR205" i="1"/>
  <c r="CQ205" i="1"/>
  <c r="CP205" i="1"/>
  <c r="CO205" i="1"/>
  <c r="CE205" i="1"/>
  <c r="CC205" i="1"/>
  <c r="CB205" i="1"/>
  <c r="CA205" i="1"/>
  <c r="BZ205" i="1"/>
  <c r="BY205" i="1"/>
  <c r="BX205" i="1"/>
  <c r="CW205" i="1" s="1"/>
  <c r="BW205" i="1"/>
  <c r="BV205" i="1"/>
  <c r="BT205" i="1"/>
  <c r="BS205" i="1"/>
  <c r="BR205" i="1"/>
  <c r="BQ205" i="1"/>
  <c r="BP205" i="1"/>
  <c r="BF205" i="1"/>
  <c r="DD205" i="1" s="1"/>
  <c r="BD205" i="1"/>
  <c r="DB205" i="1" s="1"/>
  <c r="BC205" i="1"/>
  <c r="DA205" i="1" s="1"/>
  <c r="BB205" i="1"/>
  <c r="BA205" i="1"/>
  <c r="AZ205" i="1"/>
  <c r="CX205" i="1" s="1"/>
  <c r="AY205" i="1"/>
  <c r="AX205" i="1"/>
  <c r="CV205" i="1" s="1"/>
  <c r="AW205" i="1"/>
  <c r="EM204" i="1"/>
  <c r="DT204" i="1"/>
  <c r="EJ204" i="1" s="1"/>
  <c r="DR204" i="1"/>
  <c r="DQ204" i="1"/>
  <c r="DP204" i="1"/>
  <c r="DO204" i="1"/>
  <c r="DN204" i="1"/>
  <c r="DA204" i="1"/>
  <c r="CZ204" i="1"/>
  <c r="CS204" i="1"/>
  <c r="CR204" i="1"/>
  <c r="CQ204" i="1"/>
  <c r="CP204" i="1"/>
  <c r="CO204" i="1"/>
  <c r="CE204" i="1"/>
  <c r="CD204" i="1"/>
  <c r="CB204" i="1"/>
  <c r="CA204" i="1"/>
  <c r="BZ204" i="1"/>
  <c r="BY204" i="1"/>
  <c r="CX204" i="1" s="1"/>
  <c r="BX204" i="1"/>
  <c r="BW204" i="1"/>
  <c r="BV204" i="1"/>
  <c r="BT204" i="1"/>
  <c r="BS204" i="1"/>
  <c r="BR204" i="1"/>
  <c r="BQ204" i="1"/>
  <c r="BP204" i="1"/>
  <c r="BF204" i="1"/>
  <c r="DD204" i="1" s="1"/>
  <c r="BE204" i="1"/>
  <c r="DC204" i="1" s="1"/>
  <c r="BC204" i="1"/>
  <c r="BB204" i="1"/>
  <c r="BA204" i="1"/>
  <c r="CY204" i="1" s="1"/>
  <c r="AZ204" i="1"/>
  <c r="AY204" i="1"/>
  <c r="AX204" i="1"/>
  <c r="CV204" i="1" s="1"/>
  <c r="AW204" i="1"/>
  <c r="DT203" i="1"/>
  <c r="DR203" i="1"/>
  <c r="DQ203" i="1"/>
  <c r="DP203" i="1"/>
  <c r="DO203" i="1"/>
  <c r="DN203" i="1"/>
  <c r="CZ203" i="1"/>
  <c r="CY203" i="1"/>
  <c r="CS203" i="1"/>
  <c r="CR203" i="1"/>
  <c r="CQ203" i="1"/>
  <c r="CP203" i="1"/>
  <c r="CO203" i="1"/>
  <c r="CE203" i="1"/>
  <c r="CD203" i="1"/>
  <c r="CC203" i="1"/>
  <c r="CA203" i="1"/>
  <c r="BZ203" i="1"/>
  <c r="BY203" i="1"/>
  <c r="CX203" i="1" s="1"/>
  <c r="BX203" i="1"/>
  <c r="BW203" i="1"/>
  <c r="BV203" i="1"/>
  <c r="EF203" i="1" s="1"/>
  <c r="BT203" i="1"/>
  <c r="BS203" i="1"/>
  <c r="BR203" i="1"/>
  <c r="BQ203" i="1"/>
  <c r="BP203" i="1"/>
  <c r="BF203" i="1"/>
  <c r="DD203" i="1" s="1"/>
  <c r="BE203" i="1"/>
  <c r="DC203" i="1" s="1"/>
  <c r="BD203" i="1"/>
  <c r="DB203" i="1" s="1"/>
  <c r="BB203" i="1"/>
  <c r="BA203" i="1"/>
  <c r="AZ203" i="1"/>
  <c r="AY203" i="1"/>
  <c r="CW203" i="1" s="1"/>
  <c r="AX203" i="1"/>
  <c r="CV203" i="1" s="1"/>
  <c r="AW203" i="1"/>
  <c r="CU203" i="1" s="1"/>
  <c r="EQ202" i="1"/>
  <c r="EP202" i="1"/>
  <c r="EO202" i="1"/>
  <c r="DT202" i="1"/>
  <c r="EN202" i="1" s="1"/>
  <c r="DR202" i="1"/>
  <c r="DQ202" i="1"/>
  <c r="DP202" i="1"/>
  <c r="DO202" i="1"/>
  <c r="DN202" i="1"/>
  <c r="DD202" i="1"/>
  <c r="CU202" i="1"/>
  <c r="CS202" i="1"/>
  <c r="CR202" i="1"/>
  <c r="CQ202" i="1"/>
  <c r="CP202" i="1"/>
  <c r="CO202" i="1"/>
  <c r="CE202" i="1"/>
  <c r="CD202" i="1"/>
  <c r="DC202" i="1" s="1"/>
  <c r="CC202" i="1"/>
  <c r="CB202" i="1"/>
  <c r="EF202" i="1" s="1"/>
  <c r="EX202" i="1" s="1"/>
  <c r="BZ202" i="1"/>
  <c r="BY202" i="1"/>
  <c r="BX202" i="1"/>
  <c r="BW202" i="1"/>
  <c r="BV202" i="1"/>
  <c r="BT202" i="1"/>
  <c r="BS202" i="1"/>
  <c r="BR202" i="1"/>
  <c r="BQ202" i="1"/>
  <c r="BP202" i="1"/>
  <c r="BF202" i="1"/>
  <c r="BE202" i="1"/>
  <c r="BD202" i="1"/>
  <c r="DB202" i="1" s="1"/>
  <c r="BC202" i="1"/>
  <c r="DA202" i="1" s="1"/>
  <c r="BA202" i="1"/>
  <c r="CY202" i="1" s="1"/>
  <c r="AZ202" i="1"/>
  <c r="CX202" i="1" s="1"/>
  <c r="AY202" i="1"/>
  <c r="CW202" i="1" s="1"/>
  <c r="AX202" i="1"/>
  <c r="CV202" i="1" s="1"/>
  <c r="AW202" i="1"/>
  <c r="EN201" i="1"/>
  <c r="EM201" i="1"/>
  <c r="EL201" i="1"/>
  <c r="DT201" i="1"/>
  <c r="EK201" i="1" s="1"/>
  <c r="DR201" i="1"/>
  <c r="DQ201" i="1"/>
  <c r="DP201" i="1"/>
  <c r="DO201" i="1"/>
  <c r="DN201" i="1"/>
  <c r="DD201" i="1"/>
  <c r="CV201" i="1"/>
  <c r="DW201" i="1" s="1"/>
  <c r="CU201" i="1"/>
  <c r="CS201" i="1"/>
  <c r="CR201" i="1"/>
  <c r="CQ201" i="1"/>
  <c r="CP201" i="1"/>
  <c r="CO201" i="1"/>
  <c r="CE201" i="1"/>
  <c r="CD201" i="1"/>
  <c r="CC201" i="1"/>
  <c r="CB201" i="1"/>
  <c r="CA201" i="1"/>
  <c r="BY201" i="1"/>
  <c r="BX201" i="1"/>
  <c r="BW201" i="1"/>
  <c r="BV201" i="1"/>
  <c r="EF201" i="1" s="1"/>
  <c r="BT201" i="1"/>
  <c r="BS201" i="1"/>
  <c r="BR201" i="1"/>
  <c r="BQ201" i="1"/>
  <c r="BP201" i="1"/>
  <c r="BF201" i="1"/>
  <c r="BE201" i="1"/>
  <c r="DC201" i="1" s="1"/>
  <c r="BD201" i="1"/>
  <c r="DB201" i="1" s="1"/>
  <c r="BC201" i="1"/>
  <c r="DA201" i="1" s="1"/>
  <c r="BB201" i="1"/>
  <c r="CZ201" i="1" s="1"/>
  <c r="AZ201" i="1"/>
  <c r="CX201" i="1" s="1"/>
  <c r="AY201" i="1"/>
  <c r="CW201" i="1" s="1"/>
  <c r="AX201" i="1"/>
  <c r="AW201" i="1"/>
  <c r="EQ200" i="1"/>
  <c r="EP200" i="1"/>
  <c r="EO200" i="1"/>
  <c r="EN200" i="1"/>
  <c r="EM200" i="1"/>
  <c r="EL200" i="1"/>
  <c r="DT200" i="1"/>
  <c r="EK200" i="1" s="1"/>
  <c r="DR200" i="1"/>
  <c r="DQ200" i="1"/>
  <c r="DP200" i="1"/>
  <c r="DO200" i="1"/>
  <c r="DN200" i="1"/>
  <c r="CW200" i="1"/>
  <c r="CV200" i="1"/>
  <c r="CS200" i="1"/>
  <c r="CR200" i="1"/>
  <c r="CQ200" i="1"/>
  <c r="CP200" i="1"/>
  <c r="CO200" i="1"/>
  <c r="CE200" i="1"/>
  <c r="CD200" i="1"/>
  <c r="CC200" i="1"/>
  <c r="CB200" i="1"/>
  <c r="CA200" i="1"/>
  <c r="BZ200" i="1"/>
  <c r="BX200" i="1"/>
  <c r="BW200" i="1"/>
  <c r="BV200" i="1"/>
  <c r="EF200" i="1" s="1"/>
  <c r="EX200" i="1" s="1"/>
  <c r="BT200" i="1"/>
  <c r="BS200" i="1"/>
  <c r="BR200" i="1"/>
  <c r="BQ200" i="1"/>
  <c r="BP200" i="1"/>
  <c r="BF200" i="1"/>
  <c r="DD200" i="1" s="1"/>
  <c r="BE200" i="1"/>
  <c r="DC200" i="1" s="1"/>
  <c r="BD200" i="1"/>
  <c r="DB200" i="1" s="1"/>
  <c r="BC200" i="1"/>
  <c r="EE200" i="1" s="1"/>
  <c r="BB200" i="1"/>
  <c r="CZ200" i="1" s="1"/>
  <c r="BA200" i="1"/>
  <c r="CY200" i="1" s="1"/>
  <c r="AY200" i="1"/>
  <c r="AX200" i="1"/>
  <c r="AW200" i="1"/>
  <c r="CU200" i="1" s="1"/>
  <c r="EQ199" i="1"/>
  <c r="EP199" i="1"/>
  <c r="EO199" i="1"/>
  <c r="EN199" i="1"/>
  <c r="EM199" i="1"/>
  <c r="EL199" i="1"/>
  <c r="EJ199" i="1"/>
  <c r="DT199" i="1"/>
  <c r="EK199" i="1" s="1"/>
  <c r="DR199" i="1"/>
  <c r="DQ199" i="1"/>
  <c r="DP199" i="1"/>
  <c r="DO199" i="1"/>
  <c r="DN199" i="1"/>
  <c r="CY199" i="1"/>
  <c r="CX199" i="1"/>
  <c r="CS199" i="1"/>
  <c r="CR199" i="1"/>
  <c r="CQ199" i="1"/>
  <c r="CP199" i="1"/>
  <c r="CO199" i="1"/>
  <c r="CE199" i="1"/>
  <c r="CD199" i="1"/>
  <c r="CC199" i="1"/>
  <c r="CB199" i="1"/>
  <c r="CA199" i="1"/>
  <c r="BZ199" i="1"/>
  <c r="BY199" i="1"/>
  <c r="BW199" i="1"/>
  <c r="BV199" i="1"/>
  <c r="EF199" i="1" s="1"/>
  <c r="EX199" i="1" s="1"/>
  <c r="BT199" i="1"/>
  <c r="BS199" i="1"/>
  <c r="BR199" i="1"/>
  <c r="BQ199" i="1"/>
  <c r="BP199" i="1"/>
  <c r="BF199" i="1"/>
  <c r="DD199" i="1" s="1"/>
  <c r="BE199" i="1"/>
  <c r="DC199" i="1" s="1"/>
  <c r="BD199" i="1"/>
  <c r="DB199" i="1" s="1"/>
  <c r="BC199" i="1"/>
  <c r="DA199" i="1" s="1"/>
  <c r="BB199" i="1"/>
  <c r="CZ199" i="1" s="1"/>
  <c r="BA199" i="1"/>
  <c r="AZ199" i="1"/>
  <c r="AX199" i="1"/>
  <c r="CV199" i="1" s="1"/>
  <c r="AW199" i="1"/>
  <c r="EE199" i="1" s="1"/>
  <c r="EQ198" i="1"/>
  <c r="EP198" i="1"/>
  <c r="DT198" i="1"/>
  <c r="EO198" i="1" s="1"/>
  <c r="DR198" i="1"/>
  <c r="DQ198" i="1"/>
  <c r="DP198" i="1"/>
  <c r="DO198" i="1"/>
  <c r="DN198" i="1"/>
  <c r="CZ198" i="1"/>
  <c r="CY198" i="1"/>
  <c r="CS198" i="1"/>
  <c r="CR198" i="1"/>
  <c r="CQ198" i="1"/>
  <c r="CP198" i="1"/>
  <c r="CO198" i="1"/>
  <c r="CE198" i="1"/>
  <c r="CD198" i="1"/>
  <c r="CC198" i="1"/>
  <c r="CB198" i="1"/>
  <c r="CA198" i="1"/>
  <c r="BZ198" i="1"/>
  <c r="BY198" i="1"/>
  <c r="BX198" i="1"/>
  <c r="BV198" i="1"/>
  <c r="EF198" i="1" s="1"/>
  <c r="EX198" i="1" s="1"/>
  <c r="BT198" i="1"/>
  <c r="BS198" i="1"/>
  <c r="BR198" i="1"/>
  <c r="BQ198" i="1"/>
  <c r="BP198" i="1"/>
  <c r="BF198" i="1"/>
  <c r="DD198" i="1" s="1"/>
  <c r="BE198" i="1"/>
  <c r="DC198" i="1" s="1"/>
  <c r="BD198" i="1"/>
  <c r="DB198" i="1" s="1"/>
  <c r="BC198" i="1"/>
  <c r="DA198" i="1" s="1"/>
  <c r="BB198" i="1"/>
  <c r="BA198" i="1"/>
  <c r="AZ198" i="1"/>
  <c r="CX198" i="1" s="1"/>
  <c r="AY198" i="1"/>
  <c r="CW198" i="1" s="1"/>
  <c r="AW198" i="1"/>
  <c r="EE198" i="1" s="1"/>
  <c r="EQ197" i="1"/>
  <c r="EJ197" i="1"/>
  <c r="DT197" i="1"/>
  <c r="EP197" i="1" s="1"/>
  <c r="DR197" i="1"/>
  <c r="DQ197" i="1"/>
  <c r="DP197" i="1"/>
  <c r="DO197" i="1"/>
  <c r="DN197" i="1"/>
  <c r="DA197" i="1"/>
  <c r="CZ197" i="1"/>
  <c r="CS197" i="1"/>
  <c r="CR197" i="1"/>
  <c r="CQ197" i="1"/>
  <c r="CP197" i="1"/>
  <c r="CO197" i="1"/>
  <c r="CE197" i="1"/>
  <c r="CD197" i="1"/>
  <c r="CC197" i="1"/>
  <c r="CB197" i="1"/>
  <c r="CA197" i="1"/>
  <c r="BZ197" i="1"/>
  <c r="BY197" i="1"/>
  <c r="BX197" i="1"/>
  <c r="BW197" i="1"/>
  <c r="EF197" i="1" s="1"/>
  <c r="BT197" i="1"/>
  <c r="BS197" i="1"/>
  <c r="BR197" i="1"/>
  <c r="BQ197" i="1"/>
  <c r="BP197" i="1"/>
  <c r="BF197" i="1"/>
  <c r="DD197" i="1" s="1"/>
  <c r="BE197" i="1"/>
  <c r="DC197" i="1" s="1"/>
  <c r="BD197" i="1"/>
  <c r="DB197" i="1" s="1"/>
  <c r="BC197" i="1"/>
  <c r="BB197" i="1"/>
  <c r="BA197" i="1"/>
  <c r="CY197" i="1" s="1"/>
  <c r="AZ197" i="1"/>
  <c r="CX197" i="1" s="1"/>
  <c r="AY197" i="1"/>
  <c r="CW197" i="1" s="1"/>
  <c r="AX197" i="1"/>
  <c r="EE197" i="1" s="1"/>
  <c r="DR195" i="1"/>
  <c r="DQ195" i="1"/>
  <c r="DP195" i="1"/>
  <c r="DO195" i="1"/>
  <c r="DN195" i="1"/>
  <c r="DR194" i="1"/>
  <c r="DQ194" i="1"/>
  <c r="DP194" i="1"/>
  <c r="DO194" i="1"/>
  <c r="DN194" i="1"/>
  <c r="J194" i="1"/>
  <c r="H194" i="1"/>
  <c r="G194" i="1"/>
  <c r="EQ193" i="1"/>
  <c r="EP193" i="1"/>
  <c r="EO193" i="1"/>
  <c r="EN193" i="1"/>
  <c r="EM193" i="1"/>
  <c r="EJ193" i="1"/>
  <c r="DT193" i="1"/>
  <c r="EL193" i="1" s="1"/>
  <c r="DR193" i="1"/>
  <c r="DQ193" i="1"/>
  <c r="DP193" i="1"/>
  <c r="DO193" i="1"/>
  <c r="DN193" i="1"/>
  <c r="CW193" i="1"/>
  <c r="CV193" i="1"/>
  <c r="CS193" i="1"/>
  <c r="CR193" i="1"/>
  <c r="CQ193" i="1"/>
  <c r="CP193" i="1"/>
  <c r="CO193" i="1"/>
  <c r="CC193" i="1"/>
  <c r="DB193" i="1" s="1"/>
  <c r="CB193" i="1"/>
  <c r="EF193" i="1" s="1"/>
  <c r="EX193" i="1" s="1"/>
  <c r="CA193" i="1"/>
  <c r="BZ193" i="1"/>
  <c r="BY193" i="1"/>
  <c r="BX193" i="1"/>
  <c r="BW193" i="1"/>
  <c r="BV193" i="1"/>
  <c r="CU193" i="1" s="1"/>
  <c r="BT193" i="1"/>
  <c r="BS193" i="1"/>
  <c r="BR193" i="1"/>
  <c r="BQ193" i="1"/>
  <c r="BP193" i="1"/>
  <c r="BD193" i="1"/>
  <c r="BC193" i="1"/>
  <c r="DA193" i="1" s="1"/>
  <c r="BB193" i="1"/>
  <c r="CZ193" i="1" s="1"/>
  <c r="BA193" i="1"/>
  <c r="CY193" i="1" s="1"/>
  <c r="AZ193" i="1"/>
  <c r="CX193" i="1" s="1"/>
  <c r="AY193" i="1"/>
  <c r="AX193" i="1"/>
  <c r="AW193" i="1"/>
  <c r="EN192" i="1"/>
  <c r="EM192" i="1"/>
  <c r="DT192" i="1"/>
  <c r="EL192" i="1" s="1"/>
  <c r="DR192" i="1"/>
  <c r="DQ192" i="1"/>
  <c r="DP192" i="1"/>
  <c r="DO192" i="1"/>
  <c r="DN192" i="1"/>
  <c r="DC192" i="1"/>
  <c r="CU192" i="1"/>
  <c r="CS192" i="1"/>
  <c r="CR192" i="1"/>
  <c r="CQ192" i="1"/>
  <c r="CP192" i="1"/>
  <c r="CO192" i="1"/>
  <c r="CD192" i="1"/>
  <c r="CB192" i="1"/>
  <c r="DA192" i="1" s="1"/>
  <c r="CA192" i="1"/>
  <c r="CZ192" i="1" s="1"/>
  <c r="BZ192" i="1"/>
  <c r="BY192" i="1"/>
  <c r="BX192" i="1"/>
  <c r="EF192" i="1" s="1"/>
  <c r="BW192" i="1"/>
  <c r="BV192" i="1"/>
  <c r="BT192" i="1"/>
  <c r="BS192" i="1"/>
  <c r="BR192" i="1"/>
  <c r="BQ192" i="1"/>
  <c r="BP192" i="1"/>
  <c r="BE192" i="1"/>
  <c r="BC192" i="1"/>
  <c r="BB192" i="1"/>
  <c r="BA192" i="1"/>
  <c r="CY192" i="1" s="1"/>
  <c r="AZ192" i="1"/>
  <c r="CX192" i="1" s="1"/>
  <c r="AY192" i="1"/>
  <c r="CW192" i="1" s="1"/>
  <c r="AX192" i="1"/>
  <c r="CV192" i="1" s="1"/>
  <c r="AW192" i="1"/>
  <c r="EL191" i="1"/>
  <c r="DT191" i="1"/>
  <c r="EK191" i="1" s="1"/>
  <c r="DR191" i="1"/>
  <c r="DQ191" i="1"/>
  <c r="DP191" i="1"/>
  <c r="DO191" i="1"/>
  <c r="DN191" i="1"/>
  <c r="DB191" i="1"/>
  <c r="CZ191" i="1"/>
  <c r="CS191" i="1"/>
  <c r="CR191" i="1"/>
  <c r="CQ191" i="1"/>
  <c r="CP191" i="1"/>
  <c r="CO191" i="1"/>
  <c r="CD191" i="1"/>
  <c r="CC191" i="1"/>
  <c r="CA191" i="1"/>
  <c r="BZ191" i="1"/>
  <c r="CY191" i="1" s="1"/>
  <c r="BY191" i="1"/>
  <c r="CX191" i="1" s="1"/>
  <c r="BX191" i="1"/>
  <c r="BW191" i="1"/>
  <c r="BV191" i="1"/>
  <c r="EF191" i="1" s="1"/>
  <c r="BT191" i="1"/>
  <c r="BS191" i="1"/>
  <c r="BR191" i="1"/>
  <c r="BQ191" i="1"/>
  <c r="BP191" i="1"/>
  <c r="BE191" i="1"/>
  <c r="DC191" i="1" s="1"/>
  <c r="BD191" i="1"/>
  <c r="BB191" i="1"/>
  <c r="BA191" i="1"/>
  <c r="AZ191" i="1"/>
  <c r="AY191" i="1"/>
  <c r="CW191" i="1" s="1"/>
  <c r="AX191" i="1"/>
  <c r="CV191" i="1" s="1"/>
  <c r="AW191" i="1"/>
  <c r="EE191" i="1" s="1"/>
  <c r="EQ190" i="1"/>
  <c r="EP190" i="1"/>
  <c r="EL190" i="1"/>
  <c r="EJ190" i="1"/>
  <c r="DT190" i="1"/>
  <c r="EO190" i="1" s="1"/>
  <c r="DR190" i="1"/>
  <c r="DQ190" i="1"/>
  <c r="DP190" i="1"/>
  <c r="DO190" i="1"/>
  <c r="DN190" i="1"/>
  <c r="CY190" i="1"/>
  <c r="CX190" i="1"/>
  <c r="CW190" i="1"/>
  <c r="CS190" i="1"/>
  <c r="CR190" i="1"/>
  <c r="CQ190" i="1"/>
  <c r="CP190" i="1"/>
  <c r="CO190" i="1"/>
  <c r="CD190" i="1"/>
  <c r="CC190" i="1"/>
  <c r="CB190" i="1"/>
  <c r="BZ190" i="1"/>
  <c r="BY190" i="1"/>
  <c r="BX190" i="1"/>
  <c r="BW190" i="1"/>
  <c r="CV190" i="1" s="1"/>
  <c r="BV190" i="1"/>
  <c r="BT190" i="1"/>
  <c r="BS190" i="1"/>
  <c r="BR190" i="1"/>
  <c r="BQ190" i="1"/>
  <c r="BP190" i="1"/>
  <c r="BE190" i="1"/>
  <c r="DC190" i="1" s="1"/>
  <c r="BD190" i="1"/>
  <c r="DB190" i="1" s="1"/>
  <c r="BC190" i="1"/>
  <c r="DA190" i="1" s="1"/>
  <c r="BA190" i="1"/>
  <c r="AZ190" i="1"/>
  <c r="AY190" i="1"/>
  <c r="AX190" i="1"/>
  <c r="AW190" i="1"/>
  <c r="EE190" i="1" s="1"/>
  <c r="EQ189" i="1"/>
  <c r="EP189" i="1"/>
  <c r="EO189" i="1"/>
  <c r="EN189" i="1"/>
  <c r="EM189" i="1"/>
  <c r="EJ189" i="1"/>
  <c r="DT189" i="1"/>
  <c r="EL189" i="1" s="1"/>
  <c r="DR189" i="1"/>
  <c r="DQ189" i="1"/>
  <c r="DP189" i="1"/>
  <c r="DO189" i="1"/>
  <c r="DN189" i="1"/>
  <c r="CW189" i="1"/>
  <c r="CV189" i="1"/>
  <c r="CU189" i="1"/>
  <c r="DW189" i="1" s="1"/>
  <c r="CS189" i="1"/>
  <c r="CR189" i="1"/>
  <c r="CQ189" i="1"/>
  <c r="CP189" i="1"/>
  <c r="CO189" i="1"/>
  <c r="CD189" i="1"/>
  <c r="DC189" i="1" s="1"/>
  <c r="CC189" i="1"/>
  <c r="EF189" i="1" s="1"/>
  <c r="EX189" i="1" s="1"/>
  <c r="CB189" i="1"/>
  <c r="CA189" i="1"/>
  <c r="BY189" i="1"/>
  <c r="BX189" i="1"/>
  <c r="BW189" i="1"/>
  <c r="BV189" i="1"/>
  <c r="BT189" i="1"/>
  <c r="BS189" i="1"/>
  <c r="BR189" i="1"/>
  <c r="BQ189" i="1"/>
  <c r="BP189" i="1"/>
  <c r="BE189" i="1"/>
  <c r="BD189" i="1"/>
  <c r="DB189" i="1" s="1"/>
  <c r="BC189" i="1"/>
  <c r="DA189" i="1" s="1"/>
  <c r="BB189" i="1"/>
  <c r="CZ189" i="1" s="1"/>
  <c r="AZ189" i="1"/>
  <c r="CX189" i="1" s="1"/>
  <c r="AY189" i="1"/>
  <c r="AX189" i="1"/>
  <c r="AW189" i="1"/>
  <c r="EN188" i="1"/>
  <c r="EM188" i="1"/>
  <c r="EL188" i="1"/>
  <c r="DT188" i="1"/>
  <c r="EK188" i="1" s="1"/>
  <c r="DR188" i="1"/>
  <c r="DQ188" i="1"/>
  <c r="DP188" i="1"/>
  <c r="DO188" i="1"/>
  <c r="DN188" i="1"/>
  <c r="DC188" i="1"/>
  <c r="DB188" i="1"/>
  <c r="CU188" i="1"/>
  <c r="CS188" i="1"/>
  <c r="CR188" i="1"/>
  <c r="CQ188" i="1"/>
  <c r="CP188" i="1"/>
  <c r="CO188" i="1"/>
  <c r="CD188" i="1"/>
  <c r="CC188" i="1"/>
  <c r="CB188" i="1"/>
  <c r="DA188" i="1" s="1"/>
  <c r="CA188" i="1"/>
  <c r="BZ188" i="1"/>
  <c r="BX188" i="1"/>
  <c r="EF188" i="1" s="1"/>
  <c r="BW188" i="1"/>
  <c r="BV188" i="1"/>
  <c r="BT188" i="1"/>
  <c r="BS188" i="1"/>
  <c r="BR188" i="1"/>
  <c r="BQ188" i="1"/>
  <c r="BP188" i="1"/>
  <c r="BE188" i="1"/>
  <c r="BD188" i="1"/>
  <c r="BC188" i="1"/>
  <c r="BB188" i="1"/>
  <c r="CZ188" i="1" s="1"/>
  <c r="BA188" i="1"/>
  <c r="CY188" i="1" s="1"/>
  <c r="AY188" i="1"/>
  <c r="CW188" i="1" s="1"/>
  <c r="AX188" i="1"/>
  <c r="CV188" i="1" s="1"/>
  <c r="EA186" i="1" s="1"/>
  <c r="AW188" i="1"/>
  <c r="EL187" i="1"/>
  <c r="DT187" i="1"/>
  <c r="EK187" i="1" s="1"/>
  <c r="DR187" i="1"/>
  <c r="DQ187" i="1"/>
  <c r="DP187" i="1"/>
  <c r="DO187" i="1"/>
  <c r="DN187" i="1"/>
  <c r="DB187" i="1"/>
  <c r="DA187" i="1"/>
  <c r="CZ187" i="1"/>
  <c r="CS187" i="1"/>
  <c r="CR187" i="1"/>
  <c r="CQ187" i="1"/>
  <c r="CP187" i="1"/>
  <c r="CO187" i="1"/>
  <c r="CD187" i="1"/>
  <c r="CC187" i="1"/>
  <c r="CB187" i="1"/>
  <c r="CA187" i="1"/>
  <c r="BZ187" i="1"/>
  <c r="CY187" i="1" s="1"/>
  <c r="BY187" i="1"/>
  <c r="BW187" i="1"/>
  <c r="BV187" i="1"/>
  <c r="EF187" i="1" s="1"/>
  <c r="BT187" i="1"/>
  <c r="BS187" i="1"/>
  <c r="BR187" i="1"/>
  <c r="BQ187" i="1"/>
  <c r="BP187" i="1"/>
  <c r="BE187" i="1"/>
  <c r="DC187" i="1" s="1"/>
  <c r="BD187" i="1"/>
  <c r="BC187" i="1"/>
  <c r="BB187" i="1"/>
  <c r="BA187" i="1"/>
  <c r="AZ187" i="1"/>
  <c r="CX187" i="1" s="1"/>
  <c r="AX187" i="1"/>
  <c r="CV187" i="1" s="1"/>
  <c r="AW187" i="1"/>
  <c r="EQ186" i="1"/>
  <c r="EP186" i="1"/>
  <c r="EO186" i="1"/>
  <c r="EL186" i="1"/>
  <c r="EJ186" i="1"/>
  <c r="DT186" i="1"/>
  <c r="EN186" i="1" s="1"/>
  <c r="DR186" i="1"/>
  <c r="DQ186" i="1"/>
  <c r="DP186" i="1"/>
  <c r="DO186" i="1"/>
  <c r="DN186" i="1"/>
  <c r="CZ186" i="1"/>
  <c r="CY186" i="1"/>
  <c r="CX186" i="1"/>
  <c r="CS186" i="1"/>
  <c r="CR186" i="1"/>
  <c r="CQ186" i="1"/>
  <c r="CP186" i="1"/>
  <c r="CO186" i="1"/>
  <c r="CD186" i="1"/>
  <c r="CC186" i="1"/>
  <c r="CB186" i="1"/>
  <c r="CA186" i="1"/>
  <c r="BZ186" i="1"/>
  <c r="BY186" i="1"/>
  <c r="BX186" i="1"/>
  <c r="CW186" i="1" s="1"/>
  <c r="BV186" i="1"/>
  <c r="BT186" i="1"/>
  <c r="BS186" i="1"/>
  <c r="BR186" i="1"/>
  <c r="BQ186" i="1"/>
  <c r="BP186" i="1"/>
  <c r="BE186" i="1"/>
  <c r="DC186" i="1" s="1"/>
  <c r="BD186" i="1"/>
  <c r="DB186" i="1" s="1"/>
  <c r="BC186" i="1"/>
  <c r="DA186" i="1" s="1"/>
  <c r="BB186" i="1"/>
  <c r="BA186" i="1"/>
  <c r="AZ186" i="1"/>
  <c r="AY186" i="1"/>
  <c r="AW186" i="1"/>
  <c r="EP185" i="1"/>
  <c r="EO185" i="1"/>
  <c r="EN185" i="1"/>
  <c r="EM185" i="1"/>
  <c r="EJ185" i="1"/>
  <c r="DT185" i="1"/>
  <c r="EL185" i="1" s="1"/>
  <c r="DR185" i="1"/>
  <c r="DQ185" i="1"/>
  <c r="DP185" i="1"/>
  <c r="DO185" i="1"/>
  <c r="DN185" i="1"/>
  <c r="CX185" i="1"/>
  <c r="CW185" i="1"/>
  <c r="CV185" i="1"/>
  <c r="CS185" i="1"/>
  <c r="CR185" i="1"/>
  <c r="CQ185" i="1"/>
  <c r="CP185" i="1"/>
  <c r="CO185" i="1"/>
  <c r="CD185" i="1"/>
  <c r="DC185" i="1" s="1"/>
  <c r="CC185" i="1"/>
  <c r="EF185" i="1" s="1"/>
  <c r="EX185" i="1" s="1"/>
  <c r="CB185" i="1"/>
  <c r="CA185" i="1"/>
  <c r="BZ185" i="1"/>
  <c r="BY185" i="1"/>
  <c r="BX185" i="1"/>
  <c r="BW185" i="1"/>
  <c r="BT185" i="1"/>
  <c r="BS185" i="1"/>
  <c r="BR185" i="1"/>
  <c r="BQ185" i="1"/>
  <c r="BP185" i="1"/>
  <c r="BE185" i="1"/>
  <c r="BD185" i="1"/>
  <c r="DB185" i="1" s="1"/>
  <c r="BC185" i="1"/>
  <c r="DA185" i="1" s="1"/>
  <c r="BB185" i="1"/>
  <c r="CZ185" i="1" s="1"/>
  <c r="BA185" i="1"/>
  <c r="CY185" i="1" s="1"/>
  <c r="AZ185" i="1"/>
  <c r="AY185" i="1"/>
  <c r="EE185" i="1" s="1"/>
  <c r="AX185" i="1"/>
  <c r="H181" i="1"/>
  <c r="G181" i="1"/>
  <c r="EQ180" i="1"/>
  <c r="EP180" i="1"/>
  <c r="EO180" i="1"/>
  <c r="DT180" i="1"/>
  <c r="EN180" i="1" s="1"/>
  <c r="DR180" i="1"/>
  <c r="DQ180" i="1"/>
  <c r="DA180" i="1"/>
  <c r="CZ180" i="1"/>
  <c r="CY180" i="1"/>
  <c r="CW180" i="1"/>
  <c r="CV180" i="1"/>
  <c r="CU180" i="1"/>
  <c r="CS180" i="1"/>
  <c r="CR180" i="1"/>
  <c r="CQ180" i="1"/>
  <c r="CP180" i="1"/>
  <c r="CO180" i="1"/>
  <c r="CB180" i="1"/>
  <c r="CA180" i="1"/>
  <c r="BZ180" i="1"/>
  <c r="BY180" i="1"/>
  <c r="BX180" i="1"/>
  <c r="BW180" i="1"/>
  <c r="EF180" i="1" s="1"/>
  <c r="EX180" i="1" s="1"/>
  <c r="BV180" i="1"/>
  <c r="BT180" i="1"/>
  <c r="BS180" i="1"/>
  <c r="BR180" i="1"/>
  <c r="BQ180" i="1"/>
  <c r="BP180" i="1"/>
  <c r="BC180" i="1"/>
  <c r="BB180" i="1"/>
  <c r="BA180" i="1"/>
  <c r="AZ180" i="1"/>
  <c r="CX180" i="1" s="1"/>
  <c r="AY180" i="1"/>
  <c r="AX180" i="1"/>
  <c r="AW180" i="1"/>
  <c r="J180" i="1"/>
  <c r="EP179" i="1"/>
  <c r="EO179" i="1"/>
  <c r="EL179" i="1"/>
  <c r="EJ179" i="1"/>
  <c r="DT179" i="1"/>
  <c r="EN179" i="1" s="1"/>
  <c r="DR179" i="1"/>
  <c r="DQ179" i="1"/>
  <c r="DB179" i="1"/>
  <c r="CZ179" i="1"/>
  <c r="CY179" i="1"/>
  <c r="CW179" i="1"/>
  <c r="CV179" i="1"/>
  <c r="CU179" i="1"/>
  <c r="CS179" i="1"/>
  <c r="CR179" i="1"/>
  <c r="CQ179" i="1"/>
  <c r="CP179" i="1"/>
  <c r="CO179" i="1"/>
  <c r="CC179" i="1"/>
  <c r="CA179" i="1"/>
  <c r="BZ179" i="1"/>
  <c r="BY179" i="1"/>
  <c r="BX179" i="1"/>
  <c r="BW179" i="1"/>
  <c r="EF179" i="1" s="1"/>
  <c r="EX179" i="1" s="1"/>
  <c r="BV179" i="1"/>
  <c r="BT179" i="1"/>
  <c r="BS179" i="1"/>
  <c r="BR179" i="1"/>
  <c r="BQ179" i="1"/>
  <c r="BP179" i="1"/>
  <c r="BD179" i="1"/>
  <c r="BB179" i="1"/>
  <c r="BA179" i="1"/>
  <c r="AZ179" i="1"/>
  <c r="CX179" i="1" s="1"/>
  <c r="AY179" i="1"/>
  <c r="AX179" i="1"/>
  <c r="AW179" i="1"/>
  <c r="J179" i="1"/>
  <c r="DT178" i="1"/>
  <c r="DR178" i="1"/>
  <c r="DQ178" i="1"/>
  <c r="DB178" i="1"/>
  <c r="DA178" i="1"/>
  <c r="CY178" i="1"/>
  <c r="CX178" i="1"/>
  <c r="CW178" i="1"/>
  <c r="CV178" i="1"/>
  <c r="CU178" i="1"/>
  <c r="DX178" i="1" s="1"/>
  <c r="CS178" i="1"/>
  <c r="CR178" i="1"/>
  <c r="CQ178" i="1"/>
  <c r="CP178" i="1"/>
  <c r="CO178" i="1"/>
  <c r="CC178" i="1"/>
  <c r="CB178" i="1"/>
  <c r="BZ178" i="1"/>
  <c r="BY178" i="1"/>
  <c r="BX178" i="1"/>
  <c r="BW178" i="1"/>
  <c r="BV178" i="1"/>
  <c r="BT178" i="1"/>
  <c r="BS178" i="1"/>
  <c r="BR178" i="1"/>
  <c r="BQ178" i="1"/>
  <c r="BP178" i="1"/>
  <c r="BD178" i="1"/>
  <c r="BC178" i="1"/>
  <c r="BA178" i="1"/>
  <c r="AZ178" i="1"/>
  <c r="AY178" i="1"/>
  <c r="AX178" i="1"/>
  <c r="AW178" i="1"/>
  <c r="EE178" i="1" s="1"/>
  <c r="J178" i="1"/>
  <c r="EL177" i="1"/>
  <c r="DT177" i="1"/>
  <c r="EK177" i="1" s="1"/>
  <c r="DR177" i="1"/>
  <c r="DQ177" i="1"/>
  <c r="DB177" i="1"/>
  <c r="DA177" i="1"/>
  <c r="CZ177" i="1"/>
  <c r="CW177" i="1"/>
  <c r="CV177" i="1"/>
  <c r="CU177" i="1"/>
  <c r="DX177" i="1" s="1"/>
  <c r="CS177" i="1"/>
  <c r="CR177" i="1"/>
  <c r="CQ177" i="1"/>
  <c r="CP177" i="1"/>
  <c r="CO177" i="1"/>
  <c r="CC177" i="1"/>
  <c r="CB177" i="1"/>
  <c r="CA177" i="1"/>
  <c r="BY177" i="1"/>
  <c r="BX177" i="1"/>
  <c r="BW177" i="1"/>
  <c r="BV177" i="1"/>
  <c r="BT177" i="1"/>
  <c r="BS177" i="1"/>
  <c r="BR177" i="1"/>
  <c r="BQ177" i="1"/>
  <c r="BP177" i="1"/>
  <c r="BD177" i="1"/>
  <c r="BC177" i="1"/>
  <c r="BB177" i="1"/>
  <c r="AZ177" i="1"/>
  <c r="CX177" i="1" s="1"/>
  <c r="AY177" i="1"/>
  <c r="AX177" i="1"/>
  <c r="AW177" i="1"/>
  <c r="EE177" i="1" s="1"/>
  <c r="J177" i="1"/>
  <c r="EM176" i="1"/>
  <c r="EL176" i="1"/>
  <c r="DT176" i="1"/>
  <c r="EK176" i="1" s="1"/>
  <c r="DR176" i="1"/>
  <c r="DQ176" i="1"/>
  <c r="CW176" i="1"/>
  <c r="CS176" i="1"/>
  <c r="CR176" i="1"/>
  <c r="CQ176" i="1"/>
  <c r="CP176" i="1"/>
  <c r="CO176" i="1"/>
  <c r="CC176" i="1"/>
  <c r="CB176" i="1"/>
  <c r="CA176" i="1"/>
  <c r="BZ176" i="1"/>
  <c r="BX176" i="1"/>
  <c r="BW176" i="1"/>
  <c r="BV176" i="1"/>
  <c r="BT176" i="1"/>
  <c r="BS176" i="1"/>
  <c r="BR176" i="1"/>
  <c r="BQ176" i="1"/>
  <c r="BP176" i="1"/>
  <c r="BD176" i="1"/>
  <c r="DB176" i="1" s="1"/>
  <c r="BC176" i="1"/>
  <c r="DA176" i="1" s="1"/>
  <c r="EA179" i="1" s="1"/>
  <c r="BB176" i="1"/>
  <c r="CZ176" i="1" s="1"/>
  <c r="BA176" i="1"/>
  <c r="CY176" i="1" s="1"/>
  <c r="AY176" i="1"/>
  <c r="AX176" i="1"/>
  <c r="CV176" i="1" s="1"/>
  <c r="AW176" i="1"/>
  <c r="CU176" i="1" s="1"/>
  <c r="J176" i="1"/>
  <c r="EN175" i="1"/>
  <c r="EM175" i="1"/>
  <c r="EE175" i="1"/>
  <c r="DT175" i="1"/>
  <c r="EL175" i="1" s="1"/>
  <c r="DR175" i="1"/>
  <c r="DQ175" i="1"/>
  <c r="DB175" i="1"/>
  <c r="DA175" i="1"/>
  <c r="CZ175" i="1"/>
  <c r="CY175" i="1"/>
  <c r="CV175" i="1"/>
  <c r="CU175" i="1"/>
  <c r="CS175" i="1"/>
  <c r="CR175" i="1"/>
  <c r="CQ175" i="1"/>
  <c r="CP175" i="1"/>
  <c r="CO175" i="1"/>
  <c r="CC175" i="1"/>
  <c r="CB175" i="1"/>
  <c r="CA175" i="1"/>
  <c r="BZ175" i="1"/>
  <c r="BY175" i="1"/>
  <c r="BW175" i="1"/>
  <c r="BV175" i="1"/>
  <c r="EF175" i="1" s="1"/>
  <c r="BT175" i="1"/>
  <c r="BS175" i="1"/>
  <c r="BR175" i="1"/>
  <c r="BQ175" i="1"/>
  <c r="BP175" i="1"/>
  <c r="BD175" i="1"/>
  <c r="BC175" i="1"/>
  <c r="BB175" i="1"/>
  <c r="BA175" i="1"/>
  <c r="AZ175" i="1"/>
  <c r="CX175" i="1" s="1"/>
  <c r="AX175" i="1"/>
  <c r="AW175" i="1"/>
  <c r="J175" i="1"/>
  <c r="EP174" i="1"/>
  <c r="EO174" i="1"/>
  <c r="EN174" i="1"/>
  <c r="EM174" i="1"/>
  <c r="EL174" i="1"/>
  <c r="EF174" i="1"/>
  <c r="EX174" i="1" s="1"/>
  <c r="DT174" i="1"/>
  <c r="EK174" i="1" s="1"/>
  <c r="DR174" i="1"/>
  <c r="DQ174" i="1"/>
  <c r="DP174" i="1"/>
  <c r="DO174" i="1"/>
  <c r="DN174" i="1"/>
  <c r="DA174" i="1"/>
  <c r="CZ174" i="1"/>
  <c r="CY174" i="1"/>
  <c r="CW174" i="1"/>
  <c r="CU174" i="1"/>
  <c r="CS174" i="1"/>
  <c r="CR174" i="1"/>
  <c r="CQ174" i="1"/>
  <c r="CP174" i="1"/>
  <c r="CO174" i="1"/>
  <c r="CC174" i="1"/>
  <c r="CB174" i="1"/>
  <c r="CA174" i="1"/>
  <c r="BZ174" i="1"/>
  <c r="BY174" i="1"/>
  <c r="BX174" i="1"/>
  <c r="BV174" i="1"/>
  <c r="BT174" i="1"/>
  <c r="BS174" i="1"/>
  <c r="BR174" i="1"/>
  <c r="BQ174" i="1"/>
  <c r="BP174" i="1"/>
  <c r="BD174" i="1"/>
  <c r="DB174" i="1" s="1"/>
  <c r="DZ180" i="1" s="1"/>
  <c r="BC174" i="1"/>
  <c r="BB174" i="1"/>
  <c r="BA174" i="1"/>
  <c r="AZ174" i="1"/>
  <c r="CX174" i="1" s="1"/>
  <c r="AY174" i="1"/>
  <c r="AW174" i="1"/>
  <c r="EE174" i="1" s="1"/>
  <c r="J174" i="1"/>
  <c r="EQ179" i="1" s="1"/>
  <c r="EK173" i="1"/>
  <c r="DT173" i="1"/>
  <c r="DR173" i="1"/>
  <c r="DQ173" i="1"/>
  <c r="DP173" i="1"/>
  <c r="DO173" i="1"/>
  <c r="DN173" i="1"/>
  <c r="DB173" i="1"/>
  <c r="DA173" i="1"/>
  <c r="DZ179" i="1" s="1"/>
  <c r="CZ173" i="1"/>
  <c r="CY173" i="1"/>
  <c r="CX173" i="1"/>
  <c r="CW173" i="1"/>
  <c r="EA175" i="1" s="1"/>
  <c r="CV173" i="1"/>
  <c r="DX173" i="1" s="1"/>
  <c r="CS173" i="1"/>
  <c r="CR173" i="1"/>
  <c r="CQ173" i="1"/>
  <c r="CP173" i="1"/>
  <c r="CO173" i="1"/>
  <c r="CC173" i="1"/>
  <c r="CB173" i="1"/>
  <c r="CA173" i="1"/>
  <c r="BZ173" i="1"/>
  <c r="BY173" i="1"/>
  <c r="BX173" i="1"/>
  <c r="BW173" i="1"/>
  <c r="BT173" i="1"/>
  <c r="BS173" i="1"/>
  <c r="BR173" i="1"/>
  <c r="BQ173" i="1"/>
  <c r="BP173" i="1"/>
  <c r="BD173" i="1"/>
  <c r="BC173" i="1"/>
  <c r="BB173" i="1"/>
  <c r="BA173" i="1"/>
  <c r="AZ173" i="1"/>
  <c r="AY173" i="1"/>
  <c r="AX173" i="1"/>
  <c r="J173" i="1"/>
  <c r="J181" i="1" s="1"/>
  <c r="DR170" i="1"/>
  <c r="DQ170" i="1"/>
  <c r="J170" i="1"/>
  <c r="H170" i="1"/>
  <c r="G170" i="1"/>
  <c r="F170" i="1"/>
  <c r="E170" i="1"/>
  <c r="D170" i="1"/>
  <c r="EQ169" i="1"/>
  <c r="EO169" i="1"/>
  <c r="EN169" i="1"/>
  <c r="EM169" i="1"/>
  <c r="EL169" i="1"/>
  <c r="DT169" i="1"/>
  <c r="EK169" i="1" s="1"/>
  <c r="DR169" i="1"/>
  <c r="DQ169" i="1"/>
  <c r="CY169" i="1"/>
  <c r="CX169" i="1"/>
  <c r="CS169" i="1"/>
  <c r="CR169" i="1"/>
  <c r="CQ169" i="1"/>
  <c r="CP169" i="1"/>
  <c r="EF169" i="1" s="1"/>
  <c r="EX169" i="1" s="1"/>
  <c r="CO169" i="1"/>
  <c r="CA169" i="1"/>
  <c r="BZ169" i="1"/>
  <c r="BY169" i="1"/>
  <c r="BX169" i="1"/>
  <c r="BW169" i="1"/>
  <c r="BV169" i="1"/>
  <c r="BT169" i="1"/>
  <c r="BS169" i="1"/>
  <c r="BR169" i="1"/>
  <c r="BQ169" i="1"/>
  <c r="BP169" i="1"/>
  <c r="BB169" i="1"/>
  <c r="CZ169" i="1" s="1"/>
  <c r="BA169" i="1"/>
  <c r="AZ169" i="1"/>
  <c r="AY169" i="1"/>
  <c r="CW169" i="1" s="1"/>
  <c r="AX169" i="1"/>
  <c r="EE169" i="1" s="1"/>
  <c r="AW169" i="1"/>
  <c r="CU169" i="1" s="1"/>
  <c r="EL168" i="1"/>
  <c r="DT168" i="1"/>
  <c r="EK168" i="1" s="1"/>
  <c r="DR168" i="1"/>
  <c r="DQ168" i="1"/>
  <c r="CV168" i="1"/>
  <c r="CU168" i="1"/>
  <c r="CS168" i="1"/>
  <c r="CR168" i="1"/>
  <c r="CQ168" i="1"/>
  <c r="CP168" i="1"/>
  <c r="CO168" i="1"/>
  <c r="CB168" i="1"/>
  <c r="BZ168" i="1"/>
  <c r="BY168" i="1"/>
  <c r="CX168" i="1" s="1"/>
  <c r="BX168" i="1"/>
  <c r="BW168" i="1"/>
  <c r="BV168" i="1"/>
  <c r="BT168" i="1"/>
  <c r="BS168" i="1"/>
  <c r="BR168" i="1"/>
  <c r="BQ168" i="1"/>
  <c r="BP168" i="1"/>
  <c r="BC168" i="1"/>
  <c r="DA168" i="1" s="1"/>
  <c r="BA168" i="1"/>
  <c r="CY168" i="1" s="1"/>
  <c r="AZ168" i="1"/>
  <c r="AY168" i="1"/>
  <c r="CW168" i="1" s="1"/>
  <c r="AX168" i="1"/>
  <c r="EE168" i="1" s="1"/>
  <c r="AW168" i="1"/>
  <c r="EQ167" i="1"/>
  <c r="EP167" i="1"/>
  <c r="EO167" i="1"/>
  <c r="DT167" i="1"/>
  <c r="EN167" i="1" s="1"/>
  <c r="DR167" i="1"/>
  <c r="DQ167" i="1"/>
  <c r="DA167" i="1"/>
  <c r="CS167" i="1"/>
  <c r="CR167" i="1"/>
  <c r="CQ167" i="1"/>
  <c r="CP167" i="1"/>
  <c r="CO167" i="1"/>
  <c r="CB167" i="1"/>
  <c r="CA167" i="1"/>
  <c r="BY167" i="1"/>
  <c r="BX167" i="1"/>
  <c r="BW167" i="1"/>
  <c r="BV167" i="1"/>
  <c r="BT167" i="1"/>
  <c r="BS167" i="1"/>
  <c r="BR167" i="1"/>
  <c r="BQ167" i="1"/>
  <c r="BP167" i="1"/>
  <c r="BC167" i="1"/>
  <c r="BB167" i="1"/>
  <c r="CZ167" i="1" s="1"/>
  <c r="AZ167" i="1"/>
  <c r="CX167" i="1" s="1"/>
  <c r="AY167" i="1"/>
  <c r="CW167" i="1" s="1"/>
  <c r="AX167" i="1"/>
  <c r="AW167" i="1"/>
  <c r="EE167" i="1" s="1"/>
  <c r="EP166" i="1"/>
  <c r="EN166" i="1"/>
  <c r="EM166" i="1"/>
  <c r="EL166" i="1"/>
  <c r="EE166" i="1"/>
  <c r="DT166" i="1"/>
  <c r="EK166" i="1" s="1"/>
  <c r="DR166" i="1"/>
  <c r="DQ166" i="1"/>
  <c r="CY166" i="1"/>
  <c r="CW166" i="1"/>
  <c r="CS166" i="1"/>
  <c r="CR166" i="1"/>
  <c r="CQ166" i="1"/>
  <c r="CP166" i="1"/>
  <c r="CO166" i="1"/>
  <c r="CB166" i="1"/>
  <c r="DA166" i="1" s="1"/>
  <c r="CA166" i="1"/>
  <c r="BZ166" i="1"/>
  <c r="BX166" i="1"/>
  <c r="BW166" i="1"/>
  <c r="BV166" i="1"/>
  <c r="EF166" i="1" s="1"/>
  <c r="BT166" i="1"/>
  <c r="BS166" i="1"/>
  <c r="BR166" i="1"/>
  <c r="BQ166" i="1"/>
  <c r="BP166" i="1"/>
  <c r="BC166" i="1"/>
  <c r="BB166" i="1"/>
  <c r="CZ166" i="1" s="1"/>
  <c r="DW166" i="1" s="1"/>
  <c r="BA166" i="1"/>
  <c r="AY166" i="1"/>
  <c r="AX166" i="1"/>
  <c r="CV166" i="1" s="1"/>
  <c r="AW166" i="1"/>
  <c r="CU166" i="1" s="1"/>
  <c r="EJ165" i="1"/>
  <c r="EA165" i="1"/>
  <c r="DT165" i="1"/>
  <c r="EK165" i="1" s="1"/>
  <c r="DR165" i="1"/>
  <c r="DQ165" i="1"/>
  <c r="CU165" i="1"/>
  <c r="CS165" i="1"/>
  <c r="CR165" i="1"/>
  <c r="CQ165" i="1"/>
  <c r="CP165" i="1"/>
  <c r="CO165" i="1"/>
  <c r="CB165" i="1"/>
  <c r="CA165" i="1"/>
  <c r="BZ165" i="1"/>
  <c r="BY165" i="1"/>
  <c r="CX165" i="1" s="1"/>
  <c r="BW165" i="1"/>
  <c r="BV165" i="1"/>
  <c r="BT165" i="1"/>
  <c r="BS165" i="1"/>
  <c r="BR165" i="1"/>
  <c r="BQ165" i="1"/>
  <c r="BP165" i="1"/>
  <c r="BC165" i="1"/>
  <c r="DA165" i="1" s="1"/>
  <c r="BB165" i="1"/>
  <c r="CZ165" i="1" s="1"/>
  <c r="BA165" i="1"/>
  <c r="AZ165" i="1"/>
  <c r="AX165" i="1"/>
  <c r="CV165" i="1" s="1"/>
  <c r="AW165" i="1"/>
  <c r="EP164" i="1"/>
  <c r="EO164" i="1"/>
  <c r="EN164" i="1"/>
  <c r="EL164" i="1"/>
  <c r="EJ164" i="1"/>
  <c r="DT164" i="1"/>
  <c r="EM164" i="1" s="1"/>
  <c r="DR164" i="1"/>
  <c r="DQ164" i="1"/>
  <c r="DP164" i="1"/>
  <c r="DO164" i="1"/>
  <c r="DN164" i="1"/>
  <c r="CU164" i="1"/>
  <c r="CS164" i="1"/>
  <c r="CR164" i="1"/>
  <c r="CQ164" i="1"/>
  <c r="CP164" i="1"/>
  <c r="CO164" i="1"/>
  <c r="CB164" i="1"/>
  <c r="CA164" i="1"/>
  <c r="BZ164" i="1"/>
  <c r="BY164" i="1"/>
  <c r="CX164" i="1" s="1"/>
  <c r="BX164" i="1"/>
  <c r="BV164" i="1"/>
  <c r="BT164" i="1"/>
  <c r="BS164" i="1"/>
  <c r="BR164" i="1"/>
  <c r="BQ164" i="1"/>
  <c r="BP164" i="1"/>
  <c r="BC164" i="1"/>
  <c r="DA164" i="1" s="1"/>
  <c r="BB164" i="1"/>
  <c r="CZ164" i="1" s="1"/>
  <c r="BA164" i="1"/>
  <c r="AZ164" i="1"/>
  <c r="AY164" i="1"/>
  <c r="CW164" i="1" s="1"/>
  <c r="AW164" i="1"/>
  <c r="EP163" i="1"/>
  <c r="EO163" i="1"/>
  <c r="EN163" i="1"/>
  <c r="EM163" i="1"/>
  <c r="EL163" i="1"/>
  <c r="EJ163" i="1"/>
  <c r="EF163" i="1"/>
  <c r="DT163" i="1"/>
  <c r="EK163" i="1" s="1"/>
  <c r="DR163" i="1"/>
  <c r="DQ163" i="1"/>
  <c r="DP163" i="1"/>
  <c r="DO163" i="1"/>
  <c r="DN163" i="1"/>
  <c r="CS163" i="1"/>
  <c r="CR163" i="1"/>
  <c r="CQ163" i="1"/>
  <c r="CP163" i="1"/>
  <c r="CO163" i="1"/>
  <c r="CB163" i="1"/>
  <c r="CA163" i="1"/>
  <c r="BZ163" i="1"/>
  <c r="BY163" i="1"/>
  <c r="CX163" i="1" s="1"/>
  <c r="BX163" i="1"/>
  <c r="BW163" i="1"/>
  <c r="BT163" i="1"/>
  <c r="BS163" i="1"/>
  <c r="BR163" i="1"/>
  <c r="BQ163" i="1"/>
  <c r="BP163" i="1"/>
  <c r="BC163" i="1"/>
  <c r="DA163" i="1" s="1"/>
  <c r="BB163" i="1"/>
  <c r="CZ163" i="1" s="1"/>
  <c r="BA163" i="1"/>
  <c r="CY163" i="1" s="1"/>
  <c r="AZ163" i="1"/>
  <c r="AY163" i="1"/>
  <c r="CW163" i="1" s="1"/>
  <c r="AX163" i="1"/>
  <c r="CV163" i="1" s="1"/>
  <c r="DR159" i="1"/>
  <c r="DQ159" i="1"/>
  <c r="CY159" i="1"/>
  <c r="CX159" i="1"/>
  <c r="BZ159" i="1"/>
  <c r="BY159" i="1"/>
  <c r="BX159" i="1"/>
  <c r="BV159" i="1"/>
  <c r="BA159" i="1"/>
  <c r="AZ159" i="1"/>
  <c r="AY159" i="1"/>
  <c r="CW159" i="1" s="1"/>
  <c r="AW159" i="1"/>
  <c r="CU159" i="1" s="1"/>
  <c r="J159" i="1"/>
  <c r="H159" i="1"/>
  <c r="G159" i="1"/>
  <c r="F159" i="1"/>
  <c r="E159" i="1"/>
  <c r="D159" i="1"/>
  <c r="EE158" i="1"/>
  <c r="DT158" i="1"/>
  <c r="DR158" i="1"/>
  <c r="DQ158" i="1"/>
  <c r="CS158" i="1"/>
  <c r="CR158" i="1"/>
  <c r="CQ158" i="1"/>
  <c r="CP158" i="1"/>
  <c r="CO158" i="1"/>
  <c r="BZ158" i="1"/>
  <c r="BY158" i="1"/>
  <c r="BX158" i="1"/>
  <c r="BW158" i="1"/>
  <c r="CV158" i="1" s="1"/>
  <c r="DW158" i="1" s="1"/>
  <c r="BV158" i="1"/>
  <c r="CU158" i="1" s="1"/>
  <c r="BT158" i="1"/>
  <c r="BS158" i="1"/>
  <c r="BR158" i="1"/>
  <c r="BQ158" i="1"/>
  <c r="BP158" i="1"/>
  <c r="BA158" i="1"/>
  <c r="CY158" i="1" s="1"/>
  <c r="AZ158" i="1"/>
  <c r="CX158" i="1" s="1"/>
  <c r="AY158" i="1"/>
  <c r="CW158" i="1" s="1"/>
  <c r="AX158" i="1"/>
  <c r="AW158" i="1"/>
  <c r="EQ157" i="1"/>
  <c r="EP157" i="1"/>
  <c r="EO157" i="1"/>
  <c r="EN157" i="1"/>
  <c r="EM157" i="1"/>
  <c r="EL157" i="1"/>
  <c r="DT157" i="1"/>
  <c r="EK157" i="1" s="1"/>
  <c r="DR157" i="1"/>
  <c r="DQ157" i="1"/>
  <c r="CZ157" i="1"/>
  <c r="CV157" i="1"/>
  <c r="CS157" i="1"/>
  <c r="CR157" i="1"/>
  <c r="CQ157" i="1"/>
  <c r="CP157" i="1"/>
  <c r="CO157" i="1"/>
  <c r="CA157" i="1"/>
  <c r="BY157" i="1"/>
  <c r="EF157" i="1" s="1"/>
  <c r="EX157" i="1" s="1"/>
  <c r="BX157" i="1"/>
  <c r="CW157" i="1" s="1"/>
  <c r="BW157" i="1"/>
  <c r="BV157" i="1"/>
  <c r="BT157" i="1"/>
  <c r="BS157" i="1"/>
  <c r="BR157" i="1"/>
  <c r="BQ157" i="1"/>
  <c r="BP157" i="1"/>
  <c r="BB157" i="1"/>
  <c r="AZ157" i="1"/>
  <c r="AY157" i="1"/>
  <c r="AX157" i="1"/>
  <c r="AW157" i="1"/>
  <c r="CU157" i="1" s="1"/>
  <c r="EQ156" i="1"/>
  <c r="EO156" i="1"/>
  <c r="DT156" i="1"/>
  <c r="EN156" i="1" s="1"/>
  <c r="DR156" i="1"/>
  <c r="DQ156" i="1"/>
  <c r="CY156" i="1"/>
  <c r="CS156" i="1"/>
  <c r="CR156" i="1"/>
  <c r="CQ156" i="1"/>
  <c r="CP156" i="1"/>
  <c r="CO156" i="1"/>
  <c r="EF156" i="1" s="1"/>
  <c r="EX156" i="1" s="1"/>
  <c r="CA156" i="1"/>
  <c r="CZ156" i="1" s="1"/>
  <c r="BZ156" i="1"/>
  <c r="BX156" i="1"/>
  <c r="BW156" i="1"/>
  <c r="BV156" i="1"/>
  <c r="BT156" i="1"/>
  <c r="BS156" i="1"/>
  <c r="BR156" i="1"/>
  <c r="BQ156" i="1"/>
  <c r="BP156" i="1"/>
  <c r="BB156" i="1"/>
  <c r="BA156" i="1"/>
  <c r="AY156" i="1"/>
  <c r="CW156" i="1" s="1"/>
  <c r="AX156" i="1"/>
  <c r="CV156" i="1" s="1"/>
  <c r="AW156" i="1"/>
  <c r="DT155" i="1"/>
  <c r="DR155" i="1"/>
  <c r="DQ155" i="1"/>
  <c r="CS155" i="1"/>
  <c r="CR155" i="1"/>
  <c r="CQ155" i="1"/>
  <c r="CP155" i="1"/>
  <c r="CO155" i="1"/>
  <c r="CA155" i="1"/>
  <c r="BZ155" i="1"/>
  <c r="BY155" i="1"/>
  <c r="BW155" i="1"/>
  <c r="BV155" i="1"/>
  <c r="BT155" i="1"/>
  <c r="BS155" i="1"/>
  <c r="BR155" i="1"/>
  <c r="BQ155" i="1"/>
  <c r="BP155" i="1"/>
  <c r="BB155" i="1"/>
  <c r="CZ155" i="1" s="1"/>
  <c r="BA155" i="1"/>
  <c r="CY155" i="1" s="1"/>
  <c r="AZ155" i="1"/>
  <c r="CX155" i="1" s="1"/>
  <c r="AX155" i="1"/>
  <c r="AW155" i="1"/>
  <c r="EM154" i="1"/>
  <c r="EK154" i="1"/>
  <c r="DT154" i="1"/>
  <c r="DR154" i="1"/>
  <c r="DQ154" i="1"/>
  <c r="DP154" i="1"/>
  <c r="DO154" i="1"/>
  <c r="DN154" i="1"/>
  <c r="CX154" i="1"/>
  <c r="CS154" i="1"/>
  <c r="CR154" i="1"/>
  <c r="CQ154" i="1"/>
  <c r="CP154" i="1"/>
  <c r="CO154" i="1"/>
  <c r="CA154" i="1"/>
  <c r="CZ154" i="1" s="1"/>
  <c r="BZ154" i="1"/>
  <c r="CY154" i="1" s="1"/>
  <c r="BY154" i="1"/>
  <c r="BX154" i="1"/>
  <c r="BV154" i="1"/>
  <c r="BT154" i="1"/>
  <c r="BS154" i="1"/>
  <c r="BR154" i="1"/>
  <c r="BQ154" i="1"/>
  <c r="BP154" i="1"/>
  <c r="BB154" i="1"/>
  <c r="BA154" i="1"/>
  <c r="AZ154" i="1"/>
  <c r="AY154" i="1"/>
  <c r="CW154" i="1" s="1"/>
  <c r="AW154" i="1"/>
  <c r="EP153" i="1"/>
  <c r="EL153" i="1"/>
  <c r="EJ153" i="1"/>
  <c r="DT153" i="1"/>
  <c r="EO153" i="1" s="1"/>
  <c r="DR153" i="1"/>
  <c r="DQ153" i="1"/>
  <c r="DP153" i="1"/>
  <c r="DO153" i="1"/>
  <c r="DN153" i="1"/>
  <c r="CS153" i="1"/>
  <c r="CR153" i="1"/>
  <c r="CQ153" i="1"/>
  <c r="CP153" i="1"/>
  <c r="CO153" i="1"/>
  <c r="CA153" i="1"/>
  <c r="BZ153" i="1"/>
  <c r="BY153" i="1"/>
  <c r="BX153" i="1"/>
  <c r="CW153" i="1" s="1"/>
  <c r="BW153" i="1"/>
  <c r="EF153" i="1" s="1"/>
  <c r="BT153" i="1"/>
  <c r="BS153" i="1"/>
  <c r="BR153" i="1"/>
  <c r="BQ153" i="1"/>
  <c r="BP153" i="1"/>
  <c r="BB153" i="1"/>
  <c r="CZ153" i="1" s="1"/>
  <c r="BA153" i="1"/>
  <c r="CY153" i="1" s="1"/>
  <c r="AZ153" i="1"/>
  <c r="CX153" i="1" s="1"/>
  <c r="AY153" i="1"/>
  <c r="AX153" i="1"/>
  <c r="DR150" i="1"/>
  <c r="DQ150" i="1"/>
  <c r="J150" i="1"/>
  <c r="H150" i="1"/>
  <c r="G150" i="1"/>
  <c r="F150" i="1"/>
  <c r="E150" i="1"/>
  <c r="D150" i="1"/>
  <c r="EQ149" i="1"/>
  <c r="EP149" i="1"/>
  <c r="EO149" i="1"/>
  <c r="EN149" i="1"/>
  <c r="EM149" i="1"/>
  <c r="EL149" i="1"/>
  <c r="DT149" i="1"/>
  <c r="EK149" i="1" s="1"/>
  <c r="DR149" i="1"/>
  <c r="DQ149" i="1"/>
  <c r="CV149" i="1"/>
  <c r="CS149" i="1"/>
  <c r="CR149" i="1"/>
  <c r="CQ149" i="1"/>
  <c r="CP149" i="1"/>
  <c r="CO149" i="1"/>
  <c r="BZ149" i="1"/>
  <c r="BY149" i="1"/>
  <c r="CX149" i="1" s="1"/>
  <c r="BX149" i="1"/>
  <c r="CW149" i="1" s="1"/>
  <c r="BW149" i="1"/>
  <c r="BV149" i="1"/>
  <c r="BT149" i="1"/>
  <c r="BS149" i="1"/>
  <c r="BR149" i="1"/>
  <c r="BQ149" i="1"/>
  <c r="BP149" i="1"/>
  <c r="BA149" i="1"/>
  <c r="CY149" i="1" s="1"/>
  <c r="AZ149" i="1"/>
  <c r="AY149" i="1"/>
  <c r="AX149" i="1"/>
  <c r="AW149" i="1"/>
  <c r="CU149" i="1" s="1"/>
  <c r="DX149" i="1" s="1"/>
  <c r="EQ148" i="1"/>
  <c r="EO148" i="1"/>
  <c r="DT148" i="1"/>
  <c r="EN148" i="1" s="1"/>
  <c r="DR148" i="1"/>
  <c r="DQ148" i="1"/>
  <c r="CX148" i="1"/>
  <c r="CS148" i="1"/>
  <c r="CR148" i="1"/>
  <c r="CQ148" i="1"/>
  <c r="CP148" i="1"/>
  <c r="CO148" i="1"/>
  <c r="EF148" i="1" s="1"/>
  <c r="EX148" i="1" s="1"/>
  <c r="CA148" i="1"/>
  <c r="CZ148" i="1" s="1"/>
  <c r="BY148" i="1"/>
  <c r="BX148" i="1"/>
  <c r="BW148" i="1"/>
  <c r="BV148" i="1"/>
  <c r="BT148" i="1"/>
  <c r="BS148" i="1"/>
  <c r="BR148" i="1"/>
  <c r="BQ148" i="1"/>
  <c r="BP148" i="1"/>
  <c r="BB148" i="1"/>
  <c r="AZ148" i="1"/>
  <c r="AY148" i="1"/>
  <c r="CW148" i="1" s="1"/>
  <c r="AX148" i="1"/>
  <c r="CV148" i="1" s="1"/>
  <c r="AW148" i="1"/>
  <c r="DT147" i="1"/>
  <c r="DR147" i="1"/>
  <c r="DQ147" i="1"/>
  <c r="CS147" i="1"/>
  <c r="CR147" i="1"/>
  <c r="CQ147" i="1"/>
  <c r="CP147" i="1"/>
  <c r="CO147" i="1"/>
  <c r="CA147" i="1"/>
  <c r="BZ147" i="1"/>
  <c r="BX147" i="1"/>
  <c r="BW147" i="1"/>
  <c r="BV147" i="1"/>
  <c r="BT147" i="1"/>
  <c r="BS147" i="1"/>
  <c r="BR147" i="1"/>
  <c r="BQ147" i="1"/>
  <c r="BP147" i="1"/>
  <c r="BB147" i="1"/>
  <c r="CZ147" i="1" s="1"/>
  <c r="BA147" i="1"/>
  <c r="CY147" i="1" s="1"/>
  <c r="AY147" i="1"/>
  <c r="CW147" i="1" s="1"/>
  <c r="AX147" i="1"/>
  <c r="AW147" i="1"/>
  <c r="EE147" i="1" s="1"/>
  <c r="EM146" i="1"/>
  <c r="DT146" i="1"/>
  <c r="DR146" i="1"/>
  <c r="DQ146" i="1"/>
  <c r="CV146" i="1"/>
  <c r="CS146" i="1"/>
  <c r="CR146" i="1"/>
  <c r="CQ146" i="1"/>
  <c r="CP146" i="1"/>
  <c r="CO146" i="1"/>
  <c r="CA146" i="1"/>
  <c r="BZ146" i="1"/>
  <c r="BY146" i="1"/>
  <c r="BW146" i="1"/>
  <c r="BV146" i="1"/>
  <c r="CU146" i="1" s="1"/>
  <c r="BT146" i="1"/>
  <c r="BS146" i="1"/>
  <c r="BR146" i="1"/>
  <c r="BQ146" i="1"/>
  <c r="BP146" i="1"/>
  <c r="BB146" i="1"/>
  <c r="CZ146" i="1" s="1"/>
  <c r="BA146" i="1"/>
  <c r="AZ146" i="1"/>
  <c r="AX146" i="1"/>
  <c r="AW146" i="1"/>
  <c r="EQ145" i="1"/>
  <c r="EP145" i="1"/>
  <c r="EO145" i="1"/>
  <c r="EN145" i="1"/>
  <c r="EM145" i="1"/>
  <c r="EL145" i="1"/>
  <c r="DT145" i="1"/>
  <c r="EK145" i="1" s="1"/>
  <c r="DR145" i="1"/>
  <c r="DQ145" i="1"/>
  <c r="DP145" i="1"/>
  <c r="DO145" i="1"/>
  <c r="DN145" i="1"/>
  <c r="CZ145" i="1"/>
  <c r="CS145" i="1"/>
  <c r="CR145" i="1"/>
  <c r="CQ145" i="1"/>
  <c r="CP145" i="1"/>
  <c r="CO145" i="1"/>
  <c r="CA145" i="1"/>
  <c r="BZ145" i="1"/>
  <c r="BY145" i="1"/>
  <c r="BX145" i="1"/>
  <c r="BV145" i="1"/>
  <c r="EF145" i="1" s="1"/>
  <c r="EX145" i="1" s="1"/>
  <c r="BT145" i="1"/>
  <c r="BS145" i="1"/>
  <c r="BR145" i="1"/>
  <c r="BQ145" i="1"/>
  <c r="BP145" i="1"/>
  <c r="BB145" i="1"/>
  <c r="BA145" i="1"/>
  <c r="CY145" i="1" s="1"/>
  <c r="AZ145" i="1"/>
  <c r="CX145" i="1" s="1"/>
  <c r="AY145" i="1"/>
  <c r="CW145" i="1" s="1"/>
  <c r="AW145" i="1"/>
  <c r="EN144" i="1"/>
  <c r="EM144" i="1"/>
  <c r="EL144" i="1"/>
  <c r="EJ144" i="1"/>
  <c r="DT144" i="1"/>
  <c r="EQ144" i="1" s="1"/>
  <c r="DR144" i="1"/>
  <c r="DQ144" i="1"/>
  <c r="DP144" i="1"/>
  <c r="DO144" i="1"/>
  <c r="DN144" i="1"/>
  <c r="CZ144" i="1"/>
  <c r="CW144" i="1"/>
  <c r="CS144" i="1"/>
  <c r="CR144" i="1"/>
  <c r="CQ144" i="1"/>
  <c r="CP144" i="1"/>
  <c r="CO144" i="1"/>
  <c r="CA144" i="1"/>
  <c r="BZ144" i="1"/>
  <c r="CY144" i="1" s="1"/>
  <c r="BY144" i="1"/>
  <c r="CX144" i="1" s="1"/>
  <c r="BX144" i="1"/>
  <c r="BW144" i="1"/>
  <c r="EF144" i="1" s="1"/>
  <c r="BT144" i="1"/>
  <c r="BS144" i="1"/>
  <c r="BR144" i="1"/>
  <c r="BQ144" i="1"/>
  <c r="BP144" i="1"/>
  <c r="BB144" i="1"/>
  <c r="BA144" i="1"/>
  <c r="AZ144" i="1"/>
  <c r="AY144" i="1"/>
  <c r="EE144" i="1" s="1"/>
  <c r="AX144" i="1"/>
  <c r="CV144" i="1" s="1"/>
  <c r="H141" i="1"/>
  <c r="G141" i="1"/>
  <c r="F141" i="1"/>
  <c r="E141" i="1"/>
  <c r="D141" i="1"/>
  <c r="H130" i="1"/>
  <c r="G130" i="1"/>
  <c r="F130" i="1"/>
  <c r="E130" i="1"/>
  <c r="D130" i="1"/>
  <c r="EQ128" i="1"/>
  <c r="EK128" i="1"/>
  <c r="DT128" i="1"/>
  <c r="DR128" i="1"/>
  <c r="DQ128" i="1"/>
  <c r="CZ128" i="1"/>
  <c r="CY128" i="1"/>
  <c r="CX128" i="1"/>
  <c r="CW128" i="1"/>
  <c r="CS128" i="1"/>
  <c r="CR128" i="1"/>
  <c r="CQ128" i="1"/>
  <c r="CP128" i="1"/>
  <c r="CO128" i="1"/>
  <c r="CB128" i="1"/>
  <c r="CA128" i="1"/>
  <c r="BZ128" i="1"/>
  <c r="BY128" i="1"/>
  <c r="BX128" i="1"/>
  <c r="BW128" i="1"/>
  <c r="BV128" i="1"/>
  <c r="EF128" i="1" s="1"/>
  <c r="BT128" i="1"/>
  <c r="BS128" i="1"/>
  <c r="BR128" i="1"/>
  <c r="BQ128" i="1"/>
  <c r="BP128" i="1"/>
  <c r="BC128" i="1"/>
  <c r="DA128" i="1" s="1"/>
  <c r="BB128" i="1"/>
  <c r="BA128" i="1"/>
  <c r="AZ128" i="1"/>
  <c r="AY128" i="1"/>
  <c r="AX128" i="1"/>
  <c r="CV128" i="1" s="1"/>
  <c r="AW128" i="1"/>
  <c r="EQ127" i="1"/>
  <c r="EK127" i="1"/>
  <c r="DT127" i="1"/>
  <c r="DR127" i="1"/>
  <c r="DQ127" i="1"/>
  <c r="CV127" i="1"/>
  <c r="CS127" i="1"/>
  <c r="CR127" i="1"/>
  <c r="CQ127" i="1"/>
  <c r="CP127" i="1"/>
  <c r="CO127" i="1"/>
  <c r="CC127" i="1"/>
  <c r="CA127" i="1"/>
  <c r="BZ127" i="1"/>
  <c r="BY127" i="1"/>
  <c r="BX127" i="1"/>
  <c r="BW127" i="1"/>
  <c r="BV127" i="1"/>
  <c r="BT127" i="1"/>
  <c r="BS127" i="1"/>
  <c r="BR127" i="1"/>
  <c r="BQ127" i="1"/>
  <c r="BP127" i="1"/>
  <c r="BD127" i="1"/>
  <c r="DB127" i="1" s="1"/>
  <c r="BB127" i="1"/>
  <c r="CZ127" i="1" s="1"/>
  <c r="BA127" i="1"/>
  <c r="CY127" i="1" s="1"/>
  <c r="AZ127" i="1"/>
  <c r="AY127" i="1"/>
  <c r="CW127" i="1" s="1"/>
  <c r="AX127" i="1"/>
  <c r="AW127" i="1"/>
  <c r="EQ126" i="1"/>
  <c r="EK126" i="1"/>
  <c r="DT126" i="1"/>
  <c r="DR126" i="1"/>
  <c r="DQ126" i="1"/>
  <c r="DB126" i="1"/>
  <c r="CY126" i="1"/>
  <c r="CV126" i="1"/>
  <c r="CS126" i="1"/>
  <c r="CR126" i="1"/>
  <c r="CQ126" i="1"/>
  <c r="CP126" i="1"/>
  <c r="CO126" i="1"/>
  <c r="CC126" i="1"/>
  <c r="CB126" i="1"/>
  <c r="BZ126" i="1"/>
  <c r="BY126" i="1"/>
  <c r="BX126" i="1"/>
  <c r="BW126" i="1"/>
  <c r="BV126" i="1"/>
  <c r="EF126" i="1" s="1"/>
  <c r="BT126" i="1"/>
  <c r="BS126" i="1"/>
  <c r="BR126" i="1"/>
  <c r="BQ126" i="1"/>
  <c r="BP126" i="1"/>
  <c r="BD126" i="1"/>
  <c r="BC126" i="1"/>
  <c r="BA126" i="1"/>
  <c r="AZ126" i="1"/>
  <c r="CX126" i="1" s="1"/>
  <c r="AY126" i="1"/>
  <c r="CW126" i="1" s="1"/>
  <c r="AX126" i="1"/>
  <c r="AW126" i="1"/>
  <c r="EQ125" i="1"/>
  <c r="EK125" i="1"/>
  <c r="DZ125" i="1"/>
  <c r="DT125" i="1"/>
  <c r="DR125" i="1"/>
  <c r="DQ125" i="1"/>
  <c r="CX125" i="1"/>
  <c r="CW125" i="1"/>
  <c r="CV125" i="1"/>
  <c r="CS125" i="1"/>
  <c r="CR125" i="1"/>
  <c r="CQ125" i="1"/>
  <c r="CP125" i="1"/>
  <c r="CO125" i="1"/>
  <c r="CC125" i="1"/>
  <c r="CB125" i="1"/>
  <c r="CA125" i="1"/>
  <c r="BY125" i="1"/>
  <c r="BX125" i="1"/>
  <c r="BW125" i="1"/>
  <c r="BV125" i="1"/>
  <c r="BT125" i="1"/>
  <c r="BS125" i="1"/>
  <c r="BR125" i="1"/>
  <c r="BQ125" i="1"/>
  <c r="BP125" i="1"/>
  <c r="BD125" i="1"/>
  <c r="DB125" i="1" s="1"/>
  <c r="BC125" i="1"/>
  <c r="BB125" i="1"/>
  <c r="CZ125" i="1" s="1"/>
  <c r="AZ125" i="1"/>
  <c r="AY125" i="1"/>
  <c r="AX125" i="1"/>
  <c r="AW125" i="1"/>
  <c r="DT124" i="1"/>
  <c r="DR124" i="1"/>
  <c r="DQ124" i="1"/>
  <c r="DB124" i="1"/>
  <c r="CZ124" i="1"/>
  <c r="CY124" i="1"/>
  <c r="CU124" i="1"/>
  <c r="CS124" i="1"/>
  <c r="CR124" i="1"/>
  <c r="CQ124" i="1"/>
  <c r="CP124" i="1"/>
  <c r="CO124" i="1"/>
  <c r="CC124" i="1"/>
  <c r="CB124" i="1"/>
  <c r="CA124" i="1"/>
  <c r="BZ124" i="1"/>
  <c r="BX124" i="1"/>
  <c r="BW124" i="1"/>
  <c r="BV124" i="1"/>
  <c r="BT124" i="1"/>
  <c r="BS124" i="1"/>
  <c r="BR124" i="1"/>
  <c r="BQ124" i="1"/>
  <c r="BP124" i="1"/>
  <c r="BD124" i="1"/>
  <c r="BC124" i="1"/>
  <c r="DA124" i="1" s="1"/>
  <c r="BB124" i="1"/>
  <c r="BA124" i="1"/>
  <c r="AY124" i="1"/>
  <c r="CW124" i="1" s="1"/>
  <c r="AX124" i="1"/>
  <c r="CV124" i="1" s="1"/>
  <c r="AW124" i="1"/>
  <c r="DT123" i="1"/>
  <c r="DR123" i="1"/>
  <c r="DQ123" i="1"/>
  <c r="CZ123" i="1"/>
  <c r="CY123" i="1"/>
  <c r="CX123" i="1"/>
  <c r="CV123" i="1"/>
  <c r="CS123" i="1"/>
  <c r="CR123" i="1"/>
  <c r="CQ123" i="1"/>
  <c r="CP123" i="1"/>
  <c r="CO123" i="1"/>
  <c r="CC123" i="1"/>
  <c r="CB123" i="1"/>
  <c r="CA123" i="1"/>
  <c r="BZ123" i="1"/>
  <c r="BY123" i="1"/>
  <c r="BW123" i="1"/>
  <c r="BV123" i="1"/>
  <c r="EF123" i="1" s="1"/>
  <c r="BT123" i="1"/>
  <c r="BS123" i="1"/>
  <c r="BR123" i="1"/>
  <c r="BQ123" i="1"/>
  <c r="BP123" i="1"/>
  <c r="BD123" i="1"/>
  <c r="DB123" i="1" s="1"/>
  <c r="BC123" i="1"/>
  <c r="DA123" i="1" s="1"/>
  <c r="BB123" i="1"/>
  <c r="BA123" i="1"/>
  <c r="AZ123" i="1"/>
  <c r="AX123" i="1"/>
  <c r="AW123" i="1"/>
  <c r="EQ122" i="1"/>
  <c r="EK122" i="1"/>
  <c r="DT122" i="1"/>
  <c r="DR122" i="1"/>
  <c r="DQ122" i="1"/>
  <c r="DP122" i="1"/>
  <c r="DO122" i="1"/>
  <c r="DN122" i="1"/>
  <c r="DB122" i="1"/>
  <c r="CZ122" i="1"/>
  <c r="CY122" i="1"/>
  <c r="CX122" i="1"/>
  <c r="CW122" i="1"/>
  <c r="CS122" i="1"/>
  <c r="CR122" i="1"/>
  <c r="CQ122" i="1"/>
  <c r="CP122" i="1"/>
  <c r="CO122" i="1"/>
  <c r="CC122" i="1"/>
  <c r="CB122" i="1"/>
  <c r="CA122" i="1"/>
  <c r="BZ122" i="1"/>
  <c r="BY122" i="1"/>
  <c r="BX122" i="1"/>
  <c r="BV122" i="1"/>
  <c r="BT122" i="1"/>
  <c r="BS122" i="1"/>
  <c r="BR122" i="1"/>
  <c r="BQ122" i="1"/>
  <c r="BP122" i="1"/>
  <c r="BD122" i="1"/>
  <c r="BC122" i="1"/>
  <c r="DA122" i="1" s="1"/>
  <c r="BB122" i="1"/>
  <c r="BA122" i="1"/>
  <c r="AZ122" i="1"/>
  <c r="AY122" i="1"/>
  <c r="AW122" i="1"/>
  <c r="CU122" i="1" s="1"/>
  <c r="EN121" i="1"/>
  <c r="EL121" i="1"/>
  <c r="DT121" i="1"/>
  <c r="EK121" i="1" s="1"/>
  <c r="DR121" i="1"/>
  <c r="DQ121" i="1"/>
  <c r="DP121" i="1"/>
  <c r="DO121" i="1"/>
  <c r="DN121" i="1"/>
  <c r="DA121" i="1"/>
  <c r="CY121" i="1"/>
  <c r="DY125" i="1" s="1"/>
  <c r="CX121" i="1"/>
  <c r="CV121" i="1"/>
  <c r="CS121" i="1"/>
  <c r="CR121" i="1"/>
  <c r="CQ121" i="1"/>
  <c r="CP121" i="1"/>
  <c r="CO121" i="1"/>
  <c r="CC121" i="1"/>
  <c r="CB121" i="1"/>
  <c r="CA121" i="1"/>
  <c r="BZ121" i="1"/>
  <c r="BY121" i="1"/>
  <c r="BX121" i="1"/>
  <c r="BW121" i="1"/>
  <c r="BT121" i="1"/>
  <c r="BS121" i="1"/>
  <c r="BR121" i="1"/>
  <c r="BQ121" i="1"/>
  <c r="BP121" i="1"/>
  <c r="BD121" i="1"/>
  <c r="DB121" i="1" s="1"/>
  <c r="BC121" i="1"/>
  <c r="EE121" i="1" s="1"/>
  <c r="BB121" i="1"/>
  <c r="CZ121" i="1" s="1"/>
  <c r="BA121" i="1"/>
  <c r="AZ121" i="1"/>
  <c r="AY121" i="1"/>
  <c r="CW121" i="1" s="1"/>
  <c r="DZ123" i="1" s="1"/>
  <c r="AX121" i="1"/>
  <c r="H118" i="1"/>
  <c r="G118" i="1"/>
  <c r="F118" i="1"/>
  <c r="E118" i="1"/>
  <c r="D118" i="1"/>
  <c r="EN117" i="1"/>
  <c r="EL117" i="1"/>
  <c r="DT117" i="1"/>
  <c r="EK117" i="1" s="1"/>
  <c r="DD117" i="1"/>
  <c r="DC117" i="1"/>
  <c r="DA117" i="1"/>
  <c r="CZ117" i="1"/>
  <c r="CY117" i="1"/>
  <c r="CX117" i="1"/>
  <c r="CW117" i="1"/>
  <c r="CU117" i="1"/>
  <c r="CD117" i="1"/>
  <c r="CC117" i="1"/>
  <c r="CB117" i="1"/>
  <c r="CA117" i="1"/>
  <c r="BZ117" i="1"/>
  <c r="BY117" i="1"/>
  <c r="BX117" i="1"/>
  <c r="BW117" i="1"/>
  <c r="BV117" i="1"/>
  <c r="EF117" i="1" s="1"/>
  <c r="BE117" i="1"/>
  <c r="BD117" i="1"/>
  <c r="DB117" i="1" s="1"/>
  <c r="BC117" i="1"/>
  <c r="BB117" i="1"/>
  <c r="EE117" i="1" s="1"/>
  <c r="BA117" i="1"/>
  <c r="AZ117" i="1"/>
  <c r="AY117" i="1"/>
  <c r="AX117" i="1"/>
  <c r="CV117" i="1" s="1"/>
  <c r="DV117" i="1" s="1"/>
  <c r="AW117" i="1"/>
  <c r="EQ116" i="1"/>
  <c r="EO116" i="1"/>
  <c r="DT116" i="1"/>
  <c r="EN116" i="1" s="1"/>
  <c r="DR116" i="1"/>
  <c r="DQ116" i="1"/>
  <c r="DP116" i="1"/>
  <c r="DO116" i="1"/>
  <c r="DN116" i="1"/>
  <c r="DD116" i="1"/>
  <c r="DB116" i="1"/>
  <c r="CZ116" i="1"/>
  <c r="CY116" i="1"/>
  <c r="CX116" i="1"/>
  <c r="CW116" i="1"/>
  <c r="CV116" i="1"/>
  <c r="CS116" i="1"/>
  <c r="CR116" i="1"/>
  <c r="CQ116" i="1"/>
  <c r="CP116" i="1"/>
  <c r="CO116" i="1"/>
  <c r="CE116" i="1"/>
  <c r="CC116" i="1"/>
  <c r="CB116" i="1"/>
  <c r="CA116" i="1"/>
  <c r="BZ116" i="1"/>
  <c r="BY116" i="1"/>
  <c r="BX116" i="1"/>
  <c r="BW116" i="1"/>
  <c r="BV116" i="1"/>
  <c r="BT116" i="1"/>
  <c r="BS116" i="1"/>
  <c r="BR116" i="1"/>
  <c r="BQ116" i="1"/>
  <c r="BP116" i="1"/>
  <c r="BF116" i="1"/>
  <c r="BD116" i="1"/>
  <c r="BC116" i="1"/>
  <c r="DA116" i="1" s="1"/>
  <c r="BB116" i="1"/>
  <c r="BA116" i="1"/>
  <c r="AZ116" i="1"/>
  <c r="AY116" i="1"/>
  <c r="AX116" i="1"/>
  <c r="AW116" i="1"/>
  <c r="EP115" i="1"/>
  <c r="EJ115" i="1"/>
  <c r="DT115" i="1"/>
  <c r="EO115" i="1" s="1"/>
  <c r="DR115" i="1"/>
  <c r="DQ115" i="1"/>
  <c r="DP115" i="1"/>
  <c r="DO115" i="1"/>
  <c r="DN115" i="1"/>
  <c r="DD115" i="1"/>
  <c r="DC115" i="1"/>
  <c r="CZ115" i="1"/>
  <c r="CV115" i="1"/>
  <c r="CS115" i="1"/>
  <c r="CR115" i="1"/>
  <c r="CQ115" i="1"/>
  <c r="CP115" i="1"/>
  <c r="CO115" i="1"/>
  <c r="CE115" i="1"/>
  <c r="CD115" i="1"/>
  <c r="CB115" i="1"/>
  <c r="CA115" i="1"/>
  <c r="BZ115" i="1"/>
  <c r="BY115" i="1"/>
  <c r="CX115" i="1" s="1"/>
  <c r="BX115" i="1"/>
  <c r="BW115" i="1"/>
  <c r="EE109" i="1" s="1"/>
  <c r="BV115" i="1"/>
  <c r="BT115" i="1"/>
  <c r="BS115" i="1"/>
  <c r="BR115" i="1"/>
  <c r="BQ115" i="1"/>
  <c r="BP115" i="1"/>
  <c r="BF115" i="1"/>
  <c r="BE115" i="1"/>
  <c r="BC115" i="1"/>
  <c r="DA115" i="1" s="1"/>
  <c r="BB115" i="1"/>
  <c r="BA115" i="1"/>
  <c r="CY115" i="1" s="1"/>
  <c r="AZ115" i="1"/>
  <c r="AY115" i="1"/>
  <c r="CW115" i="1" s="1"/>
  <c r="AX115" i="1"/>
  <c r="AW115" i="1"/>
  <c r="DT114" i="1"/>
  <c r="DR114" i="1"/>
  <c r="DQ114" i="1"/>
  <c r="DP114" i="1"/>
  <c r="DO114" i="1"/>
  <c r="DN114" i="1"/>
  <c r="DC114" i="1"/>
  <c r="DB114" i="1"/>
  <c r="CZ114" i="1"/>
  <c r="CY114" i="1"/>
  <c r="CW114" i="1"/>
  <c r="CS114" i="1"/>
  <c r="CR114" i="1"/>
  <c r="CQ114" i="1"/>
  <c r="CP114" i="1"/>
  <c r="CO114" i="1"/>
  <c r="CE114" i="1"/>
  <c r="CD114" i="1"/>
  <c r="CC114" i="1"/>
  <c r="CA114" i="1"/>
  <c r="BZ114" i="1"/>
  <c r="BY114" i="1"/>
  <c r="BX114" i="1"/>
  <c r="BW114" i="1"/>
  <c r="BV114" i="1"/>
  <c r="BT114" i="1"/>
  <c r="BS114" i="1"/>
  <c r="BR114" i="1"/>
  <c r="BQ114" i="1"/>
  <c r="BP114" i="1"/>
  <c r="BF114" i="1"/>
  <c r="DD114" i="1" s="1"/>
  <c r="BE114" i="1"/>
  <c r="BD114" i="1"/>
  <c r="BB114" i="1"/>
  <c r="BA114" i="1"/>
  <c r="AZ114" i="1"/>
  <c r="CX114" i="1" s="1"/>
  <c r="AY114" i="1"/>
  <c r="AX114" i="1"/>
  <c r="CV114" i="1" s="1"/>
  <c r="AW114" i="1"/>
  <c r="EL113" i="1"/>
  <c r="EJ113" i="1"/>
  <c r="DT113" i="1"/>
  <c r="EQ113" i="1" s="1"/>
  <c r="DR113" i="1"/>
  <c r="DQ113" i="1"/>
  <c r="DP113" i="1"/>
  <c r="DO113" i="1"/>
  <c r="DN113" i="1"/>
  <c r="DD113" i="1"/>
  <c r="DC113" i="1"/>
  <c r="DB113" i="1"/>
  <c r="DA113" i="1"/>
  <c r="DZ114" i="1" s="1"/>
  <c r="CW113" i="1"/>
  <c r="CU113" i="1"/>
  <c r="DX113" i="1" s="1"/>
  <c r="CS113" i="1"/>
  <c r="CR113" i="1"/>
  <c r="CQ113" i="1"/>
  <c r="CP113" i="1"/>
  <c r="CO113" i="1"/>
  <c r="CE113" i="1"/>
  <c r="CD113" i="1"/>
  <c r="CC113" i="1"/>
  <c r="CB113" i="1"/>
  <c r="BZ113" i="1"/>
  <c r="BY113" i="1"/>
  <c r="BX113" i="1"/>
  <c r="BW113" i="1"/>
  <c r="BV113" i="1"/>
  <c r="BT113" i="1"/>
  <c r="BS113" i="1"/>
  <c r="BR113" i="1"/>
  <c r="BQ113" i="1"/>
  <c r="BP113" i="1"/>
  <c r="BF113" i="1"/>
  <c r="BE113" i="1"/>
  <c r="BD113" i="1"/>
  <c r="BC113" i="1"/>
  <c r="BA113" i="1"/>
  <c r="CY113" i="1" s="1"/>
  <c r="AZ113" i="1"/>
  <c r="CX113" i="1" s="1"/>
  <c r="AY113" i="1"/>
  <c r="AX113" i="1"/>
  <c r="CV113" i="1" s="1"/>
  <c r="AW113" i="1"/>
  <c r="EM112" i="1"/>
  <c r="EK112" i="1"/>
  <c r="DT112" i="1"/>
  <c r="DR112" i="1"/>
  <c r="DQ112" i="1"/>
  <c r="DP112" i="1"/>
  <c r="DO112" i="1"/>
  <c r="DN112" i="1"/>
  <c r="DD112" i="1"/>
  <c r="DA112" i="1"/>
  <c r="CZ112" i="1"/>
  <c r="CU112" i="1"/>
  <c r="CS112" i="1"/>
  <c r="CR112" i="1"/>
  <c r="CQ112" i="1"/>
  <c r="CP112" i="1"/>
  <c r="CO112" i="1"/>
  <c r="CE112" i="1"/>
  <c r="CD112" i="1"/>
  <c r="CC112" i="1"/>
  <c r="DB112" i="1" s="1"/>
  <c r="CB112" i="1"/>
  <c r="CA112" i="1"/>
  <c r="BY112" i="1"/>
  <c r="BX112" i="1"/>
  <c r="BW112" i="1"/>
  <c r="BV112" i="1"/>
  <c r="BT112" i="1"/>
  <c r="BS112" i="1"/>
  <c r="BR112" i="1"/>
  <c r="BQ112" i="1"/>
  <c r="BP112" i="1"/>
  <c r="BF112" i="1"/>
  <c r="BE112" i="1"/>
  <c r="DC112" i="1" s="1"/>
  <c r="BD112" i="1"/>
  <c r="BC112" i="1"/>
  <c r="BB112" i="1"/>
  <c r="AZ112" i="1"/>
  <c r="CX112" i="1" s="1"/>
  <c r="AY112" i="1"/>
  <c r="CW112" i="1" s="1"/>
  <c r="AX112" i="1"/>
  <c r="CV112" i="1" s="1"/>
  <c r="AW112" i="1"/>
  <c r="EN111" i="1"/>
  <c r="EL111" i="1"/>
  <c r="DT111" i="1"/>
  <c r="EK111" i="1" s="1"/>
  <c r="DR111" i="1"/>
  <c r="DQ111" i="1"/>
  <c r="DP111" i="1"/>
  <c r="DO111" i="1"/>
  <c r="DN111" i="1"/>
  <c r="DD111" i="1"/>
  <c r="DA111" i="1"/>
  <c r="CZ111" i="1"/>
  <c r="CY111" i="1"/>
  <c r="CW111" i="1"/>
  <c r="CV111" i="1"/>
  <c r="CU111" i="1"/>
  <c r="CS111" i="1"/>
  <c r="CR111" i="1"/>
  <c r="CQ111" i="1"/>
  <c r="CP111" i="1"/>
  <c r="CO111" i="1"/>
  <c r="CE111" i="1"/>
  <c r="CD111" i="1"/>
  <c r="DC111" i="1" s="1"/>
  <c r="DZ116" i="1" s="1"/>
  <c r="CC111" i="1"/>
  <c r="CB111" i="1"/>
  <c r="CA111" i="1"/>
  <c r="BZ111" i="1"/>
  <c r="BX111" i="1"/>
  <c r="BW111" i="1"/>
  <c r="BV111" i="1"/>
  <c r="BT111" i="1"/>
  <c r="BS111" i="1"/>
  <c r="BR111" i="1"/>
  <c r="BQ111" i="1"/>
  <c r="BP111" i="1"/>
  <c r="BF111" i="1"/>
  <c r="BE111" i="1"/>
  <c r="BD111" i="1"/>
  <c r="DB111" i="1" s="1"/>
  <c r="BC111" i="1"/>
  <c r="EE111" i="1" s="1"/>
  <c r="BB111" i="1"/>
  <c r="BA111" i="1"/>
  <c r="AY111" i="1"/>
  <c r="AX111" i="1"/>
  <c r="AW111" i="1"/>
  <c r="EO110" i="1"/>
  <c r="EM110" i="1"/>
  <c r="DT110" i="1"/>
  <c r="EL110" i="1" s="1"/>
  <c r="DR110" i="1"/>
  <c r="DQ110" i="1"/>
  <c r="DP110" i="1"/>
  <c r="DO110" i="1"/>
  <c r="DN110" i="1"/>
  <c r="DC110" i="1"/>
  <c r="DB110" i="1"/>
  <c r="DA110" i="1"/>
  <c r="CY110" i="1"/>
  <c r="CX110" i="1"/>
  <c r="CV110" i="1"/>
  <c r="CS110" i="1"/>
  <c r="CR110" i="1"/>
  <c r="CQ110" i="1"/>
  <c r="CP110" i="1"/>
  <c r="CO110" i="1"/>
  <c r="CE110" i="1"/>
  <c r="DD110" i="1" s="1"/>
  <c r="CD110" i="1"/>
  <c r="CC110" i="1"/>
  <c r="CB110" i="1"/>
  <c r="CA110" i="1"/>
  <c r="BZ110" i="1"/>
  <c r="BY110" i="1"/>
  <c r="BW110" i="1"/>
  <c r="BV110" i="1"/>
  <c r="EF110" i="1" s="1"/>
  <c r="EX110" i="1" s="1"/>
  <c r="BT110" i="1"/>
  <c r="BS110" i="1"/>
  <c r="BR110" i="1"/>
  <c r="BQ110" i="1"/>
  <c r="BP110" i="1"/>
  <c r="BF110" i="1"/>
  <c r="BE110" i="1"/>
  <c r="BD110" i="1"/>
  <c r="BC110" i="1"/>
  <c r="BB110" i="1"/>
  <c r="CZ110" i="1" s="1"/>
  <c r="BA110" i="1"/>
  <c r="AZ110" i="1"/>
  <c r="AX110" i="1"/>
  <c r="AW110" i="1"/>
  <c r="EP109" i="1"/>
  <c r="EO109" i="1"/>
  <c r="EN109" i="1"/>
  <c r="EJ109" i="1"/>
  <c r="DY109" i="1"/>
  <c r="DW109" i="1"/>
  <c r="DT109" i="1"/>
  <c r="EM109" i="1" s="1"/>
  <c r="DR109" i="1"/>
  <c r="DQ109" i="1"/>
  <c r="DP109" i="1"/>
  <c r="DO109" i="1"/>
  <c r="DN109" i="1"/>
  <c r="DA109" i="1"/>
  <c r="CZ109" i="1"/>
  <c r="CY109" i="1"/>
  <c r="CX109" i="1"/>
  <c r="CW109" i="1"/>
  <c r="CU109" i="1"/>
  <c r="CS109" i="1"/>
  <c r="CR109" i="1"/>
  <c r="CQ109" i="1"/>
  <c r="CP109" i="1"/>
  <c r="CO109" i="1"/>
  <c r="CE109" i="1"/>
  <c r="CD109" i="1"/>
  <c r="CC109" i="1"/>
  <c r="CB109" i="1"/>
  <c r="CA109" i="1"/>
  <c r="BZ109" i="1"/>
  <c r="BY109" i="1"/>
  <c r="BX109" i="1"/>
  <c r="BV109" i="1"/>
  <c r="BT109" i="1"/>
  <c r="BS109" i="1"/>
  <c r="BR109" i="1"/>
  <c r="BQ109" i="1"/>
  <c r="BP109" i="1"/>
  <c r="BF109" i="1"/>
  <c r="DD109" i="1" s="1"/>
  <c r="BE109" i="1"/>
  <c r="DC109" i="1" s="1"/>
  <c r="BD109" i="1"/>
  <c r="DB109" i="1" s="1"/>
  <c r="BC109" i="1"/>
  <c r="BB109" i="1"/>
  <c r="BA109" i="1"/>
  <c r="AZ109" i="1"/>
  <c r="AY109" i="1"/>
  <c r="AW109" i="1"/>
  <c r="EQ108" i="1"/>
  <c r="EP108" i="1"/>
  <c r="EO108" i="1"/>
  <c r="EF108" i="1"/>
  <c r="EX108" i="1" s="1"/>
  <c r="DT108" i="1"/>
  <c r="EN108" i="1" s="1"/>
  <c r="DR108" i="1"/>
  <c r="DQ108" i="1"/>
  <c r="DP108" i="1"/>
  <c r="DO108" i="1"/>
  <c r="DN108" i="1"/>
  <c r="DD108" i="1"/>
  <c r="DB108" i="1"/>
  <c r="DA108" i="1"/>
  <c r="CZ108" i="1"/>
  <c r="CY108" i="1"/>
  <c r="CX108" i="1"/>
  <c r="CV108" i="1"/>
  <c r="DV108" i="1" s="1"/>
  <c r="CS108" i="1"/>
  <c r="CR108" i="1"/>
  <c r="CQ108" i="1"/>
  <c r="CP108" i="1"/>
  <c r="CO108" i="1"/>
  <c r="CE108" i="1"/>
  <c r="CD108" i="1"/>
  <c r="CC108" i="1"/>
  <c r="CB108" i="1"/>
  <c r="CA108" i="1"/>
  <c r="BZ108" i="1"/>
  <c r="BY108" i="1"/>
  <c r="BX108" i="1"/>
  <c r="BW108" i="1"/>
  <c r="BT108" i="1"/>
  <c r="BS108" i="1"/>
  <c r="BR108" i="1"/>
  <c r="BQ108" i="1"/>
  <c r="BP108" i="1"/>
  <c r="BF108" i="1"/>
  <c r="BE108" i="1"/>
  <c r="DC108" i="1" s="1"/>
  <c r="BD108" i="1"/>
  <c r="BC108" i="1"/>
  <c r="BB108" i="1"/>
  <c r="BA108" i="1"/>
  <c r="AZ108" i="1"/>
  <c r="AY108" i="1"/>
  <c r="CW108" i="1" s="1"/>
  <c r="AX108" i="1"/>
  <c r="H105" i="1"/>
  <c r="G105" i="1"/>
  <c r="F105" i="1"/>
  <c r="E105" i="1"/>
  <c r="D105" i="1"/>
  <c r="EO104" i="1"/>
  <c r="EN104" i="1"/>
  <c r="EM104" i="1"/>
  <c r="DT104" i="1"/>
  <c r="EL104" i="1" s="1"/>
  <c r="DD104" i="1"/>
  <c r="DC104" i="1"/>
  <c r="DB104" i="1"/>
  <c r="CY104" i="1"/>
  <c r="CW104" i="1"/>
  <c r="CU104" i="1"/>
  <c r="CD104" i="1"/>
  <c r="CC104" i="1"/>
  <c r="EF104" i="1" s="1"/>
  <c r="EX104" i="1" s="1"/>
  <c r="CB104" i="1"/>
  <c r="CA104" i="1"/>
  <c r="CZ104" i="1" s="1"/>
  <c r="BZ104" i="1"/>
  <c r="BY104" i="1"/>
  <c r="BX104" i="1"/>
  <c r="BW104" i="1"/>
  <c r="BV104" i="1"/>
  <c r="BE104" i="1"/>
  <c r="BD104" i="1"/>
  <c r="BC104" i="1"/>
  <c r="DA104" i="1" s="1"/>
  <c r="BB104" i="1"/>
  <c r="BA104" i="1"/>
  <c r="AZ104" i="1"/>
  <c r="CX104" i="1" s="1"/>
  <c r="AY104" i="1"/>
  <c r="AX104" i="1"/>
  <c r="CV104" i="1" s="1"/>
  <c r="AW104" i="1"/>
  <c r="EQ103" i="1"/>
  <c r="EP103" i="1"/>
  <c r="EJ103" i="1"/>
  <c r="DT103" i="1"/>
  <c r="EO103" i="1" s="1"/>
  <c r="DR103" i="1"/>
  <c r="DQ103" i="1"/>
  <c r="DP103" i="1"/>
  <c r="DO103" i="1"/>
  <c r="DN103" i="1"/>
  <c r="DA103" i="1"/>
  <c r="CZ103" i="1"/>
  <c r="CY103" i="1"/>
  <c r="CS103" i="1"/>
  <c r="CR103" i="1"/>
  <c r="CQ103" i="1"/>
  <c r="CP103" i="1"/>
  <c r="CO103" i="1"/>
  <c r="CE103" i="1"/>
  <c r="CC103" i="1"/>
  <c r="CB103" i="1"/>
  <c r="CA103" i="1"/>
  <c r="BZ103" i="1"/>
  <c r="BY103" i="1"/>
  <c r="CX103" i="1" s="1"/>
  <c r="BX103" i="1"/>
  <c r="BW103" i="1"/>
  <c r="BV103" i="1"/>
  <c r="BT103" i="1"/>
  <c r="BS103" i="1"/>
  <c r="BR103" i="1"/>
  <c r="BQ103" i="1"/>
  <c r="BP103" i="1"/>
  <c r="BF103" i="1"/>
  <c r="DD103" i="1" s="1"/>
  <c r="BD103" i="1"/>
  <c r="DB103" i="1" s="1"/>
  <c r="BC103" i="1"/>
  <c r="BB103" i="1"/>
  <c r="BA103" i="1"/>
  <c r="AZ103" i="1"/>
  <c r="AY103" i="1"/>
  <c r="CW103" i="1" s="1"/>
  <c r="AX103" i="1"/>
  <c r="CV103" i="1" s="1"/>
  <c r="AW103" i="1"/>
  <c r="DT102" i="1"/>
  <c r="EQ102" i="1" s="1"/>
  <c r="DR102" i="1"/>
  <c r="DQ102" i="1"/>
  <c r="DP102" i="1"/>
  <c r="DO102" i="1"/>
  <c r="DN102" i="1"/>
  <c r="DD102" i="1"/>
  <c r="DA102" i="1"/>
  <c r="CZ102" i="1"/>
  <c r="CY102" i="1"/>
  <c r="CW102" i="1"/>
  <c r="CS102" i="1"/>
  <c r="CR102" i="1"/>
  <c r="CQ102" i="1"/>
  <c r="CP102" i="1"/>
  <c r="CO102" i="1"/>
  <c r="CE102" i="1"/>
  <c r="CD102" i="1"/>
  <c r="CB102" i="1"/>
  <c r="CA102" i="1"/>
  <c r="BZ102" i="1"/>
  <c r="BY102" i="1"/>
  <c r="BX102" i="1"/>
  <c r="BW102" i="1"/>
  <c r="BV102" i="1"/>
  <c r="EF102" i="1" s="1"/>
  <c r="BT102" i="1"/>
  <c r="BS102" i="1"/>
  <c r="BR102" i="1"/>
  <c r="BQ102" i="1"/>
  <c r="BP102" i="1"/>
  <c r="BF102" i="1"/>
  <c r="BE102" i="1"/>
  <c r="DC102" i="1" s="1"/>
  <c r="BC102" i="1"/>
  <c r="BB102" i="1"/>
  <c r="BA102" i="1"/>
  <c r="AZ102" i="1"/>
  <c r="CX102" i="1" s="1"/>
  <c r="AY102" i="1"/>
  <c r="AX102" i="1"/>
  <c r="CV102" i="1" s="1"/>
  <c r="AW102" i="1"/>
  <c r="EL101" i="1"/>
  <c r="EJ101" i="1"/>
  <c r="DT101" i="1"/>
  <c r="EQ101" i="1" s="1"/>
  <c r="DR101" i="1"/>
  <c r="DQ101" i="1"/>
  <c r="DP101" i="1"/>
  <c r="DO101" i="1"/>
  <c r="DN101" i="1"/>
  <c r="DC101" i="1"/>
  <c r="DB101" i="1"/>
  <c r="CZ101" i="1"/>
  <c r="CY101" i="1"/>
  <c r="CW101" i="1"/>
  <c r="CV101" i="1"/>
  <c r="CU101" i="1"/>
  <c r="CS101" i="1"/>
  <c r="CR101" i="1"/>
  <c r="CQ101" i="1"/>
  <c r="CP101" i="1"/>
  <c r="CO101" i="1"/>
  <c r="CE101" i="1"/>
  <c r="CD101" i="1"/>
  <c r="CC101" i="1"/>
  <c r="CA101" i="1"/>
  <c r="BZ101" i="1"/>
  <c r="BY101" i="1"/>
  <c r="BX101" i="1"/>
  <c r="BW101" i="1"/>
  <c r="BV101" i="1"/>
  <c r="BT101" i="1"/>
  <c r="BS101" i="1"/>
  <c r="BR101" i="1"/>
  <c r="BQ101" i="1"/>
  <c r="BP101" i="1"/>
  <c r="BF101" i="1"/>
  <c r="DD101" i="1" s="1"/>
  <c r="BE101" i="1"/>
  <c r="BD101" i="1"/>
  <c r="BB101" i="1"/>
  <c r="BA101" i="1"/>
  <c r="AZ101" i="1"/>
  <c r="CX101" i="1" s="1"/>
  <c r="AY101" i="1"/>
  <c r="AX101" i="1"/>
  <c r="AW101" i="1"/>
  <c r="DT100" i="1"/>
  <c r="DR100" i="1"/>
  <c r="DQ100" i="1"/>
  <c r="DP100" i="1"/>
  <c r="DO100" i="1"/>
  <c r="DN100" i="1"/>
  <c r="DD100" i="1"/>
  <c r="DC100" i="1"/>
  <c r="CU100" i="1"/>
  <c r="DV100" i="1" s="1"/>
  <c r="CS100" i="1"/>
  <c r="CR100" i="1"/>
  <c r="CQ100" i="1"/>
  <c r="CP100" i="1"/>
  <c r="CO100" i="1"/>
  <c r="CE100" i="1"/>
  <c r="CD100" i="1"/>
  <c r="CC100" i="1"/>
  <c r="DB100" i="1" s="1"/>
  <c r="CB100" i="1"/>
  <c r="BZ100" i="1"/>
  <c r="BY100" i="1"/>
  <c r="BX100" i="1"/>
  <c r="BW100" i="1"/>
  <c r="BV100" i="1"/>
  <c r="BT100" i="1"/>
  <c r="BS100" i="1"/>
  <c r="BR100" i="1"/>
  <c r="BQ100" i="1"/>
  <c r="BP100" i="1"/>
  <c r="BF100" i="1"/>
  <c r="BE100" i="1"/>
  <c r="BD100" i="1"/>
  <c r="BC100" i="1"/>
  <c r="DA100" i="1" s="1"/>
  <c r="BA100" i="1"/>
  <c r="CY100" i="1" s="1"/>
  <c r="AZ100" i="1"/>
  <c r="CX100" i="1" s="1"/>
  <c r="AY100" i="1"/>
  <c r="CW100" i="1" s="1"/>
  <c r="AX100" i="1"/>
  <c r="CV100" i="1" s="1"/>
  <c r="AW100" i="1"/>
  <c r="EJ99" i="1"/>
  <c r="DT99" i="1"/>
  <c r="EO99" i="1" s="1"/>
  <c r="DR99" i="1"/>
  <c r="DQ99" i="1"/>
  <c r="DP99" i="1"/>
  <c r="DO99" i="1"/>
  <c r="DN99" i="1"/>
  <c r="DC99" i="1"/>
  <c r="DB99" i="1"/>
  <c r="DA99" i="1"/>
  <c r="CW99" i="1"/>
  <c r="CV99" i="1"/>
  <c r="CU99" i="1"/>
  <c r="CS99" i="1"/>
  <c r="CR99" i="1"/>
  <c r="CQ99" i="1"/>
  <c r="CP99" i="1"/>
  <c r="CO99" i="1"/>
  <c r="CE99" i="1"/>
  <c r="CD99" i="1"/>
  <c r="CC99" i="1"/>
  <c r="CB99" i="1"/>
  <c r="CA99" i="1"/>
  <c r="CZ99" i="1" s="1"/>
  <c r="BY99" i="1"/>
  <c r="BX99" i="1"/>
  <c r="BW99" i="1"/>
  <c r="BV99" i="1"/>
  <c r="EF99" i="1" s="1"/>
  <c r="EX99" i="1" s="1"/>
  <c r="BT99" i="1"/>
  <c r="BS99" i="1"/>
  <c r="BR99" i="1"/>
  <c r="BQ99" i="1"/>
  <c r="BP99" i="1"/>
  <c r="BF99" i="1"/>
  <c r="DD99" i="1" s="1"/>
  <c r="BE99" i="1"/>
  <c r="BD99" i="1"/>
  <c r="BC99" i="1"/>
  <c r="BB99" i="1"/>
  <c r="AZ99" i="1"/>
  <c r="CX99" i="1" s="1"/>
  <c r="AY99" i="1"/>
  <c r="AX99" i="1"/>
  <c r="AW99" i="1"/>
  <c r="EE99" i="1" s="1"/>
  <c r="DT98" i="1"/>
  <c r="EJ98" i="1" s="1"/>
  <c r="DR98" i="1"/>
  <c r="DQ98" i="1"/>
  <c r="DP98" i="1"/>
  <c r="DO98" i="1"/>
  <c r="DN98" i="1"/>
  <c r="DD98" i="1"/>
  <c r="DC98" i="1"/>
  <c r="DB98" i="1"/>
  <c r="DA98" i="1"/>
  <c r="CV98" i="1"/>
  <c r="CU98" i="1"/>
  <c r="CS98" i="1"/>
  <c r="CR98" i="1"/>
  <c r="CQ98" i="1"/>
  <c r="CP98" i="1"/>
  <c r="CO98" i="1"/>
  <c r="CE98" i="1"/>
  <c r="CD98" i="1"/>
  <c r="CC98" i="1"/>
  <c r="CB98" i="1"/>
  <c r="CA98" i="1"/>
  <c r="BZ98" i="1"/>
  <c r="BX98" i="1"/>
  <c r="BW98" i="1"/>
  <c r="BV98" i="1"/>
  <c r="EF98" i="1" s="1"/>
  <c r="BT98" i="1"/>
  <c r="BS98" i="1"/>
  <c r="BR98" i="1"/>
  <c r="BQ98" i="1"/>
  <c r="BP98" i="1"/>
  <c r="BF98" i="1"/>
  <c r="BE98" i="1"/>
  <c r="BD98" i="1"/>
  <c r="BC98" i="1"/>
  <c r="BB98" i="1"/>
  <c r="CZ98" i="1" s="1"/>
  <c r="BA98" i="1"/>
  <c r="CY98" i="1" s="1"/>
  <c r="AY98" i="1"/>
  <c r="CW98" i="1" s="1"/>
  <c r="AX98" i="1"/>
  <c r="AW98" i="1"/>
  <c r="EE98" i="1" s="1"/>
  <c r="EN97" i="1"/>
  <c r="EM97" i="1"/>
  <c r="EL97" i="1"/>
  <c r="DT97" i="1"/>
  <c r="EK97" i="1" s="1"/>
  <c r="DR97" i="1"/>
  <c r="DQ97" i="1"/>
  <c r="DP97" i="1"/>
  <c r="DO97" i="1"/>
  <c r="DN97" i="1"/>
  <c r="DD97" i="1"/>
  <c r="DC97" i="1"/>
  <c r="CY97" i="1"/>
  <c r="CV97" i="1"/>
  <c r="CU97" i="1"/>
  <c r="CS97" i="1"/>
  <c r="CR97" i="1"/>
  <c r="CQ97" i="1"/>
  <c r="CP97" i="1"/>
  <c r="CO97" i="1"/>
  <c r="CE97" i="1"/>
  <c r="CD97" i="1"/>
  <c r="CC97" i="1"/>
  <c r="DB97" i="1" s="1"/>
  <c r="CB97" i="1"/>
  <c r="CA97" i="1"/>
  <c r="BZ97" i="1"/>
  <c r="BY97" i="1"/>
  <c r="BW97" i="1"/>
  <c r="BV97" i="1"/>
  <c r="EF97" i="1" s="1"/>
  <c r="BT97" i="1"/>
  <c r="BS97" i="1"/>
  <c r="BR97" i="1"/>
  <c r="BQ97" i="1"/>
  <c r="BP97" i="1"/>
  <c r="BF97" i="1"/>
  <c r="BE97" i="1"/>
  <c r="BD97" i="1"/>
  <c r="BC97" i="1"/>
  <c r="DA97" i="1" s="1"/>
  <c r="BB97" i="1"/>
  <c r="CZ97" i="1" s="1"/>
  <c r="BA97" i="1"/>
  <c r="EE97" i="1" s="1"/>
  <c r="AZ97" i="1"/>
  <c r="CX97" i="1" s="1"/>
  <c r="AX97" i="1"/>
  <c r="AW97" i="1"/>
  <c r="EO96" i="1"/>
  <c r="EN96" i="1"/>
  <c r="EM96" i="1"/>
  <c r="EL96" i="1"/>
  <c r="EJ96" i="1"/>
  <c r="DT96" i="1"/>
  <c r="EK96" i="1" s="1"/>
  <c r="DR96" i="1"/>
  <c r="DQ96" i="1"/>
  <c r="DP96" i="1"/>
  <c r="DO96" i="1"/>
  <c r="DN96" i="1"/>
  <c r="DD96" i="1"/>
  <c r="DB96" i="1"/>
  <c r="CZ96" i="1"/>
  <c r="CX96" i="1"/>
  <c r="CW96" i="1"/>
  <c r="CU96" i="1"/>
  <c r="DV96" i="1" s="1"/>
  <c r="CS96" i="1"/>
  <c r="CR96" i="1"/>
  <c r="CQ96" i="1"/>
  <c r="CP96" i="1"/>
  <c r="CO96" i="1"/>
  <c r="CE96" i="1"/>
  <c r="CD96" i="1"/>
  <c r="DC96" i="1" s="1"/>
  <c r="CC96" i="1"/>
  <c r="CB96" i="1"/>
  <c r="CA96" i="1"/>
  <c r="BZ96" i="1"/>
  <c r="BY96" i="1"/>
  <c r="BX96" i="1"/>
  <c r="BV96" i="1"/>
  <c r="EF96" i="1" s="1"/>
  <c r="EX96" i="1" s="1"/>
  <c r="BT96" i="1"/>
  <c r="BS96" i="1"/>
  <c r="BR96" i="1"/>
  <c r="BQ96" i="1"/>
  <c r="BP96" i="1"/>
  <c r="BF96" i="1"/>
  <c r="BE96" i="1"/>
  <c r="BD96" i="1"/>
  <c r="BC96" i="1"/>
  <c r="DA96" i="1" s="1"/>
  <c r="BB96" i="1"/>
  <c r="EE96" i="1" s="1"/>
  <c r="BA96" i="1"/>
  <c r="CY96" i="1" s="1"/>
  <c r="AZ96" i="1"/>
  <c r="AY96" i="1"/>
  <c r="AW96" i="1"/>
  <c r="EP95" i="1"/>
  <c r="EO95" i="1"/>
  <c r="EN95" i="1"/>
  <c r="EM95" i="1"/>
  <c r="DT95" i="1"/>
  <c r="EL95" i="1" s="1"/>
  <c r="DR95" i="1"/>
  <c r="DQ95" i="1"/>
  <c r="DP95" i="1"/>
  <c r="DO95" i="1"/>
  <c r="DN95" i="1"/>
  <c r="DB95" i="1"/>
  <c r="CZ95" i="1"/>
  <c r="CY95" i="1"/>
  <c r="CX95" i="1"/>
  <c r="EA98" i="1" s="1"/>
  <c r="CW95" i="1"/>
  <c r="EA97" i="1" s="1"/>
  <c r="CS95" i="1"/>
  <c r="CR95" i="1"/>
  <c r="CQ95" i="1"/>
  <c r="CP95" i="1"/>
  <c r="CO95" i="1"/>
  <c r="CE95" i="1"/>
  <c r="DD95" i="1" s="1"/>
  <c r="CD95" i="1"/>
  <c r="CC95" i="1"/>
  <c r="CB95" i="1"/>
  <c r="CA95" i="1"/>
  <c r="BZ95" i="1"/>
  <c r="BY95" i="1"/>
  <c r="BX95" i="1"/>
  <c r="BW95" i="1"/>
  <c r="CV95" i="1" s="1"/>
  <c r="BT95" i="1"/>
  <c r="BS95" i="1"/>
  <c r="BR95" i="1"/>
  <c r="BQ95" i="1"/>
  <c r="BP95" i="1"/>
  <c r="BF95" i="1"/>
  <c r="BE95" i="1"/>
  <c r="DC95" i="1" s="1"/>
  <c r="BD95" i="1"/>
  <c r="BC95" i="1"/>
  <c r="DA95" i="1" s="1"/>
  <c r="BB95" i="1"/>
  <c r="BA95" i="1"/>
  <c r="AZ95" i="1"/>
  <c r="AY95" i="1"/>
  <c r="AX95" i="1"/>
  <c r="H88" i="1"/>
  <c r="G88" i="1"/>
  <c r="F88" i="1"/>
  <c r="E88" i="1"/>
  <c r="D88" i="1"/>
  <c r="H74" i="1"/>
  <c r="G74" i="1"/>
  <c r="F74" i="1"/>
  <c r="E74" i="1"/>
  <c r="D74" i="1"/>
  <c r="H60" i="1"/>
  <c r="G60" i="1"/>
  <c r="F60" i="1"/>
  <c r="E60" i="1"/>
  <c r="D60" i="1"/>
  <c r="H46" i="1"/>
  <c r="G46" i="1"/>
  <c r="F46" i="1"/>
  <c r="E46" i="1"/>
  <c r="D46" i="1"/>
  <c r="H32" i="1"/>
  <c r="G32" i="1"/>
  <c r="F32" i="1"/>
  <c r="E32" i="1"/>
  <c r="D32" i="1"/>
  <c r="H17" i="1"/>
  <c r="G17" i="1"/>
  <c r="F17" i="1"/>
  <c r="E17" i="1"/>
  <c r="D17" i="1"/>
  <c r="DW111" i="1" l="1"/>
  <c r="DV95" i="1"/>
  <c r="DW95" i="1"/>
  <c r="EA96" i="1"/>
  <c r="DZ96" i="1"/>
  <c r="DY96" i="1"/>
  <c r="EB96" i="1" s="1"/>
  <c r="DX95" i="1"/>
  <c r="EA104" i="1"/>
  <c r="DZ104" i="1"/>
  <c r="DY104" i="1"/>
  <c r="DZ99" i="1"/>
  <c r="EA99" i="1"/>
  <c r="EX97" i="1"/>
  <c r="DX98" i="1"/>
  <c r="ED98" i="1" s="1"/>
  <c r="EV98" i="1" s="1"/>
  <c r="DW99" i="1"/>
  <c r="EW121" i="1"/>
  <c r="DY155" i="1"/>
  <c r="EA155" i="1"/>
  <c r="DZ155" i="1"/>
  <c r="EH111" i="1"/>
  <c r="EZ111" i="1" s="1"/>
  <c r="EW111" i="1"/>
  <c r="EH96" i="1"/>
  <c r="EW96" i="1"/>
  <c r="EA115" i="1"/>
  <c r="DY115" i="1"/>
  <c r="DX99" i="1"/>
  <c r="ED99" i="1" s="1"/>
  <c r="DX104" i="1"/>
  <c r="ED104" i="1" s="1"/>
  <c r="EV104" i="1" s="1"/>
  <c r="DV104" i="1"/>
  <c r="EB104" i="1" s="1"/>
  <c r="DV97" i="1"/>
  <c r="EH98" i="1"/>
  <c r="EZ98" i="1" s="1"/>
  <c r="EW98" i="1"/>
  <c r="EH99" i="1"/>
  <c r="DZ122" i="1"/>
  <c r="EH97" i="1"/>
  <c r="EW97" i="1"/>
  <c r="EW109" i="1"/>
  <c r="DZ101" i="1"/>
  <c r="DY101" i="1"/>
  <c r="EA101" i="1"/>
  <c r="DZ103" i="1"/>
  <c r="EA103" i="1"/>
  <c r="DY103" i="1"/>
  <c r="DZ102" i="1"/>
  <c r="DX97" i="1"/>
  <c r="ED97" i="1" s="1"/>
  <c r="EV97" i="1" s="1"/>
  <c r="EH117" i="1"/>
  <c r="EW117" i="1"/>
  <c r="EE95" i="1"/>
  <c r="EF101" i="1"/>
  <c r="DW96" i="1"/>
  <c r="EC96" i="1" s="1"/>
  <c r="EU96" i="1" s="1"/>
  <c r="DY124" i="1"/>
  <c r="EP124" i="1"/>
  <c r="EO124" i="1"/>
  <c r="EN124" i="1"/>
  <c r="EM124" i="1"/>
  <c r="EL124" i="1"/>
  <c r="EJ124" i="1"/>
  <c r="EE148" i="1"/>
  <c r="DY95" i="1"/>
  <c r="DX96" i="1"/>
  <c r="ED96" i="1" s="1"/>
  <c r="EV96" i="1" s="1"/>
  <c r="DW97" i="1"/>
  <c r="DV98" i="1"/>
  <c r="EM98" i="1"/>
  <c r="EL99" i="1"/>
  <c r="EF100" i="1"/>
  <c r="EE101" i="1"/>
  <c r="EE102" i="1"/>
  <c r="CU102" i="1"/>
  <c r="EE110" i="1"/>
  <c r="EF111" i="1"/>
  <c r="DX112" i="1"/>
  <c r="DW112" i="1"/>
  <c r="EF113" i="1"/>
  <c r="EX113" i="1" s="1"/>
  <c r="EF116" i="1"/>
  <c r="EX116" i="1" s="1"/>
  <c r="DX117" i="1"/>
  <c r="DX122" i="1"/>
  <c r="DW122" i="1"/>
  <c r="EC122" i="1" s="1"/>
  <c r="DV122" i="1"/>
  <c r="EP123" i="1"/>
  <c r="EO123" i="1"/>
  <c r="EN123" i="1"/>
  <c r="EM123" i="1"/>
  <c r="EL123" i="1"/>
  <c r="EJ123" i="1"/>
  <c r="EE124" i="1"/>
  <c r="DX124" i="1"/>
  <c r="ED124" i="1" s="1"/>
  <c r="EV124" i="1" s="1"/>
  <c r="EX126" i="1"/>
  <c r="DV149" i="1"/>
  <c r="EA158" i="1"/>
  <c r="DZ158" i="1"/>
  <c r="EC158" i="1" s="1"/>
  <c r="EU158" i="1" s="1"/>
  <c r="DY158" i="1"/>
  <c r="EP155" i="1"/>
  <c r="EO155" i="1"/>
  <c r="EN155" i="1"/>
  <c r="EM155" i="1"/>
  <c r="EL155" i="1"/>
  <c r="EJ155" i="1"/>
  <c r="EE156" i="1"/>
  <c r="DX158" i="1"/>
  <c r="ED158" i="1" s="1"/>
  <c r="DV158" i="1"/>
  <c r="EB158" i="1" s="1"/>
  <c r="DY167" i="1"/>
  <c r="EW167" i="1"/>
  <c r="EH175" i="1"/>
  <c r="EW175" i="1"/>
  <c r="EH178" i="1"/>
  <c r="EZ178" i="1" s="1"/>
  <c r="EW178" i="1"/>
  <c r="DV188" i="1"/>
  <c r="DX193" i="1"/>
  <c r="DW193" i="1"/>
  <c r="DV193" i="1"/>
  <c r="EH197" i="1"/>
  <c r="EZ197" i="1" s="1"/>
  <c r="EW197" i="1"/>
  <c r="EA206" i="1"/>
  <c r="DY206" i="1"/>
  <c r="DZ206" i="1"/>
  <c r="DX111" i="1"/>
  <c r="EX123" i="1"/>
  <c r="DY156" i="1"/>
  <c r="EW198" i="1"/>
  <c r="EH198" i="1"/>
  <c r="EZ198" i="1" s="1"/>
  <c r="EF114" i="1"/>
  <c r="EE115" i="1"/>
  <c r="CU154" i="1"/>
  <c r="EE154" i="1"/>
  <c r="EA100" i="1"/>
  <c r="DZ100" i="1"/>
  <c r="DY100" i="1"/>
  <c r="EB100" i="1" s="1"/>
  <c r="EQ95" i="1"/>
  <c r="EP96" i="1"/>
  <c r="EO97" i="1"/>
  <c r="DW98" i="1"/>
  <c r="EN98" i="1"/>
  <c r="DV99" i="1"/>
  <c r="EB99" i="1" s="1"/>
  <c r="EM99" i="1"/>
  <c r="EA111" i="1"/>
  <c r="DZ111" i="1"/>
  <c r="DY111" i="1"/>
  <c r="EE114" i="1"/>
  <c r="CU114" i="1"/>
  <c r="DY127" i="1"/>
  <c r="EA127" i="1"/>
  <c r="DW121" i="1"/>
  <c r="DA126" i="1"/>
  <c r="EP126" i="1"/>
  <c r="EO126" i="1"/>
  <c r="EN126" i="1"/>
  <c r="EM126" i="1"/>
  <c r="EL126" i="1"/>
  <c r="EJ126" i="1"/>
  <c r="EE127" i="1"/>
  <c r="EA146" i="1"/>
  <c r="DZ146" i="1"/>
  <c r="DY146" i="1"/>
  <c r="EJ146" i="1"/>
  <c r="EQ146" i="1"/>
  <c r="EP146" i="1"/>
  <c r="EO146" i="1"/>
  <c r="EN146" i="1"/>
  <c r="EL146" i="1"/>
  <c r="EF154" i="1"/>
  <c r="DZ156" i="1"/>
  <c r="DV175" i="1"/>
  <c r="EB175" i="1" s="1"/>
  <c r="DW175" i="1"/>
  <c r="DZ165" i="1"/>
  <c r="DY165" i="1"/>
  <c r="EJ100" i="1"/>
  <c r="EQ100" i="1"/>
  <c r="EP100" i="1"/>
  <c r="EO100" i="1"/>
  <c r="EN100" i="1"/>
  <c r="EL100" i="1"/>
  <c r="EE125" i="1"/>
  <c r="EP147" i="1"/>
  <c r="EO147" i="1"/>
  <c r="EN147" i="1"/>
  <c r="EW147" i="1" s="1"/>
  <c r="EM147" i="1"/>
  <c r="EL147" i="1"/>
  <c r="EJ147" i="1"/>
  <c r="EJ95" i="1"/>
  <c r="EQ96" i="1"/>
  <c r="DY97" i="1"/>
  <c r="EP97" i="1"/>
  <c r="EO98" i="1"/>
  <c r="EX98" i="1" s="1"/>
  <c r="EN99" i="1"/>
  <c r="EW99" i="1" s="1"/>
  <c r="EE100" i="1"/>
  <c r="EK102" i="1"/>
  <c r="EA112" i="1"/>
  <c r="DV109" i="1"/>
  <c r="EB109" i="1" s="1"/>
  <c r="EF112" i="1"/>
  <c r="EX112" i="1" s="1"/>
  <c r="EJ112" i="1"/>
  <c r="EQ112" i="1"/>
  <c r="EP112" i="1"/>
  <c r="EO112" i="1"/>
  <c r="EN112" i="1"/>
  <c r="EL112" i="1"/>
  <c r="EE113" i="1"/>
  <c r="DW117" i="1"/>
  <c r="DY126" i="1"/>
  <c r="EA126" i="1"/>
  <c r="EF121" i="1"/>
  <c r="EP122" i="1"/>
  <c r="EO122" i="1"/>
  <c r="EN122" i="1"/>
  <c r="EM122" i="1"/>
  <c r="EL122" i="1"/>
  <c r="EJ122" i="1"/>
  <c r="EE123" i="1"/>
  <c r="DZ126" i="1"/>
  <c r="CV147" i="1"/>
  <c r="EJ154" i="1"/>
  <c r="EQ154" i="1"/>
  <c r="EP154" i="1"/>
  <c r="EO154" i="1"/>
  <c r="EN154" i="1"/>
  <c r="EL154" i="1"/>
  <c r="EE155" i="1"/>
  <c r="EA166" i="1"/>
  <c r="DZ166" i="1"/>
  <c r="EC166" i="1" s="1"/>
  <c r="EU166" i="1" s="1"/>
  <c r="DY166" i="1"/>
  <c r="EX163" i="1"/>
  <c r="EW185" i="1"/>
  <c r="EH185" i="1"/>
  <c r="EE186" i="1"/>
  <c r="EE103" i="1"/>
  <c r="ED113" i="1"/>
  <c r="EV113" i="1" s="1"/>
  <c r="DY122" i="1"/>
  <c r="DY204" i="1"/>
  <c r="EA204" i="1"/>
  <c r="DZ204" i="1"/>
  <c r="EP114" i="1"/>
  <c r="EO114" i="1"/>
  <c r="EN114" i="1"/>
  <c r="EM114" i="1"/>
  <c r="EL114" i="1"/>
  <c r="EJ114" i="1"/>
  <c r="DW149" i="1"/>
  <c r="DY102" i="1"/>
  <c r="EA102" i="1"/>
  <c r="EK95" i="1"/>
  <c r="DZ97" i="1"/>
  <c r="EQ97" i="1"/>
  <c r="DY98" i="1"/>
  <c r="EP98" i="1"/>
  <c r="EP99" i="1"/>
  <c r="EA116" i="1"/>
  <c r="DY116" i="1"/>
  <c r="DZ113" i="1"/>
  <c r="DY113" i="1"/>
  <c r="DX109" i="1"/>
  <c r="DV112" i="1"/>
  <c r="EA113" i="1"/>
  <c r="EK114" i="1"/>
  <c r="EK124" i="1"/>
  <c r="EF125" i="1"/>
  <c r="EX125" i="1" s="1"/>
  <c r="EP128" i="1"/>
  <c r="EO128" i="1"/>
  <c r="EX128" i="1" s="1"/>
  <c r="EN128" i="1"/>
  <c r="EM128" i="1"/>
  <c r="EL128" i="1"/>
  <c r="EJ128" i="1"/>
  <c r="EA149" i="1"/>
  <c r="ED149" i="1" s="1"/>
  <c r="EV149" i="1" s="1"/>
  <c r="CU145" i="1"/>
  <c r="EE145" i="1"/>
  <c r="EF147" i="1"/>
  <c r="EH147" i="1" s="1"/>
  <c r="EZ147" i="1" s="1"/>
  <c r="EK147" i="1"/>
  <c r="EF149" i="1"/>
  <c r="EX149" i="1" s="1"/>
  <c r="CV155" i="1"/>
  <c r="EH166" i="1"/>
  <c r="EZ166" i="1" s="1"/>
  <c r="EW166" i="1"/>
  <c r="EW169" i="1"/>
  <c r="EH169" i="1"/>
  <c r="EZ169" i="1" s="1"/>
  <c r="DX100" i="1"/>
  <c r="DW100" i="1"/>
  <c r="EP102" i="1"/>
  <c r="EO102" i="1"/>
  <c r="EX102" i="1" s="1"/>
  <c r="EN102" i="1"/>
  <c r="EM102" i="1"/>
  <c r="EL102" i="1"/>
  <c r="EJ102" i="1"/>
  <c r="EA117" i="1"/>
  <c r="EJ97" i="1"/>
  <c r="DZ98" i="1"/>
  <c r="EQ98" i="1"/>
  <c r="DY99" i="1"/>
  <c r="EQ99" i="1"/>
  <c r="EK100" i="1"/>
  <c r="DX101" i="1"/>
  <c r="ED101" i="1" s="1"/>
  <c r="EF103" i="1"/>
  <c r="EX103" i="1" s="1"/>
  <c r="EE104" i="1"/>
  <c r="EE108" i="1"/>
  <c r="DY114" i="1"/>
  <c r="EF109" i="1"/>
  <c r="EX109" i="1" s="1"/>
  <c r="CU110" i="1"/>
  <c r="EE112" i="1"/>
  <c r="EQ114" i="1"/>
  <c r="DY128" i="1"/>
  <c r="EA128" i="1"/>
  <c r="EF122" i="1"/>
  <c r="EX122" i="1" s="1"/>
  <c r="EK123" i="1"/>
  <c r="EF124" i="1"/>
  <c r="EX124" i="1" s="1"/>
  <c r="EQ124" i="1"/>
  <c r="DA125" i="1"/>
  <c r="EP125" i="1"/>
  <c r="EO125" i="1"/>
  <c r="EN125" i="1"/>
  <c r="EM125" i="1"/>
  <c r="EL125" i="1"/>
  <c r="EJ125" i="1"/>
  <c r="EE126" i="1"/>
  <c r="CX127" i="1"/>
  <c r="DZ124" i="1" s="1"/>
  <c r="EP127" i="1"/>
  <c r="EO127" i="1"/>
  <c r="EN127" i="1"/>
  <c r="EM127" i="1"/>
  <c r="EL127" i="1"/>
  <c r="EJ127" i="1"/>
  <c r="EE128" i="1"/>
  <c r="DZ128" i="1"/>
  <c r="EE146" i="1"/>
  <c r="EQ147" i="1"/>
  <c r="EE153" i="1"/>
  <c r="EF155" i="1"/>
  <c r="EX155" i="1" s="1"/>
  <c r="EK155" i="1"/>
  <c r="EA189" i="1"/>
  <c r="DZ189" i="1"/>
  <c r="EC189" i="1" s="1"/>
  <c r="EU189" i="1" s="1"/>
  <c r="DY189" i="1"/>
  <c r="DX185" i="1"/>
  <c r="EK98" i="1"/>
  <c r="EH144" i="1"/>
  <c r="EZ144" i="1" s="1"/>
  <c r="EW144" i="1"/>
  <c r="EX153" i="1"/>
  <c r="EF95" i="1"/>
  <c r="EX95" i="1" s="1"/>
  <c r="EL98" i="1"/>
  <c r="EK99" i="1"/>
  <c r="DY123" i="1"/>
  <c r="EA123" i="1"/>
  <c r="DV121" i="1"/>
  <c r="EA157" i="1"/>
  <c r="DZ157" i="1"/>
  <c r="DY157" i="1"/>
  <c r="EM100" i="1"/>
  <c r="DW101" i="1"/>
  <c r="EC101" i="1" s="1"/>
  <c r="EU101" i="1" s="1"/>
  <c r="DW104" i="1"/>
  <c r="EC104" i="1" s="1"/>
  <c r="EU104" i="1" s="1"/>
  <c r="DW108" i="1"/>
  <c r="EA110" i="1"/>
  <c r="DZ110" i="1"/>
  <c r="DY110" i="1"/>
  <c r="DZ115" i="1"/>
  <c r="DX108" i="1"/>
  <c r="EF115" i="1"/>
  <c r="EX115" i="1" s="1"/>
  <c r="EE116" i="1"/>
  <c r="CU116" i="1"/>
  <c r="EQ123" i="1"/>
  <c r="EF127" i="1"/>
  <c r="EX127" i="1" s="1"/>
  <c r="DZ127" i="1"/>
  <c r="EA145" i="1"/>
  <c r="DX144" i="1"/>
  <c r="DZ145" i="1"/>
  <c r="DW144" i="1"/>
  <c r="DY145" i="1"/>
  <c r="DV144" i="1"/>
  <c r="CY146" i="1"/>
  <c r="EA148" i="1" s="1"/>
  <c r="EF146" i="1"/>
  <c r="EX146" i="1" s="1"/>
  <c r="EK146" i="1"/>
  <c r="EQ155" i="1"/>
  <c r="CX157" i="1"/>
  <c r="DW157" i="1" s="1"/>
  <c r="EC157" i="1" s="1"/>
  <c r="EU157" i="1" s="1"/>
  <c r="EP158" i="1"/>
  <c r="EO158" i="1"/>
  <c r="EM158" i="1"/>
  <c r="EQ158" i="1"/>
  <c r="EN158" i="1"/>
  <c r="EW158" i="1" s="1"/>
  <c r="EL158" i="1"/>
  <c r="EK158" i="1"/>
  <c r="EJ158" i="1"/>
  <c r="DV163" i="1"/>
  <c r="DX163" i="1"/>
  <c r="DW163" i="1"/>
  <c r="DZ174" i="1"/>
  <c r="DV176" i="1"/>
  <c r="EW177" i="1"/>
  <c r="EK101" i="1"/>
  <c r="EN110" i="1"/>
  <c r="DV111" i="1"/>
  <c r="EB111" i="1" s="1"/>
  <c r="EM111" i="1"/>
  <c r="EK113" i="1"/>
  <c r="EA114" i="1"/>
  <c r="EQ115" i="1"/>
  <c r="EP116" i="1"/>
  <c r="EM117" i="1"/>
  <c r="EM121" i="1"/>
  <c r="EA122" i="1"/>
  <c r="CU123" i="1"/>
  <c r="EA124" i="1"/>
  <c r="CU125" i="1"/>
  <c r="DY121" i="1" s="1"/>
  <c r="EA125" i="1"/>
  <c r="CU126" i="1"/>
  <c r="CU127" i="1"/>
  <c r="CU128" i="1"/>
  <c r="EK144" i="1"/>
  <c r="EP148" i="1"/>
  <c r="EE149" i="1"/>
  <c r="CV153" i="1"/>
  <c r="EQ153" i="1"/>
  <c r="EP156" i="1"/>
  <c r="EE157" i="1"/>
  <c r="EE163" i="1"/>
  <c r="CY164" i="1"/>
  <c r="EA167" i="1" s="1"/>
  <c r="CY165" i="1"/>
  <c r="EF165" i="1"/>
  <c r="EX166" i="1"/>
  <c r="CV167" i="1"/>
  <c r="DZ164" i="1" s="1"/>
  <c r="DY180" i="1"/>
  <c r="DX175" i="1"/>
  <c r="ED175" i="1" s="1"/>
  <c r="EV175" i="1" s="1"/>
  <c r="EJ178" i="1"/>
  <c r="EQ178" i="1"/>
  <c r="EP178" i="1"/>
  <c r="EO178" i="1"/>
  <c r="EN178" i="1"/>
  <c r="EM178" i="1"/>
  <c r="EL178" i="1"/>
  <c r="DX180" i="1"/>
  <c r="DW180" i="1"/>
  <c r="EC180" i="1" s="1"/>
  <c r="DY186" i="1"/>
  <c r="EX187" i="1"/>
  <c r="DX189" i="1"/>
  <c r="ED189" i="1" s="1"/>
  <c r="EV189" i="1" s="1"/>
  <c r="EA205" i="1"/>
  <c r="DZ205" i="1"/>
  <c r="DY205" i="1"/>
  <c r="EX201" i="1"/>
  <c r="EH231" i="1"/>
  <c r="EZ231" i="1" s="1"/>
  <c r="EW231" i="1"/>
  <c r="DV101" i="1"/>
  <c r="EB101" i="1" s="1"/>
  <c r="EM101" i="1"/>
  <c r="EK103" i="1"/>
  <c r="EP104" i="1"/>
  <c r="EJ108" i="1"/>
  <c r="DZ109" i="1"/>
  <c r="EC109" i="1" s="1"/>
  <c r="EU109" i="1" s="1"/>
  <c r="EQ109" i="1"/>
  <c r="EP110" i="1"/>
  <c r="EO111" i="1"/>
  <c r="DV113" i="1"/>
  <c r="EB113" i="1" s="1"/>
  <c r="EM113" i="1"/>
  <c r="EK115" i="1"/>
  <c r="EJ116" i="1"/>
  <c r="EO117" i="1"/>
  <c r="EX117" i="1" s="1"/>
  <c r="DX121" i="1"/>
  <c r="EO121" i="1"/>
  <c r="CX146" i="1"/>
  <c r="DZ147" i="1" s="1"/>
  <c r="CU147" i="1"/>
  <c r="EJ148" i="1"/>
  <c r="DY149" i="1"/>
  <c r="EK153" i="1"/>
  <c r="CU155" i="1"/>
  <c r="EJ156" i="1"/>
  <c r="EA168" i="1"/>
  <c r="DZ168" i="1"/>
  <c r="DY168" i="1"/>
  <c r="EF167" i="1"/>
  <c r="EX167" i="1" s="1"/>
  <c r="EF168" i="1"/>
  <c r="EE173" i="1"/>
  <c r="ED173" i="1"/>
  <c r="EV173" i="1" s="1"/>
  <c r="EF176" i="1"/>
  <c r="EK178" i="1"/>
  <c r="DZ190" i="1"/>
  <c r="DY190" i="1"/>
  <c r="EA190" i="1"/>
  <c r="EA193" i="1"/>
  <c r="DZ193" i="1"/>
  <c r="DY193" i="1"/>
  <c r="EA188" i="1"/>
  <c r="DZ188" i="1"/>
  <c r="DY188" i="1"/>
  <c r="DV192" i="1"/>
  <c r="DZ199" i="1"/>
  <c r="DY199" i="1"/>
  <c r="EN101" i="1"/>
  <c r="EL103" i="1"/>
  <c r="EQ104" i="1"/>
  <c r="EK108" i="1"/>
  <c r="EA109" i="1"/>
  <c r="EQ110" i="1"/>
  <c r="EP111" i="1"/>
  <c r="DW113" i="1"/>
  <c r="EC113" i="1" s="1"/>
  <c r="EU113" i="1" s="1"/>
  <c r="EN113" i="1"/>
  <c r="EL115" i="1"/>
  <c r="EK116" i="1"/>
  <c r="DY117" i="1"/>
  <c r="EB117" i="1" s="1"/>
  <c r="EP117" i="1"/>
  <c r="EP121" i="1"/>
  <c r="DV124" i="1"/>
  <c r="EK148" i="1"/>
  <c r="DZ149" i="1"/>
  <c r="EK156" i="1"/>
  <c r="EA169" i="1"/>
  <c r="DZ169" i="1"/>
  <c r="DY169" i="1"/>
  <c r="DW164" i="1"/>
  <c r="DV164" i="1"/>
  <c r="DZ163" i="1"/>
  <c r="DX165" i="1"/>
  <c r="ED165" i="1" s="1"/>
  <c r="DW165" i="1"/>
  <c r="EC165" i="1" s="1"/>
  <c r="DV165" i="1"/>
  <c r="EB165" i="1" s="1"/>
  <c r="EW174" i="1"/>
  <c r="EH174" i="1"/>
  <c r="DW174" i="1"/>
  <c r="EC174" i="1" s="1"/>
  <c r="EU174" i="1" s="1"/>
  <c r="EA173" i="1"/>
  <c r="DV174" i="1"/>
  <c r="EB174" i="1" s="1"/>
  <c r="DZ173" i="1"/>
  <c r="DY173" i="1"/>
  <c r="EF178" i="1"/>
  <c r="EA191" i="1"/>
  <c r="DZ191" i="1"/>
  <c r="DY191" i="1"/>
  <c r="EE187" i="1"/>
  <c r="CU187" i="1"/>
  <c r="EF190" i="1"/>
  <c r="EX190" i="1" s="1"/>
  <c r="EA200" i="1"/>
  <c r="DZ200" i="1"/>
  <c r="DY200" i="1"/>
  <c r="EW213" i="1"/>
  <c r="DZ233" i="1"/>
  <c r="DY233" i="1"/>
  <c r="EA233" i="1"/>
  <c r="DV225" i="1"/>
  <c r="EO101" i="1"/>
  <c r="CU103" i="1"/>
  <c r="EM103" i="1"/>
  <c r="EJ104" i="1"/>
  <c r="EL108" i="1"/>
  <c r="EK109" i="1"/>
  <c r="EJ110" i="1"/>
  <c r="EQ111" i="1"/>
  <c r="DY112" i="1"/>
  <c r="EO113" i="1"/>
  <c r="CU115" i="1"/>
  <c r="EM115" i="1"/>
  <c r="EL116" i="1"/>
  <c r="DZ117" i="1"/>
  <c r="EQ117" i="1"/>
  <c r="EQ121" i="1"/>
  <c r="EE122" i="1"/>
  <c r="DW124" i="1"/>
  <c r="EO144" i="1"/>
  <c r="EX144" i="1" s="1"/>
  <c r="EJ145" i="1"/>
  <c r="CU148" i="1"/>
  <c r="EL148" i="1"/>
  <c r="EJ149" i="1"/>
  <c r="EM153" i="1"/>
  <c r="CU156" i="1"/>
  <c r="EL156" i="1"/>
  <c r="EJ157" i="1"/>
  <c r="EF164" i="1"/>
  <c r="EX164" i="1" s="1"/>
  <c r="EA176" i="1"/>
  <c r="EA192" i="1"/>
  <c r="DZ192" i="1"/>
  <c r="DY192" i="1"/>
  <c r="DZ186" i="1"/>
  <c r="EA201" i="1"/>
  <c r="DZ201" i="1"/>
  <c r="EC201" i="1" s="1"/>
  <c r="EU201" i="1" s="1"/>
  <c r="DY201" i="1"/>
  <c r="EP101" i="1"/>
  <c r="EN103" i="1"/>
  <c r="EK104" i="1"/>
  <c r="EM108" i="1"/>
  <c r="EL109" i="1"/>
  <c r="EK110" i="1"/>
  <c r="EJ111" i="1"/>
  <c r="DZ112" i="1"/>
  <c r="EP113" i="1"/>
  <c r="EN115" i="1"/>
  <c r="EM116" i="1"/>
  <c r="EJ117" i="1"/>
  <c r="EJ121" i="1"/>
  <c r="EP144" i="1"/>
  <c r="EM148" i="1"/>
  <c r="EN153" i="1"/>
  <c r="EM156" i="1"/>
  <c r="EE164" i="1"/>
  <c r="EE165" i="1"/>
  <c r="DV166" i="1"/>
  <c r="EB166" i="1" s="1"/>
  <c r="DX166" i="1"/>
  <c r="DX168" i="1"/>
  <c r="ED168" i="1" s="1"/>
  <c r="EA177" i="1"/>
  <c r="ED177" i="1" s="1"/>
  <c r="EV177" i="1" s="1"/>
  <c r="EF177" i="1"/>
  <c r="EX177" i="1" s="1"/>
  <c r="EE179" i="1"/>
  <c r="DX179" i="1"/>
  <c r="ED179" i="1" s="1"/>
  <c r="DW179" i="1"/>
  <c r="EC179" i="1" s="1"/>
  <c r="EU179" i="1" s="1"/>
  <c r="DV179" i="1"/>
  <c r="DV180" i="1"/>
  <c r="EB180" i="1" s="1"/>
  <c r="EH191" i="1"/>
  <c r="EW191" i="1"/>
  <c r="EE193" i="1"/>
  <c r="EA202" i="1"/>
  <c r="EW199" i="1"/>
  <c r="EH199" i="1"/>
  <c r="EZ199" i="1" s="1"/>
  <c r="EW200" i="1"/>
  <c r="EH200" i="1"/>
  <c r="EZ200" i="1" s="1"/>
  <c r="EW239" i="1"/>
  <c r="EF158" i="1"/>
  <c r="EX158" i="1" s="1"/>
  <c r="EQ165" i="1"/>
  <c r="EP165" i="1"/>
  <c r="EO165" i="1"/>
  <c r="EN165" i="1"/>
  <c r="EM165" i="1"/>
  <c r="EL165" i="1"/>
  <c r="DW169" i="1"/>
  <c r="EC169" i="1" s="1"/>
  <c r="EU169" i="1" s="1"/>
  <c r="EF173" i="1"/>
  <c r="EX173" i="1" s="1"/>
  <c r="EA178" i="1"/>
  <c r="ED178" i="1" s="1"/>
  <c r="EV178" i="1" s="1"/>
  <c r="DZ178" i="1"/>
  <c r="DY178" i="1"/>
  <c r="EJ173" i="1"/>
  <c r="EQ173" i="1"/>
  <c r="EP173" i="1"/>
  <c r="EO173" i="1"/>
  <c r="EN173" i="1"/>
  <c r="EM173" i="1"/>
  <c r="EL173" i="1"/>
  <c r="DX174" i="1"/>
  <c r="DX176" i="1"/>
  <c r="ED176" i="1" s="1"/>
  <c r="EV176" i="1" s="1"/>
  <c r="DW176" i="1"/>
  <c r="EC176" i="1" s="1"/>
  <c r="EU176" i="1" s="1"/>
  <c r="EE180" i="1"/>
  <c r="EF186" i="1"/>
  <c r="EX186" i="1" s="1"/>
  <c r="EE189" i="1"/>
  <c r="EH190" i="1"/>
  <c r="EZ190" i="1" s="1"/>
  <c r="DV201" i="1"/>
  <c r="EA217" i="1"/>
  <c r="DW188" i="1"/>
  <c r="EC188" i="1" s="1"/>
  <c r="EU188" i="1" s="1"/>
  <c r="EE188" i="1"/>
  <c r="DW192" i="1"/>
  <c r="EC192" i="1" s="1"/>
  <c r="EU192" i="1" s="1"/>
  <c r="EE192" i="1"/>
  <c r="EE201" i="1"/>
  <c r="DW202" i="1"/>
  <c r="DX202" i="1"/>
  <c r="ED202" i="1" s="1"/>
  <c r="DV203" i="1"/>
  <c r="EB203" i="1" s="1"/>
  <c r="EO203" i="1"/>
  <c r="EX203" i="1" s="1"/>
  <c r="EM203" i="1"/>
  <c r="EN203" i="1"/>
  <c r="CV206" i="1"/>
  <c r="EF206" i="1"/>
  <c r="EX206" i="1" s="1"/>
  <c r="DX206" i="1"/>
  <c r="EA219" i="1"/>
  <c r="DZ219" i="1"/>
  <c r="DY219" i="1"/>
  <c r="EW211" i="1"/>
  <c r="DV213" i="1"/>
  <c r="DW214" i="1"/>
  <c r="EE217" i="1"/>
  <c r="DV219" i="1"/>
  <c r="EB219" i="1" s="1"/>
  <c r="DX219" i="1"/>
  <c r="EA228" i="1"/>
  <c r="DZ228" i="1"/>
  <c r="DY228" i="1"/>
  <c r="DV231" i="1"/>
  <c r="EB231" i="1" s="1"/>
  <c r="DX231" i="1"/>
  <c r="DX239" i="1"/>
  <c r="EW242" i="1"/>
  <c r="EQ163" i="1"/>
  <c r="EQ164" i="1"/>
  <c r="EO166" i="1"/>
  <c r="EJ167" i="1"/>
  <c r="DV168" i="1"/>
  <c r="EB168" i="1" s="1"/>
  <c r="EM168" i="1"/>
  <c r="EP169" i="1"/>
  <c r="DY174" i="1"/>
  <c r="EO175" i="1"/>
  <c r="EX175" i="1" s="1"/>
  <c r="EE176" i="1"/>
  <c r="EN176" i="1"/>
  <c r="DV177" i="1"/>
  <c r="EM177" i="1"/>
  <c r="EK179" i="1"/>
  <c r="EA180" i="1"/>
  <c r="EJ180" i="1"/>
  <c r="EQ185" i="1"/>
  <c r="EK186" i="1"/>
  <c r="EM187" i="1"/>
  <c r="DX188" i="1"/>
  <c r="ED188" i="1" s="1"/>
  <c r="EV188" i="1" s="1"/>
  <c r="EO188" i="1"/>
  <c r="EX188" i="1" s="1"/>
  <c r="EK190" i="1"/>
  <c r="EM191" i="1"/>
  <c r="DX192" i="1"/>
  <c r="ED192" i="1" s="1"/>
  <c r="EV192" i="1" s="1"/>
  <c r="EO192" i="1"/>
  <c r="EX192" i="1" s="1"/>
  <c r="EK197" i="1"/>
  <c r="EJ198" i="1"/>
  <c r="DX201" i="1"/>
  <c r="ED201" i="1" s="1"/>
  <c r="EV201" i="1" s="1"/>
  <c r="EO201" i="1"/>
  <c r="DY202" i="1"/>
  <c r="EE203" i="1"/>
  <c r="EP203" i="1"/>
  <c r="EE204" i="1"/>
  <c r="EQ204" i="1"/>
  <c r="CW211" i="1"/>
  <c r="DW211" i="1" s="1"/>
  <c r="DX213" i="1"/>
  <c r="CY216" i="1"/>
  <c r="DW216" i="1"/>
  <c r="DW219" i="1"/>
  <c r="DZ229" i="1"/>
  <c r="DY229" i="1"/>
  <c r="DX227" i="1"/>
  <c r="DW227" i="1"/>
  <c r="EC227" i="1" s="1"/>
  <c r="DV227" i="1"/>
  <c r="EF227" i="1"/>
  <c r="DX228" i="1"/>
  <c r="ED228" i="1" s="1"/>
  <c r="EV228" i="1" s="1"/>
  <c r="DW228" i="1"/>
  <c r="EC228" i="1" s="1"/>
  <c r="EU228" i="1" s="1"/>
  <c r="DV228" i="1"/>
  <c r="EB228" i="1" s="1"/>
  <c r="EE229" i="1"/>
  <c r="DV242" i="1"/>
  <c r="EF242" i="1"/>
  <c r="EX242" i="1" s="1"/>
  <c r="EE270" i="1"/>
  <c r="CX270" i="1"/>
  <c r="DV270" i="1" s="1"/>
  <c r="CU167" i="1"/>
  <c r="EK167" i="1"/>
  <c r="DW168" i="1"/>
  <c r="EC168" i="1" s="1"/>
  <c r="EU168" i="1" s="1"/>
  <c r="EN168" i="1"/>
  <c r="EW168" i="1" s="1"/>
  <c r="DV173" i="1"/>
  <c r="EB173" i="1" s="1"/>
  <c r="EQ174" i="1"/>
  <c r="DY175" i="1"/>
  <c r="EP175" i="1"/>
  <c r="EO176" i="1"/>
  <c r="DW177" i="1"/>
  <c r="EN177" i="1"/>
  <c r="DV178" i="1"/>
  <c r="EB178" i="1" s="1"/>
  <c r="EK180" i="1"/>
  <c r="EN187" i="1"/>
  <c r="EP188" i="1"/>
  <c r="CU191" i="1"/>
  <c r="EN191" i="1"/>
  <c r="EP192" i="1"/>
  <c r="EL197" i="1"/>
  <c r="EK198" i="1"/>
  <c r="EP201" i="1"/>
  <c r="DZ202" i="1"/>
  <c r="EJ202" i="1"/>
  <c r="DW203" i="1"/>
  <c r="EQ203" i="1"/>
  <c r="EE206" i="1"/>
  <c r="DX210" i="1"/>
  <c r="DW210" i="1"/>
  <c r="EA211" i="1"/>
  <c r="DZ211" i="1"/>
  <c r="DY211" i="1"/>
  <c r="EF213" i="1"/>
  <c r="EX213" i="1" s="1"/>
  <c r="DB214" i="1"/>
  <c r="DV214" i="1" s="1"/>
  <c r="EB214" i="1" s="1"/>
  <c r="EF214" i="1"/>
  <c r="EX214" i="1" s="1"/>
  <c r="EE218" i="1"/>
  <c r="EE219" i="1"/>
  <c r="EA230" i="1"/>
  <c r="DZ230" i="1"/>
  <c r="EF228" i="1"/>
  <c r="EA229" i="1"/>
  <c r="DW231" i="1"/>
  <c r="EW240" i="1"/>
  <c r="EH240" i="1"/>
  <c r="EZ240" i="1" s="1"/>
  <c r="EH259" i="1"/>
  <c r="EZ259" i="1" s="1"/>
  <c r="EW259" i="1"/>
  <c r="EF259" i="1"/>
  <c r="EX259" i="1" s="1"/>
  <c r="EK164" i="1"/>
  <c r="EQ166" i="1"/>
  <c r="EL167" i="1"/>
  <c r="EO168" i="1"/>
  <c r="EJ169" i="1"/>
  <c r="DW173" i="1"/>
  <c r="EC173" i="1" s="1"/>
  <c r="EU173" i="1" s="1"/>
  <c r="EA174" i="1"/>
  <c r="EJ174" i="1"/>
  <c r="DZ175" i="1"/>
  <c r="EQ175" i="1"/>
  <c r="DY176" i="1"/>
  <c r="EP176" i="1"/>
  <c r="EO177" i="1"/>
  <c r="DW178" i="1"/>
  <c r="EC178" i="1" s="1"/>
  <c r="EU178" i="1" s="1"/>
  <c r="EM179" i="1"/>
  <c r="EL180" i="1"/>
  <c r="EK185" i="1"/>
  <c r="EM186" i="1"/>
  <c r="EO187" i="1"/>
  <c r="EQ188" i="1"/>
  <c r="EK189" i="1"/>
  <c r="EM190" i="1"/>
  <c r="EO191" i="1"/>
  <c r="EX191" i="1" s="1"/>
  <c r="EQ192" i="1"/>
  <c r="EK193" i="1"/>
  <c r="CV197" i="1"/>
  <c r="EM197" i="1"/>
  <c r="EL198" i="1"/>
  <c r="DA200" i="1"/>
  <c r="DZ203" i="1" s="1"/>
  <c r="EJ200" i="1"/>
  <c r="EQ201" i="1"/>
  <c r="EK202" i="1"/>
  <c r="DX203" i="1"/>
  <c r="CW204" i="1"/>
  <c r="EA199" i="1" s="1"/>
  <c r="CX215" i="1"/>
  <c r="EA213" i="1" s="1"/>
  <c r="EE215" i="1"/>
  <c r="EF216" i="1"/>
  <c r="EX216" i="1" s="1"/>
  <c r="EJ216" i="1"/>
  <c r="EQ216" i="1"/>
  <c r="EP216" i="1"/>
  <c r="EO216" i="1"/>
  <c r="EN216" i="1"/>
  <c r="EM216" i="1"/>
  <c r="EL216" i="1"/>
  <c r="EA231" i="1"/>
  <c r="DZ231" i="1"/>
  <c r="DY231" i="1"/>
  <c r="DX225" i="1"/>
  <c r="DW225" i="1"/>
  <c r="DX232" i="1"/>
  <c r="DW232" i="1"/>
  <c r="DV232" i="1"/>
  <c r="EB232" i="1" s="1"/>
  <c r="EF232" i="1"/>
  <c r="EX232" i="1" s="1"/>
  <c r="EE238" i="1"/>
  <c r="CV238" i="1"/>
  <c r="DW240" i="1"/>
  <c r="EH248" i="1"/>
  <c r="EZ248" i="1" s="1"/>
  <c r="EW248" i="1"/>
  <c r="DW254" i="1"/>
  <c r="EA255" i="1"/>
  <c r="EA257" i="1"/>
  <c r="DZ257" i="1"/>
  <c r="DY257" i="1"/>
  <c r="DV269" i="1"/>
  <c r="EJ166" i="1"/>
  <c r="EM167" i="1"/>
  <c r="EP168" i="1"/>
  <c r="EJ175" i="1"/>
  <c r="DZ176" i="1"/>
  <c r="EQ176" i="1"/>
  <c r="DY177" i="1"/>
  <c r="EP177" i="1"/>
  <c r="EM180" i="1"/>
  <c r="CU186" i="1"/>
  <c r="DY187" i="1"/>
  <c r="EP187" i="1"/>
  <c r="EJ188" i="1"/>
  <c r="CU190" i="1"/>
  <c r="EN190" i="1"/>
  <c r="EW190" i="1" s="1"/>
  <c r="EP191" i="1"/>
  <c r="EJ192" i="1"/>
  <c r="EN197" i="1"/>
  <c r="CU198" i="1"/>
  <c r="EM198" i="1"/>
  <c r="EJ201" i="1"/>
  <c r="EE202" i="1"/>
  <c r="EL202" i="1"/>
  <c r="DY203" i="1"/>
  <c r="EF205" i="1"/>
  <c r="EX205" i="1" s="1"/>
  <c r="EF210" i="1"/>
  <c r="EA215" i="1"/>
  <c r="DZ215" i="1"/>
  <c r="DY215" i="1"/>
  <c r="DX211" i="1"/>
  <c r="ED211" i="1" s="1"/>
  <c r="EV211" i="1" s="1"/>
  <c r="EE212" i="1"/>
  <c r="EE214" i="1"/>
  <c r="DX215" i="1"/>
  <c r="ED215" i="1" s="1"/>
  <c r="EV215" i="1" s="1"/>
  <c r="DX223" i="1"/>
  <c r="DW223" i="1"/>
  <c r="DV223" i="1"/>
  <c r="EA224" i="1"/>
  <c r="DZ224" i="1"/>
  <c r="DY224" i="1"/>
  <c r="EA232" i="1"/>
  <c r="DZ232" i="1"/>
  <c r="DY232" i="1"/>
  <c r="EA225" i="1"/>
  <c r="DZ225" i="1"/>
  <c r="DY225" i="1"/>
  <c r="EF225" i="1"/>
  <c r="EX225" i="1" s="1"/>
  <c r="DX226" i="1"/>
  <c r="ED226" i="1" s="1"/>
  <c r="DW226" i="1"/>
  <c r="EC226" i="1" s="1"/>
  <c r="DV226" i="1"/>
  <c r="EF234" i="1"/>
  <c r="CU234" i="1"/>
  <c r="DX240" i="1"/>
  <c r="ED240" i="1" s="1"/>
  <c r="EV240" i="1" s="1"/>
  <c r="DV240" i="1"/>
  <c r="EB240" i="1" s="1"/>
  <c r="EW255" i="1"/>
  <c r="EQ168" i="1"/>
  <c r="CV169" i="1"/>
  <c r="DX169" i="1" s="1"/>
  <c r="ED169" i="1" s="1"/>
  <c r="EV169" i="1" s="1"/>
  <c r="EK175" i="1"/>
  <c r="EJ176" i="1"/>
  <c r="DZ177" i="1"/>
  <c r="EQ177" i="1"/>
  <c r="DV185" i="1"/>
  <c r="DZ187" i="1"/>
  <c r="EQ187" i="1"/>
  <c r="DV189" i="1"/>
  <c r="EB189" i="1" s="1"/>
  <c r="EQ191" i="1"/>
  <c r="EK192" i="1"/>
  <c r="EO197" i="1"/>
  <c r="EX197" i="1" s="1"/>
  <c r="EN198" i="1"/>
  <c r="CU199" i="1"/>
  <c r="EM202" i="1"/>
  <c r="EJ203" i="1"/>
  <c r="CU204" i="1"/>
  <c r="EA216" i="1"/>
  <c r="DZ216" i="1"/>
  <c r="DY216" i="1"/>
  <c r="EE216" i="1"/>
  <c r="EF217" i="1"/>
  <c r="EX217" i="1" s="1"/>
  <c r="EE224" i="1"/>
  <c r="EJ226" i="1"/>
  <c r="EQ226" i="1"/>
  <c r="EP226" i="1"/>
  <c r="EO226" i="1"/>
  <c r="EN226" i="1"/>
  <c r="EM226" i="1"/>
  <c r="EL226" i="1"/>
  <c r="DX233" i="1"/>
  <c r="ED233" i="1" s="1"/>
  <c r="DW233" i="1"/>
  <c r="DV233" i="1"/>
  <c r="EB233" i="1" s="1"/>
  <c r="EF233" i="1"/>
  <c r="EE266" i="1"/>
  <c r="DB266" i="1"/>
  <c r="DY272" i="1" s="1"/>
  <c r="EJ168" i="1"/>
  <c r="EJ177" i="1"/>
  <c r="DY179" i="1"/>
  <c r="DW185" i="1"/>
  <c r="EA187" i="1"/>
  <c r="EJ187" i="1"/>
  <c r="EJ191" i="1"/>
  <c r="EK203" i="1"/>
  <c r="EE205" i="1"/>
  <c r="CU205" i="1"/>
  <c r="DV206" i="1"/>
  <c r="EB206" i="1" s="1"/>
  <c r="EE210" i="1"/>
  <c r="DZ217" i="1"/>
  <c r="EF211" i="1"/>
  <c r="EX211" i="1" s="1"/>
  <c r="EF215" i="1"/>
  <c r="EX215" i="1" s="1"/>
  <c r="DX218" i="1"/>
  <c r="ED218" i="1" s="1"/>
  <c r="EV218" i="1" s="1"/>
  <c r="EA226" i="1"/>
  <c r="DZ226" i="1"/>
  <c r="DY226" i="1"/>
  <c r="EA234" i="1"/>
  <c r="DZ234" i="1"/>
  <c r="EF230" i="1"/>
  <c r="EX230" i="1" s="1"/>
  <c r="CU230" i="1"/>
  <c r="EA242" i="1"/>
  <c r="DZ242" i="1"/>
  <c r="EC242" i="1" s="1"/>
  <c r="EU242" i="1" s="1"/>
  <c r="DY242" i="1"/>
  <c r="EA250" i="1"/>
  <c r="DZ250" i="1"/>
  <c r="DY250" i="1"/>
  <c r="DZ241" i="1"/>
  <c r="CU245" i="1"/>
  <c r="EE245" i="1"/>
  <c r="DA257" i="1"/>
  <c r="EA260" i="1" s="1"/>
  <c r="EE257" i="1"/>
  <c r="DV202" i="1"/>
  <c r="EB202" i="1" s="1"/>
  <c r="EL203" i="1"/>
  <c r="EF204" i="1"/>
  <c r="EP204" i="1"/>
  <c r="EO204" i="1"/>
  <c r="EN204" i="1"/>
  <c r="EL204" i="1"/>
  <c r="EK204" i="1"/>
  <c r="DW206" i="1"/>
  <c r="EC206" i="1" s="1"/>
  <c r="EU206" i="1" s="1"/>
  <c r="EA212" i="1"/>
  <c r="DZ212" i="1"/>
  <c r="DY212" i="1"/>
  <c r="EA214" i="1"/>
  <c r="DZ214" i="1"/>
  <c r="DY214" i="1"/>
  <c r="DV210" i="1"/>
  <c r="DX216" i="1"/>
  <c r="ED216" i="1" s="1"/>
  <c r="EV216" i="1" s="1"/>
  <c r="DX217" i="1"/>
  <c r="DW217" i="1"/>
  <c r="EC217" i="1" s="1"/>
  <c r="DV217" i="1"/>
  <c r="DY227" i="1"/>
  <c r="EA227" i="1"/>
  <c r="EX226" i="1"/>
  <c r="DX229" i="1"/>
  <c r="ED229" i="1" s="1"/>
  <c r="DW229" i="1"/>
  <c r="DV229" i="1"/>
  <c r="EF229" i="1"/>
  <c r="EE233" i="1"/>
  <c r="DY234" i="1"/>
  <c r="EA243" i="1"/>
  <c r="DZ243" i="1"/>
  <c r="EF239" i="1"/>
  <c r="EX239" i="1" s="1"/>
  <c r="EE246" i="1"/>
  <c r="EH258" i="1"/>
  <c r="EZ258" i="1" s="1"/>
  <c r="EW258" i="1"/>
  <c r="EA269" i="1"/>
  <c r="DZ269" i="1"/>
  <c r="DY269" i="1"/>
  <c r="EP212" i="1"/>
  <c r="DV215" i="1"/>
  <c r="EB215" i="1" s="1"/>
  <c r="EK217" i="1"/>
  <c r="EA218" i="1"/>
  <c r="EF219" i="1"/>
  <c r="EX219" i="1" s="1"/>
  <c r="CU224" i="1"/>
  <c r="EP224" i="1"/>
  <c r="EE225" i="1"/>
  <c r="EJ227" i="1"/>
  <c r="EK229" i="1"/>
  <c r="EK233" i="1"/>
  <c r="DW239" i="1"/>
  <c r="DX242" i="1"/>
  <c r="ED242" i="1" s="1"/>
  <c r="EV242" i="1" s="1"/>
  <c r="DX244" i="1"/>
  <c r="ED244" i="1" s="1"/>
  <c r="EV244" i="1" s="1"/>
  <c r="EQ244" i="1"/>
  <c r="EP244" i="1"/>
  <c r="EO244" i="1"/>
  <c r="EN244" i="1"/>
  <c r="EM244" i="1"/>
  <c r="EL244" i="1"/>
  <c r="EF245" i="1"/>
  <c r="EX245" i="1" s="1"/>
  <c r="EA256" i="1"/>
  <c r="DZ256" i="1"/>
  <c r="DY256" i="1"/>
  <c r="EA258" i="1"/>
  <c r="DZ258" i="1"/>
  <c r="DY258" i="1"/>
  <c r="EH256" i="1"/>
  <c r="EZ256" i="1" s="1"/>
  <c r="EW256" i="1"/>
  <c r="EA270" i="1"/>
  <c r="DZ270" i="1"/>
  <c r="DY270" i="1"/>
  <c r="DX268" i="1"/>
  <c r="DW268" i="1"/>
  <c r="EF270" i="1"/>
  <c r="EX270" i="1" s="1"/>
  <c r="DX272" i="1"/>
  <c r="CX272" i="1"/>
  <c r="DW272" i="1" s="1"/>
  <c r="EC272" i="1" s="1"/>
  <c r="EU272" i="1" s="1"/>
  <c r="EA304" i="1"/>
  <c r="DZ304" i="1"/>
  <c r="EH317" i="1"/>
  <c r="EZ317" i="1" s="1"/>
  <c r="EK210" i="1"/>
  <c r="EQ212" i="1"/>
  <c r="DY213" i="1"/>
  <c r="DW215" i="1"/>
  <c r="EC215" i="1" s="1"/>
  <c r="EU215" i="1" s="1"/>
  <c r="DV216" i="1"/>
  <c r="EB216" i="1" s="1"/>
  <c r="EL217" i="1"/>
  <c r="EK218" i="1"/>
  <c r="EK223" i="1"/>
  <c r="EQ224" i="1"/>
  <c r="EK227" i="1"/>
  <c r="EE228" i="1"/>
  <c r="EL229" i="1"/>
  <c r="EE232" i="1"/>
  <c r="EL233" i="1"/>
  <c r="EJ234" i="1"/>
  <c r="EE243" i="1"/>
  <c r="EF244" i="1"/>
  <c r="EX244" i="1" s="1"/>
  <c r="EF246" i="1"/>
  <c r="EX246" i="1" s="1"/>
  <c r="DX246" i="1"/>
  <c r="EF261" i="1"/>
  <c r="EX261" i="1" s="1"/>
  <c r="EA271" i="1"/>
  <c r="DZ271" i="1"/>
  <c r="DY271" i="1"/>
  <c r="DX266" i="1"/>
  <c r="ED266" i="1" s="1"/>
  <c r="EV266" i="1" s="1"/>
  <c r="EA265" i="1"/>
  <c r="DZ265" i="1"/>
  <c r="EW269" i="1"/>
  <c r="EE276" i="1"/>
  <c r="DW276" i="1"/>
  <c r="EA277" i="1"/>
  <c r="DV276" i="1"/>
  <c r="DZ277" i="1"/>
  <c r="DY277" i="1"/>
  <c r="EE287" i="1"/>
  <c r="DB287" i="1"/>
  <c r="EP206" i="1"/>
  <c r="EL210" i="1"/>
  <c r="EJ212" i="1"/>
  <c r="EQ213" i="1"/>
  <c r="EP214" i="1"/>
  <c r="EO215" i="1"/>
  <c r="EM217" i="1"/>
  <c r="EL218" i="1"/>
  <c r="EQ219" i="1"/>
  <c r="EL223" i="1"/>
  <c r="EJ224" i="1"/>
  <c r="EP225" i="1"/>
  <c r="EE226" i="1"/>
  <c r="EL227" i="1"/>
  <c r="EO228" i="1"/>
  <c r="EM229" i="1"/>
  <c r="EK230" i="1"/>
  <c r="EM233" i="1"/>
  <c r="EL234" i="1"/>
  <c r="EA248" i="1"/>
  <c r="DZ248" i="1"/>
  <c r="DY248" i="1"/>
  <c r="DY240" i="1"/>
  <c r="EO241" i="1"/>
  <c r="EX241" i="1" s="1"/>
  <c r="EN241" i="1"/>
  <c r="EQ241" i="1"/>
  <c r="CU243" i="1"/>
  <c r="EE249" i="1"/>
  <c r="CZ255" i="1"/>
  <c r="DV255" i="1" s="1"/>
  <c r="CV256" i="1"/>
  <c r="DX256" i="1" s="1"/>
  <c r="ED256" i="1" s="1"/>
  <c r="EV256" i="1" s="1"/>
  <c r="EE261" i="1"/>
  <c r="DZ272" i="1"/>
  <c r="DX267" i="1"/>
  <c r="DW267" i="1"/>
  <c r="EF269" i="1"/>
  <c r="EX269" i="1" s="1"/>
  <c r="DX271" i="1"/>
  <c r="ED271" i="1" s="1"/>
  <c r="EV271" i="1" s="1"/>
  <c r="DW271" i="1"/>
  <c r="EC271" i="1" s="1"/>
  <c r="EU271" i="1" s="1"/>
  <c r="DZ278" i="1"/>
  <c r="EA278" i="1"/>
  <c r="EQ289" i="1"/>
  <c r="EP289" i="1"/>
  <c r="EO289" i="1"/>
  <c r="EN289" i="1"/>
  <c r="EM289" i="1"/>
  <c r="EL289" i="1"/>
  <c r="EK289" i="1"/>
  <c r="EJ289" i="1"/>
  <c r="EK212" i="1"/>
  <c r="DV218" i="1"/>
  <c r="EB218" i="1" s="1"/>
  <c r="EK224" i="1"/>
  <c r="DY249" i="1"/>
  <c r="DZ240" i="1"/>
  <c r="CV243" i="1"/>
  <c r="EJ244" i="1"/>
  <c r="DX247" i="1"/>
  <c r="DW247" i="1"/>
  <c r="DV247" i="1"/>
  <c r="EF249" i="1"/>
  <c r="EA259" i="1"/>
  <c r="DZ259" i="1"/>
  <c r="DY259" i="1"/>
  <c r="EF254" i="1"/>
  <c r="CV257" i="1"/>
  <c r="DV257" i="1" s="1"/>
  <c r="EB257" i="1" s="1"/>
  <c r="CU258" i="1"/>
  <c r="DY254" i="1" s="1"/>
  <c r="CX266" i="1"/>
  <c r="EE268" i="1"/>
  <c r="EW272" i="1"/>
  <c r="EA279" i="1"/>
  <c r="DZ279" i="1"/>
  <c r="DX276" i="1"/>
  <c r="EW278" i="1"/>
  <c r="DY279" i="1"/>
  <c r="EJ294" i="1"/>
  <c r="EQ294" i="1"/>
  <c r="EP294" i="1"/>
  <c r="EO294" i="1"/>
  <c r="EN294" i="1"/>
  <c r="EM294" i="1"/>
  <c r="EL294" i="1"/>
  <c r="EK294" i="1"/>
  <c r="EJ206" i="1"/>
  <c r="EN210" i="1"/>
  <c r="DV211" i="1"/>
  <c r="EB211" i="1" s="1"/>
  <c r="EL212" i="1"/>
  <c r="EK213" i="1"/>
  <c r="EJ214" i="1"/>
  <c r="EQ215" i="1"/>
  <c r="EO217" i="1"/>
  <c r="DW218" i="1"/>
  <c r="EC218" i="1" s="1"/>
  <c r="EU218" i="1" s="1"/>
  <c r="EN218" i="1"/>
  <c r="EK219" i="1"/>
  <c r="EE223" i="1"/>
  <c r="EN223" i="1"/>
  <c r="EL224" i="1"/>
  <c r="EJ225" i="1"/>
  <c r="EE227" i="1"/>
  <c r="EN227" i="1"/>
  <c r="EQ228" i="1"/>
  <c r="EO229" i="1"/>
  <c r="EM230" i="1"/>
  <c r="EK231" i="1"/>
  <c r="EQ232" i="1"/>
  <c r="EO233" i="1"/>
  <c r="EN234" i="1"/>
  <c r="EW234" i="1" s="1"/>
  <c r="EL238" i="1"/>
  <c r="DV241" i="1"/>
  <c r="EB241" i="1" s="1"/>
  <c r="EJ242" i="1"/>
  <c r="EQ242" i="1"/>
  <c r="EP242" i="1"/>
  <c r="EK244" i="1"/>
  <c r="EF247" i="1"/>
  <c r="EJ247" i="1"/>
  <c r="EQ247" i="1"/>
  <c r="EP247" i="1"/>
  <c r="EO247" i="1"/>
  <c r="EN247" i="1"/>
  <c r="EM247" i="1"/>
  <c r="DX249" i="1"/>
  <c r="ED249" i="1" s="1"/>
  <c r="CV258" i="1"/>
  <c r="CU259" i="1"/>
  <c r="EE260" i="1"/>
  <c r="DX265" i="1"/>
  <c r="ED265" i="1" s="1"/>
  <c r="DW265" i="1"/>
  <c r="EC265" i="1" s="1"/>
  <c r="EA266" i="1"/>
  <c r="DV265" i="1"/>
  <c r="EB265" i="1" s="1"/>
  <c r="DZ266" i="1"/>
  <c r="DY266" i="1"/>
  <c r="EA267" i="1"/>
  <c r="DZ267" i="1"/>
  <c r="DY267" i="1"/>
  <c r="EF268" i="1"/>
  <c r="EX268" i="1" s="1"/>
  <c r="DV268" i="1"/>
  <c r="DX270" i="1"/>
  <c r="ED270" i="1" s="1"/>
  <c r="EV270" i="1" s="1"/>
  <c r="DW270" i="1"/>
  <c r="EC270" i="1" s="1"/>
  <c r="EU270" i="1" s="1"/>
  <c r="EF272" i="1"/>
  <c r="EX272" i="1" s="1"/>
  <c r="DV272" i="1"/>
  <c r="EA276" i="1"/>
  <c r="EX289" i="1"/>
  <c r="EK206" i="1"/>
  <c r="EO210" i="1"/>
  <c r="CU212" i="1"/>
  <c r="EM212" i="1"/>
  <c r="EK214" i="1"/>
  <c r="DY217" i="1"/>
  <c r="EP217" i="1"/>
  <c r="EO218" i="1"/>
  <c r="EX218" i="1" s="1"/>
  <c r="EO223" i="1"/>
  <c r="EX223" i="1" s="1"/>
  <c r="EM224" i="1"/>
  <c r="EK225" i="1"/>
  <c r="EO227" i="1"/>
  <c r="EP229" i="1"/>
  <c r="EN230" i="1"/>
  <c r="EW230" i="1" s="1"/>
  <c r="EJ232" i="1"/>
  <c r="EP233" i="1"/>
  <c r="EO234" i="1"/>
  <c r="EM238" i="1"/>
  <c r="EM239" i="1"/>
  <c r="DC241" i="1"/>
  <c r="DY246" i="1" s="1"/>
  <c r="DY241" i="1"/>
  <c r="EJ241" i="1"/>
  <c r="CZ244" i="1"/>
  <c r="DY243" i="1" s="1"/>
  <c r="CV248" i="1"/>
  <c r="DD248" i="1"/>
  <c r="EA247" i="1" s="1"/>
  <c r="DW249" i="1"/>
  <c r="EC249" i="1" s="1"/>
  <c r="DB250" i="1"/>
  <c r="EA245" i="1" s="1"/>
  <c r="DB254" i="1"/>
  <c r="DX254" i="1" s="1"/>
  <c r="CV259" i="1"/>
  <c r="CU260" i="1"/>
  <c r="CU261" i="1"/>
  <c r="EH267" i="1"/>
  <c r="EZ267" i="1" s="1"/>
  <c r="EW267" i="1"/>
  <c r="EE271" i="1"/>
  <c r="CW277" i="1"/>
  <c r="DY278" i="1" s="1"/>
  <c r="EP234" i="1"/>
  <c r="DZ244" i="1"/>
  <c r="DY244" i="1"/>
  <c r="EE241" i="1"/>
  <c r="EK241" i="1"/>
  <c r="DV248" i="1"/>
  <c r="EB248" i="1" s="1"/>
  <c r="EE250" i="1"/>
  <c r="CU250" i="1"/>
  <c r="DW256" i="1"/>
  <c r="EC256" i="1" s="1"/>
  <c r="EU256" i="1" s="1"/>
  <c r="CV260" i="1"/>
  <c r="CV261" i="1"/>
  <c r="EA268" i="1"/>
  <c r="DZ268" i="1"/>
  <c r="DY268" i="1"/>
  <c r="DV267" i="1"/>
  <c r="EB267" i="1" s="1"/>
  <c r="DX269" i="1"/>
  <c r="ED269" i="1" s="1"/>
  <c r="EV269" i="1" s="1"/>
  <c r="DW269" i="1"/>
  <c r="DV271" i="1"/>
  <c r="DZ282" i="1"/>
  <c r="DY282" i="1"/>
  <c r="EE279" i="1"/>
  <c r="EF282" i="1"/>
  <c r="EX282" i="1" s="1"/>
  <c r="EF278" i="1"/>
  <c r="EF288" i="1"/>
  <c r="EJ293" i="1"/>
  <c r="EQ293" i="1"/>
  <c r="EP293" i="1"/>
  <c r="EO293" i="1"/>
  <c r="EN293" i="1"/>
  <c r="EM293" i="1"/>
  <c r="EL293" i="1"/>
  <c r="EF305" i="1"/>
  <c r="EK249" i="1"/>
  <c r="EK254" i="1"/>
  <c r="EE277" i="1"/>
  <c r="EN277" i="1"/>
  <c r="EF281" i="1"/>
  <c r="EX281" i="1" s="1"/>
  <c r="EJ282" i="1"/>
  <c r="EQ282" i="1"/>
  <c r="EP282" i="1"/>
  <c r="EO282" i="1"/>
  <c r="EN282" i="1"/>
  <c r="EM282" i="1"/>
  <c r="DX283" i="1"/>
  <c r="DW283" i="1"/>
  <c r="DV283" i="1"/>
  <c r="DZ288" i="1"/>
  <c r="DY288" i="1"/>
  <c r="EE291" i="1"/>
  <c r="CU291" i="1"/>
  <c r="EF292" i="1"/>
  <c r="EX292" i="1" s="1"/>
  <c r="EJ292" i="1"/>
  <c r="EQ292" i="1"/>
  <c r="EP292" i="1"/>
  <c r="EO292" i="1"/>
  <c r="EN292" i="1"/>
  <c r="EM292" i="1"/>
  <c r="EL292" i="1"/>
  <c r="EF294" i="1"/>
  <c r="EX294" i="1" s="1"/>
  <c r="EW303" i="1"/>
  <c r="DB307" i="1"/>
  <c r="EE307" i="1"/>
  <c r="DA307" i="1"/>
  <c r="DW307" i="1" s="1"/>
  <c r="EF307" i="1"/>
  <c r="EX307" i="1" s="1"/>
  <c r="DX316" i="1"/>
  <c r="ED316" i="1" s="1"/>
  <c r="EV316" i="1" s="1"/>
  <c r="EK246" i="1"/>
  <c r="EE247" i="1"/>
  <c r="EL249" i="1"/>
  <c r="EL254" i="1"/>
  <c r="EK265" i="1"/>
  <c r="EA280" i="1"/>
  <c r="DZ280" i="1"/>
  <c r="DY280" i="1"/>
  <c r="EO277" i="1"/>
  <c r="EX277" i="1" s="1"/>
  <c r="DA281" i="1"/>
  <c r="EA282" i="1" s="1"/>
  <c r="EK283" i="1"/>
  <c r="DZ289" i="1"/>
  <c r="DY289" i="1"/>
  <c r="EH289" i="1"/>
  <c r="EZ289" i="1" s="1"/>
  <c r="EW289" i="1"/>
  <c r="CU289" i="1"/>
  <c r="CZ290" i="1"/>
  <c r="EQ290" i="1"/>
  <c r="EP290" i="1"/>
  <c r="EO290" i="1"/>
  <c r="EN290" i="1"/>
  <c r="EM290" i="1"/>
  <c r="EL290" i="1"/>
  <c r="CZ293" i="1"/>
  <c r="DW293" i="1" s="1"/>
  <c r="EC293" i="1" s="1"/>
  <c r="EU293" i="1" s="1"/>
  <c r="EF293" i="1"/>
  <c r="EK293" i="1"/>
  <c r="EE299" i="1"/>
  <c r="CU299" i="1"/>
  <c r="EE301" i="1"/>
  <c r="DD301" i="1"/>
  <c r="EK243" i="1"/>
  <c r="EE244" i="1"/>
  <c r="EL246" i="1"/>
  <c r="DV249" i="1"/>
  <c r="EB249" i="1" s="1"/>
  <c r="EM249" i="1"/>
  <c r="EK250" i="1"/>
  <c r="EM254" i="1"/>
  <c r="EJ260" i="1"/>
  <c r="EJ261" i="1"/>
  <c r="EL265" i="1"/>
  <c r="EA281" i="1"/>
  <c r="DZ281" i="1"/>
  <c r="DY281" i="1"/>
  <c r="EK276" i="1"/>
  <c r="EP277" i="1"/>
  <c r="CU279" i="1"/>
  <c r="EJ279" i="1"/>
  <c r="EQ279" i="1"/>
  <c r="EO279" i="1"/>
  <c r="EX279" i="1" s="1"/>
  <c r="EF280" i="1"/>
  <c r="DB281" i="1"/>
  <c r="EJ281" i="1"/>
  <c r="EQ281" i="1"/>
  <c r="EP281" i="1"/>
  <c r="EO281" i="1"/>
  <c r="EN281" i="1"/>
  <c r="EM281" i="1"/>
  <c r="DX282" i="1"/>
  <c r="DW282" i="1"/>
  <c r="DV282" i="1"/>
  <c r="CX287" i="1"/>
  <c r="DW287" i="1" s="1"/>
  <c r="EQ288" i="1"/>
  <c r="EP288" i="1"/>
  <c r="EO288" i="1"/>
  <c r="EN288" i="1"/>
  <c r="EM288" i="1"/>
  <c r="EL288" i="1"/>
  <c r="DA290" i="1"/>
  <c r="DZ293" i="1" s="1"/>
  <c r="EF290" i="1"/>
  <c r="EX290" i="1" s="1"/>
  <c r="EK292" i="1"/>
  <c r="EE298" i="1"/>
  <c r="EA307" i="1"/>
  <c r="DZ307" i="1"/>
  <c r="DY307" i="1"/>
  <c r="EE300" i="1"/>
  <c r="EK240" i="1"/>
  <c r="EL243" i="1"/>
  <c r="DV246" i="1"/>
  <c r="EM246" i="1"/>
  <c r="EK248" i="1"/>
  <c r="EN249" i="1"/>
  <c r="EL250" i="1"/>
  <c r="EE254" i="1"/>
  <c r="EN254" i="1"/>
  <c r="EK255" i="1"/>
  <c r="EK256" i="1"/>
  <c r="EK257" i="1"/>
  <c r="EK258" i="1"/>
  <c r="EK259" i="1"/>
  <c r="EK260" i="1"/>
  <c r="EK261" i="1"/>
  <c r="EM265" i="1"/>
  <c r="EQ277" i="1"/>
  <c r="CU278" i="1"/>
  <c r="DZ276" i="1" s="1"/>
  <c r="EQ278" i="1"/>
  <c r="EO278" i="1"/>
  <c r="EP278" i="1"/>
  <c r="CY287" i="1"/>
  <c r="CU288" i="1"/>
  <c r="EA288" i="1"/>
  <c r="CU292" i="1"/>
  <c r="EE292" i="1"/>
  <c r="DX294" i="1"/>
  <c r="DW294" i="1"/>
  <c r="DV294" i="1"/>
  <c r="CX299" i="1"/>
  <c r="EA301" i="1" s="1"/>
  <c r="CV300" i="1"/>
  <c r="DW302" i="1"/>
  <c r="EC302" i="1" s="1"/>
  <c r="EU302" i="1" s="1"/>
  <c r="DV302" i="1"/>
  <c r="EB302" i="1" s="1"/>
  <c r="EX313" i="1"/>
  <c r="DW246" i="1"/>
  <c r="EN246" i="1"/>
  <c r="EO249" i="1"/>
  <c r="EO254" i="1"/>
  <c r="EE265" i="1"/>
  <c r="EN265" i="1"/>
  <c r="DY283" i="1"/>
  <c r="EJ277" i="1"/>
  <c r="EK279" i="1"/>
  <c r="DB280" i="1"/>
  <c r="DW280" i="1" s="1"/>
  <c r="EC280" i="1" s="1"/>
  <c r="EU280" i="1" s="1"/>
  <c r="EJ280" i="1"/>
  <c r="EQ280" i="1"/>
  <c r="EP280" i="1"/>
  <c r="EO280" i="1"/>
  <c r="EN280" i="1"/>
  <c r="EW280" i="1" s="1"/>
  <c r="EM280" i="1"/>
  <c r="EE281" i="1"/>
  <c r="DX281" i="1"/>
  <c r="ED281" i="1" s="1"/>
  <c r="EV281" i="1" s="1"/>
  <c r="EK282" i="1"/>
  <c r="EF283" i="1"/>
  <c r="EJ290" i="1"/>
  <c r="CZ291" i="1"/>
  <c r="DZ292" i="1" s="1"/>
  <c r="EQ291" i="1"/>
  <c r="EP291" i="1"/>
  <c r="EO291" i="1"/>
  <c r="EN291" i="1"/>
  <c r="EM291" i="1"/>
  <c r="EL291" i="1"/>
  <c r="DX293" i="1"/>
  <c r="EA303" i="1"/>
  <c r="DY303" i="1"/>
  <c r="DZ303" i="1"/>
  <c r="DC302" i="1"/>
  <c r="DX302" i="1" s="1"/>
  <c r="ED302" i="1" s="1"/>
  <c r="EV302" i="1" s="1"/>
  <c r="EX321" i="1"/>
  <c r="DW281" i="1"/>
  <c r="EC281" i="1" s="1"/>
  <c r="EU281" i="1" s="1"/>
  <c r="EJ283" i="1"/>
  <c r="EQ283" i="1"/>
  <c r="EP283" i="1"/>
  <c r="EO283" i="1"/>
  <c r="EN283" i="1"/>
  <c r="EM283" i="1"/>
  <c r="EF287" i="1"/>
  <c r="EX287" i="1" s="1"/>
  <c r="EE290" i="1"/>
  <c r="CU290" i="1"/>
  <c r="EF291" i="1"/>
  <c r="EX291" i="1" s="1"/>
  <c r="DY302" i="1"/>
  <c r="EA302" i="1"/>
  <c r="EW302" i="1"/>
  <c r="DX315" i="1"/>
  <c r="DZ305" i="1"/>
  <c r="DY305" i="1"/>
  <c r="EK298" i="1"/>
  <c r="EJ299" i="1"/>
  <c r="DX304" i="1"/>
  <c r="DW304" i="1"/>
  <c r="DV304" i="1"/>
  <c r="DV307" i="1"/>
  <c r="EB307" i="1" s="1"/>
  <c r="DX307" i="1"/>
  <c r="ED307" i="1" s="1"/>
  <c r="EV307" i="1" s="1"/>
  <c r="DW313" i="1"/>
  <c r="EC313" i="1" s="1"/>
  <c r="EU313" i="1" s="1"/>
  <c r="EE315" i="1"/>
  <c r="EW317" i="1"/>
  <c r="EE282" i="1"/>
  <c r="EE283" i="1"/>
  <c r="EL298" i="1"/>
  <c r="EK299" i="1"/>
  <c r="EJ304" i="1"/>
  <c r="EQ304" i="1"/>
  <c r="EP304" i="1"/>
  <c r="EO304" i="1"/>
  <c r="EN304" i="1"/>
  <c r="EM304" i="1"/>
  <c r="EE305" i="1"/>
  <c r="EA318" i="1"/>
  <c r="DZ318" i="1"/>
  <c r="DY318" i="1"/>
  <c r="EA312" i="1"/>
  <c r="DX314" i="1"/>
  <c r="EO320" i="1"/>
  <c r="EN320" i="1"/>
  <c r="EL320" i="1"/>
  <c r="EK320" i="1"/>
  <c r="EJ320" i="1"/>
  <c r="EQ320" i="1"/>
  <c r="EP320" i="1"/>
  <c r="EQ287" i="1"/>
  <c r="EE288" i="1"/>
  <c r="EE293" i="1"/>
  <c r="EE294" i="1"/>
  <c r="CV298" i="1"/>
  <c r="EM298" i="1"/>
  <c r="EL299" i="1"/>
  <c r="EJ301" i="1"/>
  <c r="CU303" i="1"/>
  <c r="EF304" i="1"/>
  <c r="EX304" i="1" s="1"/>
  <c r="EF306" i="1"/>
  <c r="EA315" i="1"/>
  <c r="DZ315" i="1"/>
  <c r="EE313" i="1"/>
  <c r="EF314" i="1"/>
  <c r="CW315" i="1"/>
  <c r="CY319" i="1"/>
  <c r="DY315" i="1" s="1"/>
  <c r="EF326" i="1"/>
  <c r="EX326" i="1" s="1"/>
  <c r="EN298" i="1"/>
  <c r="EM299" i="1"/>
  <c r="EK301" i="1"/>
  <c r="EF302" i="1"/>
  <c r="EX302" i="1" s="1"/>
  <c r="DA303" i="1"/>
  <c r="DY304" i="1" s="1"/>
  <c r="EE311" i="1"/>
  <c r="EA316" i="1"/>
  <c r="DX312" i="1"/>
  <c r="EE314" i="1"/>
  <c r="EM320" i="1"/>
  <c r="EA341" i="1"/>
  <c r="EO298" i="1"/>
  <c r="EX298" i="1" s="1"/>
  <c r="EN299" i="1"/>
  <c r="CU300" i="1"/>
  <c r="EL301" i="1"/>
  <c r="EF303" i="1"/>
  <c r="EX303" i="1" s="1"/>
  <c r="EE304" i="1"/>
  <c r="EE306" i="1"/>
  <c r="CU306" i="1"/>
  <c r="DZ313" i="1"/>
  <c r="EA321" i="1"/>
  <c r="DZ321" i="1"/>
  <c r="DY321" i="1"/>
  <c r="DY317" i="1"/>
  <c r="EF312" i="1"/>
  <c r="CX313" i="1"/>
  <c r="DX313" i="1" s="1"/>
  <c r="EJ314" i="1"/>
  <c r="EQ314" i="1"/>
  <c r="EP314" i="1"/>
  <c r="EO314" i="1"/>
  <c r="EN314" i="1"/>
  <c r="EM314" i="1"/>
  <c r="EL314" i="1"/>
  <c r="CX327" i="1"/>
  <c r="EE327" i="1"/>
  <c r="DV327" i="1"/>
  <c r="DW327" i="1"/>
  <c r="EP298" i="1"/>
  <c r="EO299" i="1"/>
  <c r="EX299" i="1" s="1"/>
  <c r="CU301" i="1"/>
  <c r="EK304" i="1"/>
  <c r="EQ305" i="1"/>
  <c r="EP305" i="1"/>
  <c r="EO305" i="1"/>
  <c r="EN305" i="1"/>
  <c r="EM305" i="1"/>
  <c r="EL305" i="1"/>
  <c r="EA314" i="1"/>
  <c r="DZ314" i="1"/>
  <c r="DY314" i="1"/>
  <c r="DX311" i="1"/>
  <c r="EH312" i="1"/>
  <c r="EZ312" i="1" s="1"/>
  <c r="DX318" i="1"/>
  <c r="DW318" i="1"/>
  <c r="EC318" i="1" s="1"/>
  <c r="EU318" i="1" s="1"/>
  <c r="EJ319" i="1"/>
  <c r="EL319" i="1"/>
  <c r="EK319" i="1"/>
  <c r="EQ319" i="1"/>
  <c r="EP319" i="1"/>
  <c r="EO319" i="1"/>
  <c r="EN319" i="1"/>
  <c r="EF320" i="1"/>
  <c r="EX320" i="1" s="1"/>
  <c r="CW320" i="1"/>
  <c r="EA313" i="1" s="1"/>
  <c r="DW320" i="1"/>
  <c r="DX320" i="1"/>
  <c r="ED320" i="1" s="1"/>
  <c r="DV320" i="1"/>
  <c r="EB320" i="1" s="1"/>
  <c r="DW345" i="1"/>
  <c r="EC345" i="1" s="1"/>
  <c r="EU345" i="1" s="1"/>
  <c r="EL304" i="1"/>
  <c r="EA305" i="1"/>
  <c r="CW306" i="1"/>
  <c r="DY300" i="1" s="1"/>
  <c r="EJ312" i="1"/>
  <c r="EQ312" i="1"/>
  <c r="EP312" i="1"/>
  <c r="EO312" i="1"/>
  <c r="EN312" i="1"/>
  <c r="EW312" i="1" s="1"/>
  <c r="EM312" i="1"/>
  <c r="EL312" i="1"/>
  <c r="DW315" i="1"/>
  <c r="DA316" i="1"/>
  <c r="DV316" i="1" s="1"/>
  <c r="EE316" i="1"/>
  <c r="DV318" i="1"/>
  <c r="DX319" i="1"/>
  <c r="ED319" i="1" s="1"/>
  <c r="EV319" i="1" s="1"/>
  <c r="DW319" i="1"/>
  <c r="EC319" i="1" s="1"/>
  <c r="EU319" i="1" s="1"/>
  <c r="DV319" i="1"/>
  <c r="EF319" i="1"/>
  <c r="EX319" i="1" s="1"/>
  <c r="CW325" i="1"/>
  <c r="DV325" i="1" s="1"/>
  <c r="EE325" i="1"/>
  <c r="EA330" i="1"/>
  <c r="DZ330" i="1"/>
  <c r="DY330" i="1"/>
  <c r="EF328" i="1"/>
  <c r="EX328" i="1" s="1"/>
  <c r="EW333" i="1"/>
  <c r="DW316" i="1"/>
  <c r="EC316" i="1" s="1"/>
  <c r="EU316" i="1" s="1"/>
  <c r="EA317" i="1"/>
  <c r="EE318" i="1"/>
  <c r="DV321" i="1"/>
  <c r="EA328" i="1"/>
  <c r="DZ328" i="1"/>
  <c r="DZ331" i="1"/>
  <c r="DY331" i="1"/>
  <c r="CV332" i="1"/>
  <c r="DV332" i="1" s="1"/>
  <c r="EB332" i="1" s="1"/>
  <c r="EE332" i="1"/>
  <c r="EK306" i="1"/>
  <c r="DV312" i="1"/>
  <c r="DV314" i="1"/>
  <c r="EB314" i="1" s="1"/>
  <c r="EK317" i="1"/>
  <c r="EE319" i="1"/>
  <c r="EE321" i="1"/>
  <c r="EA329" i="1"/>
  <c r="DZ329" i="1"/>
  <c r="DY329" i="1"/>
  <c r="EF329" i="1"/>
  <c r="EX329" i="1" s="1"/>
  <c r="DX332" i="1"/>
  <c r="ED332" i="1" s="1"/>
  <c r="EV332" i="1" s="1"/>
  <c r="EJ340" i="1"/>
  <c r="EQ340" i="1"/>
  <c r="EP340" i="1"/>
  <c r="EM340" i="1"/>
  <c r="EL340" i="1"/>
  <c r="EN340" i="1"/>
  <c r="EW340" i="1" s="1"/>
  <c r="EK340" i="1"/>
  <c r="EP302" i="1"/>
  <c r="EO303" i="1"/>
  <c r="CU305" i="1"/>
  <c r="EL306" i="1"/>
  <c r="EQ307" i="1"/>
  <c r="EA311" i="1"/>
  <c r="DW312" i="1"/>
  <c r="EC312" i="1" s="1"/>
  <c r="EU312" i="1" s="1"/>
  <c r="DW314" i="1"/>
  <c r="EC314" i="1" s="1"/>
  <c r="DY316" i="1"/>
  <c r="CU317" i="1"/>
  <c r="DZ311" i="1" s="1"/>
  <c r="EL317" i="1"/>
  <c r="EA333" i="1"/>
  <c r="DZ333" i="1"/>
  <c r="DY333" i="1"/>
  <c r="DW325" i="1"/>
  <c r="DA327" i="1"/>
  <c r="EA331" i="1" s="1"/>
  <c r="EF327" i="1"/>
  <c r="EX327" i="1" s="1"/>
  <c r="EE328" i="1"/>
  <c r="EF330" i="1"/>
  <c r="EX330" i="1" s="1"/>
  <c r="DX331" i="1"/>
  <c r="DW331" i="1"/>
  <c r="DV331" i="1"/>
  <c r="EB331" i="1" s="1"/>
  <c r="EF333" i="1"/>
  <c r="EX333" i="1" s="1"/>
  <c r="EO340" i="1"/>
  <c r="EH346" i="1"/>
  <c r="EZ346" i="1" s="1"/>
  <c r="EW346" i="1"/>
  <c r="EP303" i="1"/>
  <c r="EM306" i="1"/>
  <c r="EJ307" i="1"/>
  <c r="EA319" i="1"/>
  <c r="EK311" i="1"/>
  <c r="EK313" i="1"/>
  <c r="EK315" i="1"/>
  <c r="DZ316" i="1"/>
  <c r="EQ316" i="1"/>
  <c r="EM317" i="1"/>
  <c r="EQ318" i="1"/>
  <c r="EE320" i="1"/>
  <c r="DY320" i="1"/>
  <c r="EM321" i="1"/>
  <c r="EJ321" i="1"/>
  <c r="EQ321" i="1"/>
  <c r="EP321" i="1"/>
  <c r="EK321" i="1"/>
  <c r="EJ331" i="1"/>
  <c r="EQ331" i="1"/>
  <c r="EP331" i="1"/>
  <c r="EO331" i="1"/>
  <c r="EX331" i="1" s="1"/>
  <c r="EN331" i="1"/>
  <c r="EM331" i="1"/>
  <c r="EL331" i="1"/>
  <c r="EA345" i="1"/>
  <c r="DW337" i="1"/>
  <c r="EO343" i="1"/>
  <c r="EN343" i="1"/>
  <c r="EM343" i="1"/>
  <c r="EJ343" i="1"/>
  <c r="EQ343" i="1"/>
  <c r="EL343" i="1"/>
  <c r="EK343" i="1"/>
  <c r="EX344" i="1"/>
  <c r="EN306" i="1"/>
  <c r="EK307" i="1"/>
  <c r="DY312" i="1"/>
  <c r="EN317" i="1"/>
  <c r="DY319" i="1"/>
  <c r="DZ320" i="1"/>
  <c r="EA332" i="1"/>
  <c r="DZ332" i="1"/>
  <c r="DY332" i="1"/>
  <c r="EF325" i="1"/>
  <c r="EE326" i="1"/>
  <c r="CU326" i="1"/>
  <c r="EJ328" i="1"/>
  <c r="EQ328" i="1"/>
  <c r="EO328" i="1"/>
  <c r="EN328" i="1"/>
  <c r="EM328" i="1"/>
  <c r="EL328" i="1"/>
  <c r="EE341" i="1"/>
  <c r="EE345" i="1"/>
  <c r="EC346" i="1"/>
  <c r="EU346" i="1" s="1"/>
  <c r="DZ356" i="1"/>
  <c r="DY356" i="1"/>
  <c r="EA356" i="1"/>
  <c r="EK302" i="1"/>
  <c r="EJ303" i="1"/>
  <c r="EO306" i="1"/>
  <c r="EL307" i="1"/>
  <c r="DV311" i="1"/>
  <c r="EM311" i="1"/>
  <c r="DZ312" i="1"/>
  <c r="DV313" i="1"/>
  <c r="EM313" i="1"/>
  <c r="DV315" i="1"/>
  <c r="EM315" i="1"/>
  <c r="EK316" i="1"/>
  <c r="EO317" i="1"/>
  <c r="EX317" i="1" s="1"/>
  <c r="EK318" i="1"/>
  <c r="DZ319" i="1"/>
  <c r="DW321" i="1"/>
  <c r="DY328" i="1"/>
  <c r="CV329" i="1"/>
  <c r="DV329" i="1" s="1"/>
  <c r="EB329" i="1" s="1"/>
  <c r="EE329" i="1"/>
  <c r="DX330" i="1"/>
  <c r="ED330" i="1" s="1"/>
  <c r="EV330" i="1" s="1"/>
  <c r="DW330" i="1"/>
  <c r="EC330" i="1" s="1"/>
  <c r="EU330" i="1" s="1"/>
  <c r="DV330" i="1"/>
  <c r="EK331" i="1"/>
  <c r="EF332" i="1"/>
  <c r="DW338" i="1"/>
  <c r="DV338" i="1"/>
  <c r="DW311" i="1"/>
  <c r="DX321" i="1"/>
  <c r="EO321" i="1"/>
  <c r="EA340" i="1"/>
  <c r="DZ340" i="1"/>
  <c r="DY342" i="1"/>
  <c r="EA342" i="1"/>
  <c r="DV340" i="1"/>
  <c r="DW340" i="1"/>
  <c r="EC340" i="1" s="1"/>
  <c r="EU340" i="1" s="1"/>
  <c r="CV341" i="1"/>
  <c r="DW341" i="1" s="1"/>
  <c r="EE342" i="1"/>
  <c r="EF343" i="1"/>
  <c r="EX343" i="1" s="1"/>
  <c r="EN344" i="1"/>
  <c r="EM344" i="1"/>
  <c r="EL344" i="1"/>
  <c r="EQ344" i="1"/>
  <c r="EP344" i="1"/>
  <c r="EF346" i="1"/>
  <c r="EA357" i="1"/>
  <c r="DZ357" i="1"/>
  <c r="DY357" i="1"/>
  <c r="EF351" i="1"/>
  <c r="EX351" i="1" s="1"/>
  <c r="DW355" i="1"/>
  <c r="DV355" i="1"/>
  <c r="EB355" i="1" s="1"/>
  <c r="DX355" i="1"/>
  <c r="ED355" i="1" s="1"/>
  <c r="EV355" i="1" s="1"/>
  <c r="CV358" i="1"/>
  <c r="DV358" i="1" s="1"/>
  <c r="EB358" i="1" s="1"/>
  <c r="EF358" i="1"/>
  <c r="EX358" i="1" s="1"/>
  <c r="EE364" i="1"/>
  <c r="CZ364" i="1"/>
  <c r="EA367" i="1" s="1"/>
  <c r="EO325" i="1"/>
  <c r="EK327" i="1"/>
  <c r="EO329" i="1"/>
  <c r="EO332" i="1"/>
  <c r="EE337" i="1"/>
  <c r="DC340" i="1"/>
  <c r="DX340" i="1"/>
  <c r="DB341" i="1"/>
  <c r="EA344" i="1" s="1"/>
  <c r="EF341" i="1"/>
  <c r="EX341" i="1" s="1"/>
  <c r="EF345" i="1"/>
  <c r="EE350" i="1"/>
  <c r="EP325" i="1"/>
  <c r="EJ326" i="1"/>
  <c r="EL327" i="1"/>
  <c r="CU328" i="1"/>
  <c r="EP329" i="1"/>
  <c r="EE331" i="1"/>
  <c r="EP332" i="1"/>
  <c r="EJ333" i="1"/>
  <c r="DA339" i="1"/>
  <c r="DY343" i="1" s="1"/>
  <c r="CW342" i="1"/>
  <c r="EA339" i="1" s="1"/>
  <c r="EE343" i="1"/>
  <c r="DB345" i="1"/>
  <c r="DZ345" i="1"/>
  <c r="DC351" i="1"/>
  <c r="DZ358" i="1" s="1"/>
  <c r="EF354" i="1"/>
  <c r="EX354" i="1" s="1"/>
  <c r="EF357" i="1"/>
  <c r="EX357" i="1" s="1"/>
  <c r="EQ325" i="1"/>
  <c r="EK326" i="1"/>
  <c r="EM327" i="1"/>
  <c r="EQ329" i="1"/>
  <c r="EQ332" i="1"/>
  <c r="EK333" i="1"/>
  <c r="EF337" i="1"/>
  <c r="EM337" i="1"/>
  <c r="EL337" i="1"/>
  <c r="EO337" i="1"/>
  <c r="CV343" i="1"/>
  <c r="EA338" i="1" s="1"/>
  <c r="ED338" i="1" s="1"/>
  <c r="EV338" i="1" s="1"/>
  <c r="EE344" i="1"/>
  <c r="DD344" i="1"/>
  <c r="EA346" i="1" s="1"/>
  <c r="DV345" i="1"/>
  <c r="DX345" i="1"/>
  <c r="EJ346" i="1"/>
  <c r="EQ346" i="1"/>
  <c r="EP346" i="1"/>
  <c r="EM346" i="1"/>
  <c r="EL346" i="1"/>
  <c r="EO346" i="1"/>
  <c r="CW350" i="1"/>
  <c r="EE351" i="1"/>
  <c r="CU351" i="1"/>
  <c r="EF353" i="1"/>
  <c r="DY345" i="1"/>
  <c r="EA343" i="1"/>
  <c r="EF338" i="1"/>
  <c r="EX338" i="1" s="1"/>
  <c r="EF340" i="1"/>
  <c r="EX340" i="1" s="1"/>
  <c r="CU342" i="1"/>
  <c r="DX350" i="1"/>
  <c r="EK325" i="1"/>
  <c r="EK329" i="1"/>
  <c r="EE330" i="1"/>
  <c r="EK332" i="1"/>
  <c r="DV337" i="1"/>
  <c r="DX337" i="1"/>
  <c r="DZ346" i="1"/>
  <c r="DY346" i="1"/>
  <c r="EE339" i="1"/>
  <c r="EJ344" i="1"/>
  <c r="DV346" i="1"/>
  <c r="EB346" i="1" s="1"/>
  <c r="DX346" i="1"/>
  <c r="EA354" i="1"/>
  <c r="DZ354" i="1"/>
  <c r="DY354" i="1"/>
  <c r="DZ355" i="1"/>
  <c r="DY355" i="1"/>
  <c r="EE358" i="1"/>
  <c r="EF363" i="1"/>
  <c r="EX363" i="1" s="1"/>
  <c r="CX363" i="1"/>
  <c r="EE363" i="1"/>
  <c r="CU333" i="1"/>
  <c r="EN337" i="1"/>
  <c r="EE338" i="1"/>
  <c r="CZ340" i="1"/>
  <c r="DZ342" i="1" s="1"/>
  <c r="CX341" i="1"/>
  <c r="DY340" i="1" s="1"/>
  <c r="EF342" i="1"/>
  <c r="EX342" i="1" s="1"/>
  <c r="CY343" i="1"/>
  <c r="DZ341" i="1" s="1"/>
  <c r="CX344" i="1"/>
  <c r="EK344" i="1"/>
  <c r="DY358" i="1"/>
  <c r="EA358" i="1"/>
  <c r="EX366" i="1"/>
  <c r="EN338" i="1"/>
  <c r="CU339" i="1"/>
  <c r="EM339" i="1"/>
  <c r="EK341" i="1"/>
  <c r="EJ342" i="1"/>
  <c r="EO345" i="1"/>
  <c r="EK350" i="1"/>
  <c r="EM353" i="1"/>
  <c r="EO355" i="1"/>
  <c r="EQ356" i="1"/>
  <c r="EP356" i="1"/>
  <c r="EO356" i="1"/>
  <c r="EL356" i="1"/>
  <c r="EK356" i="1"/>
  <c r="CX358" i="1"/>
  <c r="EA353" i="1" s="1"/>
  <c r="CX364" i="1"/>
  <c r="CV367" i="1"/>
  <c r="EH386" i="1"/>
  <c r="EW386" i="1"/>
  <c r="EK342" i="1"/>
  <c r="EO352" i="1"/>
  <c r="EX352" i="1" s="1"/>
  <c r="EN352" i="1"/>
  <c r="EM352" i="1"/>
  <c r="EN353" i="1"/>
  <c r="EP355" i="1"/>
  <c r="EM356" i="1"/>
  <c r="DB362" i="1"/>
  <c r="DV362" i="1" s="1"/>
  <c r="DA363" i="1"/>
  <c r="DV363" i="1" s="1"/>
  <c r="EE369" i="1"/>
  <c r="CV369" i="1"/>
  <c r="DX369" i="1" s="1"/>
  <c r="DZ380" i="1"/>
  <c r="DY379" i="1"/>
  <c r="EE380" i="1"/>
  <c r="EX386" i="1"/>
  <c r="EF356" i="1"/>
  <c r="DY364" i="1"/>
  <c r="EE365" i="1"/>
  <c r="CU365" i="1"/>
  <c r="EE368" i="1"/>
  <c r="CY368" i="1"/>
  <c r="EF368" i="1"/>
  <c r="EX368" i="1" s="1"/>
  <c r="EE376" i="1"/>
  <c r="CW376" i="1"/>
  <c r="DX376" i="1"/>
  <c r="DV376" i="1"/>
  <c r="DW376" i="1"/>
  <c r="EJ376" i="1"/>
  <c r="EQ376" i="1"/>
  <c r="EO376" i="1"/>
  <c r="EM376" i="1"/>
  <c r="EL376" i="1"/>
  <c r="EN376" i="1"/>
  <c r="EF378" i="1"/>
  <c r="EN342" i="1"/>
  <c r="CU343" i="1"/>
  <c r="EK345" i="1"/>
  <c r="DC352" i="1"/>
  <c r="EL352" i="1"/>
  <c r="EE355" i="1"/>
  <c r="EF355" i="1"/>
  <c r="EX355" i="1" s="1"/>
  <c r="EO362" i="1"/>
  <c r="EX362" i="1" s="1"/>
  <c r="EN362" i="1"/>
  <c r="EM362" i="1"/>
  <c r="EJ362" i="1"/>
  <c r="EK362" i="1"/>
  <c r="EE367" i="1"/>
  <c r="EF375" i="1"/>
  <c r="EX375" i="1" s="1"/>
  <c r="EK376" i="1"/>
  <c r="EK338" i="1"/>
  <c r="EO342" i="1"/>
  <c r="CU344" i="1"/>
  <c r="EL345" i="1"/>
  <c r="EE352" i="1"/>
  <c r="CU352" i="1"/>
  <c r="EP352" i="1"/>
  <c r="CV353" i="1"/>
  <c r="DV353" i="1" s="1"/>
  <c r="EE353" i="1"/>
  <c r="DZ364" i="1"/>
  <c r="EP376" i="1"/>
  <c r="DZ402" i="1"/>
  <c r="DY402" i="1"/>
  <c r="EM351" i="1"/>
  <c r="EL351" i="1"/>
  <c r="EQ351" i="1"/>
  <c r="CV352" i="1"/>
  <c r="EQ352" i="1"/>
  <c r="CW353" i="1"/>
  <c r="EE354" i="1"/>
  <c r="CU354" i="1"/>
  <c r="CU356" i="1"/>
  <c r="EE356" i="1"/>
  <c r="EA366" i="1"/>
  <c r="EP362" i="1"/>
  <c r="CU364" i="1"/>
  <c r="EA364" i="1"/>
  <c r="CY365" i="1"/>
  <c r="EE366" i="1"/>
  <c r="CU366" i="1"/>
  <c r="EA379" i="1"/>
  <c r="EE379" i="1"/>
  <c r="EQ353" i="1"/>
  <c r="EP353" i="1"/>
  <c r="EO353" i="1"/>
  <c r="EL353" i="1"/>
  <c r="EK353" i="1"/>
  <c r="EN355" i="1"/>
  <c r="EM355" i="1"/>
  <c r="EL355" i="1"/>
  <c r="EQ355" i="1"/>
  <c r="EK355" i="1"/>
  <c r="EE357" i="1"/>
  <c r="CU357" i="1"/>
  <c r="CY363" i="1"/>
  <c r="DZ366" i="1" s="1"/>
  <c r="CZ365" i="1"/>
  <c r="CV366" i="1"/>
  <c r="DZ363" i="1" s="1"/>
  <c r="EA378" i="1"/>
  <c r="DZ378" i="1"/>
  <c r="DY378" i="1"/>
  <c r="DZ381" i="1"/>
  <c r="DY381" i="1"/>
  <c r="EA381" i="1"/>
  <c r="DX375" i="1"/>
  <c r="DV375" i="1"/>
  <c r="DW375" i="1"/>
  <c r="DY386" i="1"/>
  <c r="DW387" i="1"/>
  <c r="EE381" i="1"/>
  <c r="CU381" i="1"/>
  <c r="DY388" i="1"/>
  <c r="EJ391" i="1"/>
  <c r="EQ391" i="1"/>
  <c r="EO391" i="1"/>
  <c r="EM391" i="1"/>
  <c r="EL391" i="1"/>
  <c r="EN391" i="1"/>
  <c r="EK391" i="1"/>
  <c r="EF392" i="1"/>
  <c r="EX392" i="1" s="1"/>
  <c r="CZ368" i="1"/>
  <c r="EM368" i="1"/>
  <c r="EJ368" i="1"/>
  <c r="EP368" i="1"/>
  <c r="EO368" i="1"/>
  <c r="EK368" i="1"/>
  <c r="EF373" i="1"/>
  <c r="EF379" i="1"/>
  <c r="EX379" i="1" s="1"/>
  <c r="DZ392" i="1"/>
  <c r="DY392" i="1"/>
  <c r="EA392" i="1"/>
  <c r="EA390" i="1"/>
  <c r="DY390" i="1"/>
  <c r="DW386" i="1"/>
  <c r="EP391" i="1"/>
  <c r="EW404" i="1"/>
  <c r="EM367" i="1"/>
  <c r="EJ367" i="1"/>
  <c r="EP367" i="1"/>
  <c r="EO367" i="1"/>
  <c r="EE374" i="1"/>
  <c r="CU374" i="1"/>
  <c r="EF376" i="1"/>
  <c r="EX376" i="1" s="1"/>
  <c r="EF377" i="1"/>
  <c r="DB378" i="1"/>
  <c r="EA380" i="1" s="1"/>
  <c r="DX379" i="1"/>
  <c r="ED379" i="1" s="1"/>
  <c r="DV379" i="1"/>
  <c r="EB379" i="1" s="1"/>
  <c r="CX381" i="1"/>
  <c r="EA376" i="1" s="1"/>
  <c r="EQ357" i="1"/>
  <c r="EK358" i="1"/>
  <c r="EJ363" i="1"/>
  <c r="EK364" i="1"/>
  <c r="EK365" i="1"/>
  <c r="EK366" i="1"/>
  <c r="EK367" i="1"/>
  <c r="CU368" i="1"/>
  <c r="EQ368" i="1"/>
  <c r="CX369" i="1"/>
  <c r="DW369" i="1" s="1"/>
  <c r="EE373" i="1"/>
  <c r="EE375" i="1"/>
  <c r="EJ379" i="1"/>
  <c r="EQ379" i="1"/>
  <c r="EO379" i="1"/>
  <c r="EM379" i="1"/>
  <c r="EL379" i="1"/>
  <c r="EP379" i="1"/>
  <c r="DX386" i="1"/>
  <c r="DV386" i="1"/>
  <c r="DZ395" i="1"/>
  <c r="EA395" i="1"/>
  <c r="DY395" i="1"/>
  <c r="DB387" i="1"/>
  <c r="DX387" i="1" s="1"/>
  <c r="ED387" i="1" s="1"/>
  <c r="EV387" i="1" s="1"/>
  <c r="EF387" i="1"/>
  <c r="EX387" i="1" s="1"/>
  <c r="DW391" i="1"/>
  <c r="EE394" i="1"/>
  <c r="EJ354" i="1"/>
  <c r="EJ357" i="1"/>
  <c r="EL358" i="1"/>
  <c r="EE362" i="1"/>
  <c r="EK363" i="1"/>
  <c r="EL367" i="1"/>
  <c r="EF369" i="1"/>
  <c r="EX369" i="1" s="1"/>
  <c r="EM369" i="1"/>
  <c r="EL369" i="1"/>
  <c r="EJ369" i="1"/>
  <c r="EP369" i="1"/>
  <c r="EO369" i="1"/>
  <c r="EQ369" i="1"/>
  <c r="CW373" i="1"/>
  <c r="CU378" i="1"/>
  <c r="EE378" i="1"/>
  <c r="EK378" i="1"/>
  <c r="DW379" i="1"/>
  <c r="EC379" i="1" s="1"/>
  <c r="EU379" i="1" s="1"/>
  <c r="EF380" i="1"/>
  <c r="EX380" i="1" s="1"/>
  <c r="EF400" i="1"/>
  <c r="EX400" i="1" s="1"/>
  <c r="CU400" i="1"/>
  <c r="DX421" i="1"/>
  <c r="DW421" i="1"/>
  <c r="DV421" i="1"/>
  <c r="CX367" i="1"/>
  <c r="DV367" i="1" s="1"/>
  <c r="EN367" i="1"/>
  <c r="CZ369" i="1"/>
  <c r="CY374" i="1"/>
  <c r="DY377" i="1" s="1"/>
  <c r="EE377" i="1"/>
  <c r="DZ389" i="1"/>
  <c r="DY389" i="1"/>
  <c r="DZ391" i="1"/>
  <c r="CY392" i="1"/>
  <c r="DZ390" i="1" s="1"/>
  <c r="EF390" i="1"/>
  <c r="EX390" i="1" s="1"/>
  <c r="DW392" i="1"/>
  <c r="EC392" i="1" s="1"/>
  <c r="EU392" i="1" s="1"/>
  <c r="DV392" i="1"/>
  <c r="EB392" i="1" s="1"/>
  <c r="EF367" i="1"/>
  <c r="EQ367" i="1"/>
  <c r="CX368" i="1"/>
  <c r="DZ377" i="1"/>
  <c r="EO378" i="1"/>
  <c r="EN378" i="1"/>
  <c r="EL378" i="1"/>
  <c r="EJ378" i="1"/>
  <c r="EQ378" i="1"/>
  <c r="EP378" i="1"/>
  <c r="CV373" i="1"/>
  <c r="EN373" i="1"/>
  <c r="EP374" i="1"/>
  <c r="EJ375" i="1"/>
  <c r="CU377" i="1"/>
  <c r="EN377" i="1"/>
  <c r="CU380" i="1"/>
  <c r="EN380" i="1"/>
  <c r="EP381" i="1"/>
  <c r="EL386" i="1"/>
  <c r="EP388" i="1"/>
  <c r="EE389" i="1"/>
  <c r="CV389" i="1"/>
  <c r="EA387" i="1" s="1"/>
  <c r="EF394" i="1"/>
  <c r="EX394" i="1" s="1"/>
  <c r="EO394" i="1"/>
  <c r="EN394" i="1"/>
  <c r="EL394" i="1"/>
  <c r="EJ394" i="1"/>
  <c r="EQ394" i="1"/>
  <c r="EP394" i="1"/>
  <c r="DA400" i="1"/>
  <c r="DZ405" i="1" s="1"/>
  <c r="EF404" i="1"/>
  <c r="EX404" i="1" s="1"/>
  <c r="EO373" i="1"/>
  <c r="EQ374" i="1"/>
  <c r="EK375" i="1"/>
  <c r="EO377" i="1"/>
  <c r="EO380" i="1"/>
  <c r="EQ381" i="1"/>
  <c r="EM386" i="1"/>
  <c r="EE388" i="1"/>
  <c r="CX392" i="1"/>
  <c r="EA389" i="1" s="1"/>
  <c r="CW393" i="1"/>
  <c r="DV393" i="1" s="1"/>
  <c r="EB393" i="1" s="1"/>
  <c r="EE393" i="1"/>
  <c r="DZ406" i="1"/>
  <c r="DY406" i="1"/>
  <c r="EA406" i="1"/>
  <c r="EX406" i="1"/>
  <c r="EQ373" i="1"/>
  <c r="EK374" i="1"/>
  <c r="EQ377" i="1"/>
  <c r="EQ380" i="1"/>
  <c r="EK381" i="1"/>
  <c r="EO386" i="1"/>
  <c r="EM388" i="1"/>
  <c r="EL388" i="1"/>
  <c r="EJ388" i="1"/>
  <c r="EE390" i="1"/>
  <c r="CU390" i="1"/>
  <c r="DZ386" i="1" s="1"/>
  <c r="CV394" i="1"/>
  <c r="DV394" i="1" s="1"/>
  <c r="EB394" i="1" s="1"/>
  <c r="DY405" i="1"/>
  <c r="EA405" i="1"/>
  <c r="ED405" i="1" s="1"/>
  <c r="EV405" i="1" s="1"/>
  <c r="EE400" i="1"/>
  <c r="EE401" i="1"/>
  <c r="EF401" i="1"/>
  <c r="DC388" i="1"/>
  <c r="DY394" i="1" s="1"/>
  <c r="EF391" i="1"/>
  <c r="EX391" i="1" s="1"/>
  <c r="DB392" i="1"/>
  <c r="CZ393" i="1"/>
  <c r="EA391" i="1" s="1"/>
  <c r="DX395" i="1"/>
  <c r="DY400" i="1"/>
  <c r="DX399" i="1"/>
  <c r="DZ408" i="1"/>
  <c r="EF399" i="1"/>
  <c r="EF407" i="1"/>
  <c r="EX407" i="1" s="1"/>
  <c r="EK373" i="1"/>
  <c r="EK377" i="1"/>
  <c r="DZ379" i="1"/>
  <c r="EK380" i="1"/>
  <c r="EQ386" i="1"/>
  <c r="EF389" i="1"/>
  <c r="EX389" i="1" s="1"/>
  <c r="EF393" i="1"/>
  <c r="EX393" i="1" s="1"/>
  <c r="EF395" i="1"/>
  <c r="EX395" i="1" s="1"/>
  <c r="CW399" i="1"/>
  <c r="DW399" i="1" s="1"/>
  <c r="DE399" i="1"/>
  <c r="DV399" i="1" s="1"/>
  <c r="EE399" i="1"/>
  <c r="EE403" i="1"/>
  <c r="EF403" i="1"/>
  <c r="DW414" i="1"/>
  <c r="DV414" i="1"/>
  <c r="EA416" i="1"/>
  <c r="DZ416" i="1"/>
  <c r="DY416" i="1"/>
  <c r="EA424" i="1"/>
  <c r="DZ424" i="1"/>
  <c r="DY424" i="1"/>
  <c r="EJ386" i="1"/>
  <c r="EE387" i="1"/>
  <c r="EN388" i="1"/>
  <c r="DX391" i="1"/>
  <c r="DV391" i="1"/>
  <c r="EE391" i="1"/>
  <c r="EE392" i="1"/>
  <c r="CY394" i="1"/>
  <c r="DW394" i="1"/>
  <c r="EK394" i="1"/>
  <c r="CW395" i="1"/>
  <c r="DV395" i="1" s="1"/>
  <c r="EB395" i="1" s="1"/>
  <c r="EF402" i="1"/>
  <c r="EX402" i="1" s="1"/>
  <c r="CU402" i="1"/>
  <c r="EE417" i="1"/>
  <c r="DY393" i="1"/>
  <c r="EA393" i="1"/>
  <c r="DX393" i="1"/>
  <c r="ED393" i="1" s="1"/>
  <c r="EV393" i="1" s="1"/>
  <c r="DZ393" i="1"/>
  <c r="EA403" i="1"/>
  <c r="DY403" i="1"/>
  <c r="DZ404" i="1"/>
  <c r="DY404" i="1"/>
  <c r="EH402" i="1"/>
  <c r="EZ402" i="1" s="1"/>
  <c r="EW402" i="1"/>
  <c r="EK392" i="1"/>
  <c r="EE395" i="1"/>
  <c r="EO399" i="1"/>
  <c r="EK400" i="1"/>
  <c r="EO401" i="1"/>
  <c r="EK402" i="1"/>
  <c r="EO403" i="1"/>
  <c r="EM405" i="1"/>
  <c r="EL405" i="1"/>
  <c r="EQ405" i="1"/>
  <c r="EP405" i="1"/>
  <c r="EK405" i="1"/>
  <c r="EE408" i="1"/>
  <c r="EF408" i="1"/>
  <c r="EX408" i="1" s="1"/>
  <c r="DY422" i="1"/>
  <c r="EA422" i="1"/>
  <c r="EF414" i="1"/>
  <c r="EX414" i="1" s="1"/>
  <c r="EH415" i="1"/>
  <c r="EZ415" i="1" s="1"/>
  <c r="EF416" i="1"/>
  <c r="EX416" i="1" s="1"/>
  <c r="CY420" i="1"/>
  <c r="EL392" i="1"/>
  <c r="EK393" i="1"/>
  <c r="EP399" i="1"/>
  <c r="EL400" i="1"/>
  <c r="EP401" i="1"/>
  <c r="EL402" i="1"/>
  <c r="EP403" i="1"/>
  <c r="CV404" i="1"/>
  <c r="DV405" i="1"/>
  <c r="EB405" i="1" s="1"/>
  <c r="DW405" i="1"/>
  <c r="EN405" i="1"/>
  <c r="EE407" i="1"/>
  <c r="CU407" i="1"/>
  <c r="CX408" i="1"/>
  <c r="EA402" i="1" s="1"/>
  <c r="EF409" i="1"/>
  <c r="EE414" i="1"/>
  <c r="EE416" i="1"/>
  <c r="EF421" i="1"/>
  <c r="EX421" i="1" s="1"/>
  <c r="EF422" i="1"/>
  <c r="EH422" i="1" s="1"/>
  <c r="EZ422" i="1" s="1"/>
  <c r="EJ423" i="1"/>
  <c r="EQ423" i="1"/>
  <c r="EP423" i="1"/>
  <c r="EO423" i="1"/>
  <c r="EN423" i="1"/>
  <c r="EM423" i="1"/>
  <c r="EL423" i="1"/>
  <c r="EK387" i="1"/>
  <c r="EQ389" i="1"/>
  <c r="EP390" i="1"/>
  <c r="EN392" i="1"/>
  <c r="EM393" i="1"/>
  <c r="EJ399" i="1"/>
  <c r="EN400" i="1"/>
  <c r="EJ401" i="1"/>
  <c r="EN402" i="1"/>
  <c r="EJ403" i="1"/>
  <c r="DD404" i="1"/>
  <c r="DY408" i="1" s="1"/>
  <c r="CX414" i="1"/>
  <c r="DX414" i="1" s="1"/>
  <c r="ED414" i="1" s="1"/>
  <c r="EV414" i="1" s="1"/>
  <c r="CZ418" i="1"/>
  <c r="EF420" i="1"/>
  <c r="EX420" i="1" s="1"/>
  <c r="DX423" i="1"/>
  <c r="DW423" i="1"/>
  <c r="DV423" i="1"/>
  <c r="EA407" i="1"/>
  <c r="DZ407" i="1"/>
  <c r="DY407" i="1"/>
  <c r="EK399" i="1"/>
  <c r="EK401" i="1"/>
  <c r="EK403" i="1"/>
  <c r="EX419" i="1"/>
  <c r="EE420" i="1"/>
  <c r="EM387" i="1"/>
  <c r="EK389" i="1"/>
  <c r="EJ390" i="1"/>
  <c r="EP392" i="1"/>
  <c r="EO393" i="1"/>
  <c r="EK395" i="1"/>
  <c r="EL399" i="1"/>
  <c r="EP400" i="1"/>
  <c r="CU401" i="1"/>
  <c r="EL401" i="1"/>
  <c r="EP402" i="1"/>
  <c r="CU403" i="1"/>
  <c r="EL403" i="1"/>
  <c r="EQ404" i="1"/>
  <c r="EM404" i="1"/>
  <c r="EL404" i="1"/>
  <c r="EE405" i="1"/>
  <c r="CU419" i="1"/>
  <c r="DD419" i="1"/>
  <c r="DY423" i="1" s="1"/>
  <c r="EF423" i="1"/>
  <c r="EX423" i="1" s="1"/>
  <c r="DX424" i="1"/>
  <c r="ED424" i="1" s="1"/>
  <c r="EV424" i="1" s="1"/>
  <c r="DW424" i="1"/>
  <c r="EC424" i="1" s="1"/>
  <c r="EU424" i="1" s="1"/>
  <c r="DV424" i="1"/>
  <c r="EB424" i="1" s="1"/>
  <c r="EQ406" i="1"/>
  <c r="EP406" i="1"/>
  <c r="EN406" i="1"/>
  <c r="EM406" i="1"/>
  <c r="EL406" i="1"/>
  <c r="DX409" i="1"/>
  <c r="DW409" i="1"/>
  <c r="DV409" i="1"/>
  <c r="EJ409" i="1"/>
  <c r="EQ409" i="1"/>
  <c r="EP409" i="1"/>
  <c r="EO409" i="1"/>
  <c r="EN409" i="1"/>
  <c r="EM409" i="1"/>
  <c r="EL409" i="1"/>
  <c r="DX415" i="1"/>
  <c r="ED415" i="1" s="1"/>
  <c r="EV415" i="1" s="1"/>
  <c r="DW415" i="1"/>
  <c r="EC415" i="1" s="1"/>
  <c r="EU415" i="1" s="1"/>
  <c r="EA414" i="1"/>
  <c r="DV415" i="1"/>
  <c r="DX417" i="1"/>
  <c r="DW417" i="1"/>
  <c r="EF418" i="1"/>
  <c r="CY422" i="1"/>
  <c r="DY418" i="1" s="1"/>
  <c r="EE406" i="1"/>
  <c r="CU406" i="1"/>
  <c r="EA421" i="1"/>
  <c r="DZ421" i="1"/>
  <c r="DY421" i="1"/>
  <c r="EA419" i="1"/>
  <c r="DZ419" i="1"/>
  <c r="DY419" i="1"/>
  <c r="EX415" i="1"/>
  <c r="EF417" i="1"/>
  <c r="EE418" i="1"/>
  <c r="DZ415" i="1"/>
  <c r="DY415" i="1"/>
  <c r="DZ422" i="1"/>
  <c r="EF424" i="1"/>
  <c r="EX424" i="1" s="1"/>
  <c r="CW408" i="1"/>
  <c r="DX408" i="1" s="1"/>
  <c r="EE419" i="1"/>
  <c r="EA420" i="1"/>
  <c r="EE421" i="1"/>
  <c r="EJ422" i="1"/>
  <c r="EE424" i="1"/>
  <c r="EQ407" i="1"/>
  <c r="EK408" i="1"/>
  <c r="EJ414" i="1"/>
  <c r="EN415" i="1"/>
  <c r="EW415" i="1" s="1"/>
  <c r="EJ416" i="1"/>
  <c r="EO417" i="1"/>
  <c r="EK418" i="1"/>
  <c r="EO419" i="1"/>
  <c r="EK420" i="1"/>
  <c r="EK422" i="1"/>
  <c r="EJ407" i="1"/>
  <c r="EL408" i="1"/>
  <c r="EE409" i="1"/>
  <c r="EK414" i="1"/>
  <c r="EO415" i="1"/>
  <c r="EK416" i="1"/>
  <c r="EP417" i="1"/>
  <c r="CU418" i="1"/>
  <c r="EL418" i="1"/>
  <c r="EP419" i="1"/>
  <c r="CU420" i="1"/>
  <c r="EL420" i="1"/>
  <c r="CU422" i="1"/>
  <c r="EL422" i="1"/>
  <c r="EE423" i="1"/>
  <c r="EK407" i="1"/>
  <c r="CU416" i="1"/>
  <c r="EM422" i="1"/>
  <c r="EQ424" i="1"/>
  <c r="EN422" i="1"/>
  <c r="EW422" i="1" s="1"/>
  <c r="EM407" i="1"/>
  <c r="EN416" i="1"/>
  <c r="EK417" i="1"/>
  <c r="EO418" i="1"/>
  <c r="EK419" i="1"/>
  <c r="EO420" i="1"/>
  <c r="EK421" i="1"/>
  <c r="EO422" i="1"/>
  <c r="EK424" i="1"/>
  <c r="ET394" i="1" l="1"/>
  <c r="DU395" i="1"/>
  <c r="ES395" i="1" s="1"/>
  <c r="ET395" i="1"/>
  <c r="ET393" i="1"/>
  <c r="ET257" i="1"/>
  <c r="EG257" i="1"/>
  <c r="EY257" i="1" s="1"/>
  <c r="ET214" i="1"/>
  <c r="ET100" i="1"/>
  <c r="DU100" i="1"/>
  <c r="ES100" i="1" s="1"/>
  <c r="DU96" i="1"/>
  <c r="ES96" i="1" s="1"/>
  <c r="ET96" i="1"/>
  <c r="EG96" i="1"/>
  <c r="EY96" i="1" s="1"/>
  <c r="ED313" i="1"/>
  <c r="EV313" i="1" s="1"/>
  <c r="ET358" i="1"/>
  <c r="EG358" i="1"/>
  <c r="EY358" i="1" s="1"/>
  <c r="EC341" i="1"/>
  <c r="EU341" i="1" s="1"/>
  <c r="ET117" i="1"/>
  <c r="EG117" i="1"/>
  <c r="EY117" i="1" s="1"/>
  <c r="DU117" i="1"/>
  <c r="ES117" i="1" s="1"/>
  <c r="EB315" i="1"/>
  <c r="ET329" i="1"/>
  <c r="EH419" i="1"/>
  <c r="EZ419" i="1" s="1"/>
  <c r="EW419" i="1"/>
  <c r="EC405" i="1"/>
  <c r="EU405" i="1" s="1"/>
  <c r="DY351" i="1"/>
  <c r="DZ338" i="1"/>
  <c r="EH332" i="1"/>
  <c r="EZ332" i="1" s="1"/>
  <c r="EW332" i="1"/>
  <c r="DY299" i="1"/>
  <c r="DX298" i="1"/>
  <c r="DW298" i="1"/>
  <c r="DV298" i="1"/>
  <c r="EA299" i="1"/>
  <c r="DZ299" i="1"/>
  <c r="EH232" i="1"/>
  <c r="EZ232" i="1" s="1"/>
  <c r="EW232" i="1"/>
  <c r="EG178" i="1"/>
  <c r="EY178" i="1" s="1"/>
  <c r="DU178" i="1"/>
  <c r="ES178" i="1" s="1"/>
  <c r="ET178" i="1"/>
  <c r="EH176" i="1"/>
  <c r="EZ176" i="1" s="1"/>
  <c r="EW176" i="1"/>
  <c r="DX416" i="1"/>
  <c r="ED416" i="1" s="1"/>
  <c r="EV416" i="1" s="1"/>
  <c r="DW416" i="1"/>
  <c r="EC416" i="1" s="1"/>
  <c r="EU416" i="1" s="1"/>
  <c r="DV416" i="1"/>
  <c r="EB416" i="1" s="1"/>
  <c r="DY414" i="1"/>
  <c r="EA423" i="1"/>
  <c r="EH379" i="1"/>
  <c r="EZ379" i="1" s="1"/>
  <c r="EW379" i="1"/>
  <c r="EH305" i="1"/>
  <c r="EZ305" i="1" s="1"/>
  <c r="EW305" i="1"/>
  <c r="EC276" i="1"/>
  <c r="EU276" i="1" s="1"/>
  <c r="ET240" i="1"/>
  <c r="EH215" i="1"/>
  <c r="EZ215" i="1" s="1"/>
  <c r="EW215" i="1"/>
  <c r="EH173" i="1"/>
  <c r="EZ173" i="1" s="1"/>
  <c r="EW173" i="1"/>
  <c r="EW116" i="1"/>
  <c r="EH116" i="1"/>
  <c r="EZ116" i="1" s="1"/>
  <c r="DX418" i="1"/>
  <c r="DW418" i="1"/>
  <c r="DV418" i="1"/>
  <c r="EB418" i="1" s="1"/>
  <c r="DZ418" i="1"/>
  <c r="DX419" i="1"/>
  <c r="ED419" i="1" s="1"/>
  <c r="EV419" i="1" s="1"/>
  <c r="DW419" i="1"/>
  <c r="EC419" i="1" s="1"/>
  <c r="EU419" i="1" s="1"/>
  <c r="DV419" i="1"/>
  <c r="EB419" i="1" s="1"/>
  <c r="EW414" i="1"/>
  <c r="EH414" i="1"/>
  <c r="EZ414" i="1" s="1"/>
  <c r="DV404" i="1"/>
  <c r="EB404" i="1" s="1"/>
  <c r="DX404" i="1"/>
  <c r="ED404" i="1" s="1"/>
  <c r="EV404" i="1" s="1"/>
  <c r="DW404" i="1"/>
  <c r="EC404" i="1" s="1"/>
  <c r="EU404" i="1" s="1"/>
  <c r="EW408" i="1"/>
  <c r="EH408" i="1"/>
  <c r="EZ408" i="1" s="1"/>
  <c r="EX401" i="1"/>
  <c r="EW390" i="1"/>
  <c r="EH390" i="1"/>
  <c r="EZ390" i="1" s="1"/>
  <c r="DZ374" i="1"/>
  <c r="DX373" i="1"/>
  <c r="DY374" i="1"/>
  <c r="DW373" i="1"/>
  <c r="EC373" i="1" s="1"/>
  <c r="EU373" i="1" s="1"/>
  <c r="EA374" i="1"/>
  <c r="DV373" i="1"/>
  <c r="EH377" i="1"/>
  <c r="EZ377" i="1" s="1"/>
  <c r="EW377" i="1"/>
  <c r="EB421" i="1"/>
  <c r="DV368" i="1"/>
  <c r="DX368" i="1"/>
  <c r="DW368" i="1"/>
  <c r="EC368" i="1" s="1"/>
  <c r="EU368" i="1" s="1"/>
  <c r="DV389" i="1"/>
  <c r="EB389" i="1" s="1"/>
  <c r="EV379" i="1"/>
  <c r="EA388" i="1"/>
  <c r="EA386" i="1"/>
  <c r="DY363" i="1"/>
  <c r="EB363" i="1" s="1"/>
  <c r="DX352" i="1"/>
  <c r="DW352" i="1"/>
  <c r="EC352" i="1" s="1"/>
  <c r="EU352" i="1" s="1"/>
  <c r="DV352" i="1"/>
  <c r="EB352" i="1" s="1"/>
  <c r="EH367" i="1"/>
  <c r="EZ367" i="1" s="1"/>
  <c r="EW367" i="1"/>
  <c r="ED376" i="1"/>
  <c r="EV376" i="1" s="1"/>
  <c r="EZ386" i="1"/>
  <c r="DW339" i="1"/>
  <c r="DV339" i="1"/>
  <c r="DX339" i="1"/>
  <c r="ED339" i="1" s="1"/>
  <c r="EV339" i="1" s="1"/>
  <c r="EA337" i="1"/>
  <c r="ED337" i="1" s="1"/>
  <c r="EV337" i="1" s="1"/>
  <c r="DW333" i="1"/>
  <c r="EC333" i="1" s="1"/>
  <c r="EU333" i="1" s="1"/>
  <c r="DV333" i="1"/>
  <c r="EB333" i="1" s="1"/>
  <c r="DX333" i="1"/>
  <c r="ED333" i="1" s="1"/>
  <c r="EV333" i="1" s="1"/>
  <c r="EH339" i="1"/>
  <c r="EZ339" i="1" s="1"/>
  <c r="EW339" i="1"/>
  <c r="DY353" i="1"/>
  <c r="EB353" i="1" s="1"/>
  <c r="EX353" i="1"/>
  <c r="ED340" i="1"/>
  <c r="EV340" i="1" s="1"/>
  <c r="EW364" i="1"/>
  <c r="EH364" i="1"/>
  <c r="EZ364" i="1" s="1"/>
  <c r="EC355" i="1"/>
  <c r="EU355" i="1" s="1"/>
  <c r="DW332" i="1"/>
  <c r="EC332" i="1" s="1"/>
  <c r="EU332" i="1" s="1"/>
  <c r="DX329" i="1"/>
  <c r="ED329" i="1" s="1"/>
  <c r="EV329" i="1" s="1"/>
  <c r="EX332" i="1"/>
  <c r="EC321" i="1"/>
  <c r="EU321" i="1" s="1"/>
  <c r="DW358" i="1"/>
  <c r="EC358" i="1" s="1"/>
  <c r="EU358" i="1" s="1"/>
  <c r="EC331" i="1"/>
  <c r="EU331" i="1" s="1"/>
  <c r="DY326" i="1"/>
  <c r="EG314" i="1"/>
  <c r="EY314" i="1" s="1"/>
  <c r="ET314" i="1"/>
  <c r="DX325" i="1"/>
  <c r="ED325" i="1" s="1"/>
  <c r="EV325" i="1" s="1"/>
  <c r="EB321" i="1"/>
  <c r="EB318" i="1"/>
  <c r="EV320" i="1"/>
  <c r="DX327" i="1"/>
  <c r="DY313" i="1"/>
  <c r="EB313" i="1" s="1"/>
  <c r="DX300" i="1"/>
  <c r="DW300" i="1"/>
  <c r="EC300" i="1" s="1"/>
  <c r="EU300" i="1" s="1"/>
  <c r="DV300" i="1"/>
  <c r="EB300" i="1" s="1"/>
  <c r="ED312" i="1"/>
  <c r="EV312" i="1" s="1"/>
  <c r="EX306" i="1"/>
  <c r="EH293" i="1"/>
  <c r="EZ293" i="1" s="1"/>
  <c r="EW293" i="1"/>
  <c r="EH283" i="1"/>
  <c r="EZ283" i="1" s="1"/>
  <c r="EW283" i="1"/>
  <c r="DU307" i="1"/>
  <c r="ES307" i="1" s="1"/>
  <c r="ET307" i="1"/>
  <c r="DV281" i="1"/>
  <c r="EB281" i="1" s="1"/>
  <c r="EH290" i="1"/>
  <c r="EZ290" i="1" s="1"/>
  <c r="EW290" i="1"/>
  <c r="DZ283" i="1"/>
  <c r="DZ300" i="1"/>
  <c r="DX288" i="1"/>
  <c r="ED288" i="1" s="1"/>
  <c r="EV288" i="1" s="1"/>
  <c r="EA287" i="1"/>
  <c r="DW288" i="1"/>
  <c r="EC288" i="1" s="1"/>
  <c r="EU288" i="1" s="1"/>
  <c r="DZ287" i="1"/>
  <c r="EC287" i="1" s="1"/>
  <c r="EU287" i="1" s="1"/>
  <c r="DV288" i="1"/>
  <c r="EB288" i="1" s="1"/>
  <c r="DY287" i="1"/>
  <c r="EW254" i="1"/>
  <c r="EH254" i="1"/>
  <c r="EZ254" i="1" s="1"/>
  <c r="EW300" i="1"/>
  <c r="EH300" i="1"/>
  <c r="EZ300" i="1" s="1"/>
  <c r="EC282" i="1"/>
  <c r="EU282" i="1" s="1"/>
  <c r="EW299" i="1"/>
  <c r="EH299" i="1"/>
  <c r="EZ299" i="1" s="1"/>
  <c r="EC307" i="1"/>
  <c r="EU307" i="1" s="1"/>
  <c r="EH291" i="1"/>
  <c r="EZ291" i="1" s="1"/>
  <c r="EW291" i="1"/>
  <c r="EH277" i="1"/>
  <c r="EZ277" i="1" s="1"/>
  <c r="EW277" i="1"/>
  <c r="EX288" i="1"/>
  <c r="EW241" i="1"/>
  <c r="EH241" i="1"/>
  <c r="EZ241" i="1" s="1"/>
  <c r="DV261" i="1"/>
  <c r="DX261" i="1"/>
  <c r="DW261" i="1"/>
  <c r="DY276" i="1"/>
  <c r="DY260" i="1"/>
  <c r="EH272" i="1"/>
  <c r="EZ272" i="1" s="1"/>
  <c r="EH261" i="1"/>
  <c r="EZ261" i="1" s="1"/>
  <c r="EW261" i="1"/>
  <c r="EW276" i="1"/>
  <c r="EH276" i="1"/>
  <c r="EZ276" i="1" s="1"/>
  <c r="DW241" i="1"/>
  <c r="EC241" i="1" s="1"/>
  <c r="EU241" i="1" s="1"/>
  <c r="EH228" i="1"/>
  <c r="EZ228" i="1" s="1"/>
  <c r="EW228" i="1"/>
  <c r="DX280" i="1"/>
  <c r="ED280" i="1" s="1"/>
  <c r="EV280" i="1" s="1"/>
  <c r="EC268" i="1"/>
  <c r="EU268" i="1" s="1"/>
  <c r="DX241" i="1"/>
  <c r="ED241" i="1" s="1"/>
  <c r="EV241" i="1" s="1"/>
  <c r="DW224" i="1"/>
  <c r="EC224" i="1" s="1"/>
  <c r="EU224" i="1" s="1"/>
  <c r="DY223" i="1"/>
  <c r="DV224" i="1"/>
  <c r="EB224" i="1" s="1"/>
  <c r="EA223" i="1"/>
  <c r="ED223" i="1" s="1"/>
  <c r="EV223" i="1" s="1"/>
  <c r="DX224" i="1"/>
  <c r="ED224" i="1" s="1"/>
  <c r="EV224" i="1" s="1"/>
  <c r="DZ223" i="1"/>
  <c r="DW255" i="1"/>
  <c r="EW212" i="1"/>
  <c r="EH212" i="1"/>
  <c r="EZ212" i="1" s="1"/>
  <c r="EC232" i="1"/>
  <c r="EU232" i="1" s="1"/>
  <c r="EH206" i="1"/>
  <c r="EZ206" i="1" s="1"/>
  <c r="EW206" i="1"/>
  <c r="EC177" i="1"/>
  <c r="EU177" i="1" s="1"/>
  <c r="EC219" i="1"/>
  <c r="EU219" i="1" s="1"/>
  <c r="DX214" i="1"/>
  <c r="ED214" i="1" s="1"/>
  <c r="EV214" i="1" s="1"/>
  <c r="ED206" i="1"/>
  <c r="EV206" i="1" s="1"/>
  <c r="EC202" i="1"/>
  <c r="EU202" i="1" s="1"/>
  <c r="EA203" i="1"/>
  <c r="EH239" i="1"/>
  <c r="EZ239" i="1" s="1"/>
  <c r="EZ191" i="1"/>
  <c r="EV168" i="1"/>
  <c r="EC124" i="1"/>
  <c r="EU124" i="1" s="1"/>
  <c r="DX103" i="1"/>
  <c r="ED103" i="1" s="1"/>
  <c r="EV103" i="1" s="1"/>
  <c r="DW103" i="1"/>
  <c r="EC103" i="1" s="1"/>
  <c r="EU103" i="1" s="1"/>
  <c r="DV103" i="1"/>
  <c r="EB103" i="1" s="1"/>
  <c r="EH213" i="1"/>
  <c r="EZ213" i="1" s="1"/>
  <c r="EC164" i="1"/>
  <c r="EU164" i="1" s="1"/>
  <c r="EX168" i="1"/>
  <c r="DX200" i="1"/>
  <c r="ED200" i="1" s="1"/>
  <c r="EV200" i="1" s="1"/>
  <c r="EX165" i="1"/>
  <c r="EH149" i="1"/>
  <c r="EZ149" i="1" s="1"/>
  <c r="EW149" i="1"/>
  <c r="EB176" i="1"/>
  <c r="EW153" i="1"/>
  <c r="EH153" i="1"/>
  <c r="EZ153" i="1" s="1"/>
  <c r="DX157" i="1"/>
  <c r="ED157" i="1" s="1"/>
  <c r="EV157" i="1" s="1"/>
  <c r="EC149" i="1"/>
  <c r="EU149" i="1" s="1"/>
  <c r="EH186" i="1"/>
  <c r="EZ186" i="1" s="1"/>
  <c r="EW186" i="1"/>
  <c r="DV157" i="1"/>
  <c r="EB157" i="1" s="1"/>
  <c r="EA95" i="1"/>
  <c r="EW125" i="1"/>
  <c r="EH125" i="1"/>
  <c r="EZ125" i="1" s="1"/>
  <c r="EX154" i="1"/>
  <c r="DX114" i="1"/>
  <c r="ED114" i="1" s="1"/>
  <c r="EV114" i="1" s="1"/>
  <c r="DW114" i="1"/>
  <c r="EC114" i="1" s="1"/>
  <c r="EU114" i="1" s="1"/>
  <c r="DV114" i="1"/>
  <c r="EB114" i="1" s="1"/>
  <c r="EC98" i="1"/>
  <c r="EU98" i="1" s="1"/>
  <c r="EH154" i="1"/>
  <c r="EZ154" i="1" s="1"/>
  <c r="EW154" i="1"/>
  <c r="EA156" i="1"/>
  <c r="EV158" i="1"/>
  <c r="EW124" i="1"/>
  <c r="EH124" i="1"/>
  <c r="EZ124" i="1" s="1"/>
  <c r="EB122" i="1"/>
  <c r="EC112" i="1"/>
  <c r="EU112" i="1" s="1"/>
  <c r="EX100" i="1"/>
  <c r="EX101" i="1"/>
  <c r="EB97" i="1"/>
  <c r="EV99" i="1"/>
  <c r="EH406" i="1"/>
  <c r="EZ406" i="1" s="1"/>
  <c r="EW406" i="1"/>
  <c r="DV369" i="1"/>
  <c r="DV364" i="1"/>
  <c r="EB364" i="1" s="1"/>
  <c r="DZ362" i="1"/>
  <c r="DX364" i="1"/>
  <c r="ED364" i="1" s="1"/>
  <c r="EV364" i="1" s="1"/>
  <c r="DW364" i="1"/>
  <c r="EC364" i="1" s="1"/>
  <c r="EU364" i="1" s="1"/>
  <c r="DW365" i="1"/>
  <c r="EC365" i="1" s="1"/>
  <c r="EU365" i="1" s="1"/>
  <c r="DV365" i="1"/>
  <c r="EB365" i="1" s="1"/>
  <c r="DX365" i="1"/>
  <c r="EW338" i="1"/>
  <c r="EH338" i="1"/>
  <c r="EZ338" i="1" s="1"/>
  <c r="EH229" i="1"/>
  <c r="EZ229" i="1" s="1"/>
  <c r="EW229" i="1"/>
  <c r="ED231" i="1"/>
  <c r="EV231" i="1" s="1"/>
  <c r="DU174" i="1"/>
  <c r="ES174" i="1" s="1"/>
  <c r="ET174" i="1"/>
  <c r="EG174" i="1"/>
  <c r="EY174" i="1" s="1"/>
  <c r="EA164" i="1"/>
  <c r="DZ388" i="1"/>
  <c r="DW363" i="1"/>
  <c r="EC363" i="1" s="1"/>
  <c r="EU363" i="1" s="1"/>
  <c r="DU355" i="1"/>
  <c r="ES355" i="1" s="1"/>
  <c r="EG355" i="1"/>
  <c r="EY355" i="1" s="1"/>
  <c r="ET355" i="1"/>
  <c r="ET320" i="1"/>
  <c r="DY292" i="1"/>
  <c r="EB282" i="1"/>
  <c r="DZ298" i="1"/>
  <c r="DX299" i="1"/>
  <c r="ED299" i="1" s="1"/>
  <c r="EV299" i="1" s="1"/>
  <c r="DY298" i="1"/>
  <c r="DW299" i="1"/>
  <c r="EC299" i="1" s="1"/>
  <c r="EU299" i="1" s="1"/>
  <c r="DV299" i="1"/>
  <c r="EA298" i="1"/>
  <c r="EX305" i="1"/>
  <c r="EA272" i="1"/>
  <c r="EW243" i="1"/>
  <c r="EH243" i="1"/>
  <c r="EZ243" i="1" s="1"/>
  <c r="EV226" i="1"/>
  <c r="EB269" i="1"/>
  <c r="EW204" i="1"/>
  <c r="EH204" i="1"/>
  <c r="EZ204" i="1" s="1"/>
  <c r="DX115" i="1"/>
  <c r="ED115" i="1" s="1"/>
  <c r="EV115" i="1" s="1"/>
  <c r="DW115" i="1"/>
  <c r="EC115" i="1" s="1"/>
  <c r="EU115" i="1" s="1"/>
  <c r="DV115" i="1"/>
  <c r="EB115" i="1" s="1"/>
  <c r="EH423" i="1"/>
  <c r="EZ423" i="1" s="1"/>
  <c r="EW423" i="1"/>
  <c r="EX418" i="1"/>
  <c r="EH405" i="1"/>
  <c r="EZ405" i="1" s="1"/>
  <c r="EW405" i="1"/>
  <c r="DW401" i="1"/>
  <c r="DV401" i="1"/>
  <c r="DX401" i="1"/>
  <c r="ED401" i="1" s="1"/>
  <c r="EV401" i="1" s="1"/>
  <c r="EA417" i="1"/>
  <c r="ED417" i="1" s="1"/>
  <c r="EV417" i="1" s="1"/>
  <c r="DZ417" i="1"/>
  <c r="DY417" i="1"/>
  <c r="EB417" i="1" s="1"/>
  <c r="EX409" i="1"/>
  <c r="EH417" i="1"/>
  <c r="EZ417" i="1" s="1"/>
  <c r="EW417" i="1"/>
  <c r="EH392" i="1"/>
  <c r="EZ392" i="1" s="1"/>
  <c r="EW392" i="1"/>
  <c r="EX403" i="1"/>
  <c r="DX388" i="1"/>
  <c r="ED388" i="1" s="1"/>
  <c r="EV388" i="1" s="1"/>
  <c r="EA400" i="1"/>
  <c r="DZ400" i="1"/>
  <c r="EW401" i="1"/>
  <c r="EH401" i="1"/>
  <c r="EZ401" i="1" s="1"/>
  <c r="EH388" i="1"/>
  <c r="EZ388" i="1" s="1"/>
  <c r="EW388" i="1"/>
  <c r="EC421" i="1"/>
  <c r="EU421" i="1" s="1"/>
  <c r="EW378" i="1"/>
  <c r="EH378" i="1"/>
  <c r="EZ378" i="1" s="1"/>
  <c r="EB386" i="1"/>
  <c r="DW389" i="1"/>
  <c r="EC389" i="1" s="1"/>
  <c r="EU389" i="1" s="1"/>
  <c r="DW381" i="1"/>
  <c r="EC381" i="1" s="1"/>
  <c r="EU381" i="1" s="1"/>
  <c r="DV381" i="1"/>
  <c r="EB381" i="1" s="1"/>
  <c r="DX381" i="1"/>
  <c r="ED381" i="1" s="1"/>
  <c r="EV381" i="1" s="1"/>
  <c r="DV387" i="1"/>
  <c r="EB387" i="1" s="1"/>
  <c r="EA377" i="1"/>
  <c r="DY362" i="1"/>
  <c r="EB362" i="1" s="1"/>
  <c r="EW352" i="1"/>
  <c r="EH352" i="1"/>
  <c r="EZ352" i="1" s="1"/>
  <c r="EA362" i="1"/>
  <c r="EW355" i="1"/>
  <c r="EH355" i="1"/>
  <c r="EZ355" i="1" s="1"/>
  <c r="DY380" i="1"/>
  <c r="EH363" i="1"/>
  <c r="EZ363" i="1" s="1"/>
  <c r="EW363" i="1"/>
  <c r="DY344" i="1"/>
  <c r="DZ353" i="1"/>
  <c r="DV351" i="1"/>
  <c r="EB351" i="1" s="1"/>
  <c r="DZ350" i="1"/>
  <c r="DY350" i="1"/>
  <c r="DX351" i="1"/>
  <c r="ED351" i="1" s="1"/>
  <c r="EV351" i="1" s="1"/>
  <c r="DW351" i="1"/>
  <c r="EA350" i="1"/>
  <c r="DZ368" i="1"/>
  <c r="DY367" i="1"/>
  <c r="EB367" i="1" s="1"/>
  <c r="DW329" i="1"/>
  <c r="EC329" i="1" s="1"/>
  <c r="EU329" i="1" s="1"/>
  <c r="DX358" i="1"/>
  <c r="ED358" i="1" s="1"/>
  <c r="EV358" i="1" s="1"/>
  <c r="ED331" i="1"/>
  <c r="EV331" i="1" s="1"/>
  <c r="EB312" i="1"/>
  <c r="DZ326" i="1"/>
  <c r="EH318" i="1"/>
  <c r="EZ318" i="1" s="1"/>
  <c r="EW318" i="1"/>
  <c r="EH316" i="1"/>
  <c r="EZ316" i="1" s="1"/>
  <c r="EW316" i="1"/>
  <c r="EC320" i="1"/>
  <c r="EU320" i="1" s="1"/>
  <c r="EH327" i="1"/>
  <c r="EZ327" i="1" s="1"/>
  <c r="EW327" i="1"/>
  <c r="EH288" i="1"/>
  <c r="EZ288" i="1" s="1"/>
  <c r="EW288" i="1"/>
  <c r="EH282" i="1"/>
  <c r="EZ282" i="1" s="1"/>
  <c r="EW282" i="1"/>
  <c r="EB304" i="1"/>
  <c r="ED315" i="1"/>
  <c r="EV315" i="1" s="1"/>
  <c r="DY301" i="1"/>
  <c r="EA292" i="1"/>
  <c r="EA283" i="1"/>
  <c r="EA300" i="1"/>
  <c r="DZ291" i="1"/>
  <c r="DY291" i="1"/>
  <c r="EA291" i="1"/>
  <c r="ED282" i="1"/>
  <c r="EV282" i="1" s="1"/>
  <c r="EX280" i="1"/>
  <c r="EG249" i="1"/>
  <c r="EY249" i="1" s="1"/>
  <c r="DU249" i="1"/>
  <c r="ES249" i="1" s="1"/>
  <c r="ET249" i="1"/>
  <c r="DZ306" i="1"/>
  <c r="EH307" i="1"/>
  <c r="EZ307" i="1" s="1"/>
  <c r="EW307" i="1"/>
  <c r="DV280" i="1"/>
  <c r="EB280" i="1" s="1"/>
  <c r="EB271" i="1"/>
  <c r="DV260" i="1"/>
  <c r="EB260" i="1" s="1"/>
  <c r="DX260" i="1"/>
  <c r="ED260" i="1" s="1"/>
  <c r="EV260" i="1" s="1"/>
  <c r="DW260" i="1"/>
  <c r="DV277" i="1"/>
  <c r="EB277" i="1" s="1"/>
  <c r="DU265" i="1"/>
  <c r="ES265" i="1" s="1"/>
  <c r="ET265" i="1"/>
  <c r="EG265" i="1"/>
  <c r="EY265" i="1" s="1"/>
  <c r="DZ260" i="1"/>
  <c r="EW227" i="1"/>
  <c r="EH227" i="1"/>
  <c r="EZ227" i="1" s="1"/>
  <c r="EH268" i="1"/>
  <c r="EZ268" i="1" s="1"/>
  <c r="EW268" i="1"/>
  <c r="EX249" i="1"/>
  <c r="EA294" i="1"/>
  <c r="DZ294" i="1"/>
  <c r="DY294" i="1"/>
  <c r="EB294" i="1" s="1"/>
  <c r="DY247" i="1"/>
  <c r="EB247" i="1" s="1"/>
  <c r="ED268" i="1"/>
  <c r="EV268" i="1" s="1"/>
  <c r="EH233" i="1"/>
  <c r="EZ233" i="1" s="1"/>
  <c r="EW233" i="1"/>
  <c r="EB217" i="1"/>
  <c r="DX255" i="1"/>
  <c r="ED255" i="1" s="1"/>
  <c r="EV255" i="1" s="1"/>
  <c r="DZ246" i="1"/>
  <c r="EC246" i="1" s="1"/>
  <c r="EU246" i="1" s="1"/>
  <c r="DX234" i="1"/>
  <c r="ED234" i="1" s="1"/>
  <c r="EV234" i="1" s="1"/>
  <c r="DW234" i="1"/>
  <c r="EC234" i="1" s="1"/>
  <c r="EU234" i="1" s="1"/>
  <c r="DV234" i="1"/>
  <c r="EB234" i="1" s="1"/>
  <c r="EW202" i="1"/>
  <c r="EH202" i="1"/>
  <c r="EZ202" i="1" s="1"/>
  <c r="DX190" i="1"/>
  <c r="ED190" i="1" s="1"/>
  <c r="EV190" i="1" s="1"/>
  <c r="DW190" i="1"/>
  <c r="EC190" i="1" s="1"/>
  <c r="EU190" i="1" s="1"/>
  <c r="DV190" i="1"/>
  <c r="EB190" i="1" s="1"/>
  <c r="ED232" i="1"/>
  <c r="EV232" i="1" s="1"/>
  <c r="DZ213" i="1"/>
  <c r="EC213" i="1" s="1"/>
  <c r="EU213" i="1" s="1"/>
  <c r="EC231" i="1"/>
  <c r="EU231" i="1" s="1"/>
  <c r="DX167" i="1"/>
  <c r="ED167" i="1" s="1"/>
  <c r="EV167" i="1" s="1"/>
  <c r="DW167" i="1"/>
  <c r="DV167" i="1"/>
  <c r="EB167" i="1" s="1"/>
  <c r="EA163" i="1"/>
  <c r="EC216" i="1"/>
  <c r="EU216" i="1" s="1"/>
  <c r="EW203" i="1"/>
  <c r="EH203" i="1"/>
  <c r="EZ203" i="1" s="1"/>
  <c r="EH242" i="1"/>
  <c r="EZ242" i="1" s="1"/>
  <c r="EB213" i="1"/>
  <c r="EH201" i="1"/>
  <c r="EZ201" i="1" s="1"/>
  <c r="EW201" i="1"/>
  <c r="ED174" i="1"/>
  <c r="EV174" i="1" s="1"/>
  <c r="EG180" i="1"/>
  <c r="EY180" i="1" s="1"/>
  <c r="DU180" i="1"/>
  <c r="ES180" i="1" s="1"/>
  <c r="ET180" i="1"/>
  <c r="ED166" i="1"/>
  <c r="EV166" i="1" s="1"/>
  <c r="DW156" i="1"/>
  <c r="EC156" i="1" s="1"/>
  <c r="EU156" i="1" s="1"/>
  <c r="DV156" i="1"/>
  <c r="EB156" i="1" s="1"/>
  <c r="DX156" i="1"/>
  <c r="ED156" i="1" s="1"/>
  <c r="EV156" i="1" s="1"/>
  <c r="EW122" i="1"/>
  <c r="EH122" i="1"/>
  <c r="EZ122" i="1" s="1"/>
  <c r="EZ174" i="1"/>
  <c r="EB192" i="1"/>
  <c r="DV200" i="1"/>
  <c r="EB200" i="1" s="1"/>
  <c r="EU180" i="1"/>
  <c r="DX123" i="1"/>
  <c r="ED123" i="1" s="1"/>
  <c r="EV123" i="1" s="1"/>
  <c r="DW123" i="1"/>
  <c r="EC123" i="1" s="1"/>
  <c r="EU123" i="1" s="1"/>
  <c r="DV123" i="1"/>
  <c r="EB123" i="1" s="1"/>
  <c r="ED144" i="1"/>
  <c r="EV144" i="1" s="1"/>
  <c r="ED108" i="1"/>
  <c r="EV108" i="1" s="1"/>
  <c r="EW108" i="1"/>
  <c r="EH108" i="1"/>
  <c r="EZ108" i="1" s="1"/>
  <c r="EZ185" i="1"/>
  <c r="EW155" i="1"/>
  <c r="EH155" i="1"/>
  <c r="EZ155" i="1" s="1"/>
  <c r="EH100" i="1"/>
  <c r="EZ100" i="1" s="1"/>
  <c r="EW100" i="1"/>
  <c r="EW114" i="1"/>
  <c r="EH114" i="1"/>
  <c r="EZ114" i="1" s="1"/>
  <c r="DX154" i="1"/>
  <c r="DW154" i="1"/>
  <c r="DZ153" i="1"/>
  <c r="DY153" i="1"/>
  <c r="DV154" i="1"/>
  <c r="EB154" i="1" s="1"/>
  <c r="EA153" i="1"/>
  <c r="EB193" i="1"/>
  <c r="EZ175" i="1"/>
  <c r="DZ121" i="1"/>
  <c r="ED112" i="1"/>
  <c r="EV112" i="1" s="1"/>
  <c r="EH95" i="1"/>
  <c r="EZ95" i="1" s="1"/>
  <c r="EW95" i="1"/>
  <c r="EZ97" i="1"/>
  <c r="DZ148" i="1"/>
  <c r="EW416" i="1"/>
  <c r="EH416" i="1"/>
  <c r="EZ416" i="1" s="1"/>
  <c r="EB414" i="1"/>
  <c r="EW393" i="1"/>
  <c r="EH393" i="1"/>
  <c r="EZ393" i="1" s="1"/>
  <c r="DW354" i="1"/>
  <c r="EC354" i="1" s="1"/>
  <c r="EU354" i="1" s="1"/>
  <c r="DX354" i="1"/>
  <c r="ED354" i="1" s="1"/>
  <c r="EV354" i="1" s="1"/>
  <c r="DV354" i="1"/>
  <c r="EB354" i="1" s="1"/>
  <c r="EW326" i="1"/>
  <c r="EH326" i="1"/>
  <c r="EZ326" i="1" s="1"/>
  <c r="DZ290" i="1"/>
  <c r="DY290" i="1"/>
  <c r="EA290" i="1"/>
  <c r="DV287" i="1"/>
  <c r="EB287" i="1" s="1"/>
  <c r="EB272" i="1"/>
  <c r="ET211" i="1"/>
  <c r="EH225" i="1"/>
  <c r="EZ225" i="1" s="1"/>
  <c r="EW225" i="1"/>
  <c r="EW193" i="1"/>
  <c r="EH193" i="1"/>
  <c r="EZ193" i="1" s="1"/>
  <c r="DW116" i="1"/>
  <c r="EC116" i="1" s="1"/>
  <c r="EU116" i="1" s="1"/>
  <c r="DV116" i="1"/>
  <c r="EB116" i="1" s="1"/>
  <c r="DX116" i="1"/>
  <c r="ED116" i="1" s="1"/>
  <c r="EV116" i="1" s="1"/>
  <c r="EW128" i="1"/>
  <c r="EH128" i="1"/>
  <c r="EZ128" i="1" s="1"/>
  <c r="DZ144" i="1"/>
  <c r="DY144" i="1"/>
  <c r="EB144" i="1" s="1"/>
  <c r="DW145" i="1"/>
  <c r="EC145" i="1" s="1"/>
  <c r="EU145" i="1" s="1"/>
  <c r="DX145" i="1"/>
  <c r="ED145" i="1" s="1"/>
  <c r="EV145" i="1" s="1"/>
  <c r="DV145" i="1"/>
  <c r="EB145" i="1" s="1"/>
  <c r="EA144" i="1"/>
  <c r="ET109" i="1"/>
  <c r="EG109" i="1"/>
  <c r="EY109" i="1" s="1"/>
  <c r="EW365" i="1"/>
  <c r="EH365" i="1"/>
  <c r="EZ365" i="1" s="1"/>
  <c r="DX291" i="1"/>
  <c r="ED291" i="1" s="1"/>
  <c r="EV291" i="1" s="1"/>
  <c r="DW291" i="1"/>
  <c r="EC291" i="1" s="1"/>
  <c r="EU291" i="1" s="1"/>
  <c r="DV291" i="1"/>
  <c r="EB291" i="1" s="1"/>
  <c r="DX199" i="1"/>
  <c r="ED199" i="1" s="1"/>
  <c r="EV199" i="1" s="1"/>
  <c r="DW199" i="1"/>
  <c r="EC199" i="1" s="1"/>
  <c r="EU199" i="1" s="1"/>
  <c r="DV199" i="1"/>
  <c r="EB199" i="1" s="1"/>
  <c r="EH214" i="1"/>
  <c r="EZ214" i="1" s="1"/>
  <c r="EW214" i="1"/>
  <c r="EB201" i="1"/>
  <c r="EW148" i="1"/>
  <c r="EH148" i="1"/>
  <c r="EZ148" i="1" s="1"/>
  <c r="DZ423" i="1"/>
  <c r="EH424" i="1"/>
  <c r="EZ424" i="1" s="1"/>
  <c r="EW424" i="1"/>
  <c r="EC417" i="1"/>
  <c r="EU417" i="1" s="1"/>
  <c r="EW420" i="1"/>
  <c r="EH420" i="1"/>
  <c r="EZ420" i="1" s="1"/>
  <c r="DX402" i="1"/>
  <c r="ED402" i="1" s="1"/>
  <c r="EV402" i="1" s="1"/>
  <c r="DW402" i="1"/>
  <c r="EC402" i="1" s="1"/>
  <c r="EU402" i="1" s="1"/>
  <c r="DV402" i="1"/>
  <c r="EB402" i="1" s="1"/>
  <c r="EH391" i="1"/>
  <c r="EZ391" i="1" s="1"/>
  <c r="EW391" i="1"/>
  <c r="EW403" i="1"/>
  <c r="EH403" i="1"/>
  <c r="EZ403" i="1" s="1"/>
  <c r="DV388" i="1"/>
  <c r="EB388" i="1" s="1"/>
  <c r="EX399" i="1"/>
  <c r="DW395" i="1"/>
  <c r="EC395" i="1" s="1"/>
  <c r="EU395" i="1" s="1"/>
  <c r="EH400" i="1"/>
  <c r="EZ400" i="1" s="1"/>
  <c r="EW400" i="1"/>
  <c r="DX380" i="1"/>
  <c r="ED380" i="1" s="1"/>
  <c r="EV380" i="1" s="1"/>
  <c r="DW380" i="1"/>
  <c r="EC380" i="1" s="1"/>
  <c r="EU380" i="1" s="1"/>
  <c r="DV380" i="1"/>
  <c r="EX367" i="1"/>
  <c r="DY391" i="1"/>
  <c r="DZ376" i="1"/>
  <c r="ED421" i="1"/>
  <c r="EV421" i="1" s="1"/>
  <c r="DX378" i="1"/>
  <c r="ED378" i="1" s="1"/>
  <c r="EV378" i="1" s="1"/>
  <c r="DW378" i="1"/>
  <c r="EC378" i="1" s="1"/>
  <c r="EU378" i="1" s="1"/>
  <c r="DV378" i="1"/>
  <c r="EB378" i="1" s="1"/>
  <c r="EW394" i="1"/>
  <c r="EH394" i="1"/>
  <c r="EZ394" i="1" s="1"/>
  <c r="ED386" i="1"/>
  <c r="EV386" i="1" s="1"/>
  <c r="DX389" i="1"/>
  <c r="ED389" i="1" s="1"/>
  <c r="EV389" i="1" s="1"/>
  <c r="EX377" i="1"/>
  <c r="EW381" i="1"/>
  <c r="EH381" i="1"/>
  <c r="EZ381" i="1" s="1"/>
  <c r="DW366" i="1"/>
  <c r="EC366" i="1" s="1"/>
  <c r="EU366" i="1" s="1"/>
  <c r="DV366" i="1"/>
  <c r="DX366" i="1"/>
  <c r="ED366" i="1" s="1"/>
  <c r="EV366" i="1" s="1"/>
  <c r="DY366" i="1"/>
  <c r="EA351" i="1"/>
  <c r="DZ351" i="1"/>
  <c r="DY376" i="1"/>
  <c r="EB376" i="1" s="1"/>
  <c r="DX363" i="1"/>
  <c r="EH376" i="1"/>
  <c r="EZ376" i="1" s="1"/>
  <c r="EW376" i="1"/>
  <c r="EA363" i="1"/>
  <c r="EA365" i="1"/>
  <c r="DZ344" i="1"/>
  <c r="EW330" i="1"/>
  <c r="EH330" i="1"/>
  <c r="EZ330" i="1" s="1"/>
  <c r="DX342" i="1"/>
  <c r="ED342" i="1" s="1"/>
  <c r="EV342" i="1" s="1"/>
  <c r="DW342" i="1"/>
  <c r="EC342" i="1" s="1"/>
  <c r="EU342" i="1" s="1"/>
  <c r="DV342" i="1"/>
  <c r="EB342" i="1" s="1"/>
  <c r="EW351" i="1"/>
  <c r="EH351" i="1"/>
  <c r="EZ351" i="1" s="1"/>
  <c r="ED345" i="1"/>
  <c r="EV345" i="1" s="1"/>
  <c r="EX337" i="1"/>
  <c r="DY368" i="1"/>
  <c r="EW337" i="1"/>
  <c r="EH337" i="1"/>
  <c r="EZ337" i="1" s="1"/>
  <c r="DZ367" i="1"/>
  <c r="ED321" i="1"/>
  <c r="EV321" i="1" s="1"/>
  <c r="EB330" i="1"/>
  <c r="EC337" i="1"/>
  <c r="EU337" i="1" s="1"/>
  <c r="DX305" i="1"/>
  <c r="ED305" i="1" s="1"/>
  <c r="EV305" i="1" s="1"/>
  <c r="DW305" i="1"/>
  <c r="EC305" i="1" s="1"/>
  <c r="EU305" i="1" s="1"/>
  <c r="DV305" i="1"/>
  <c r="EB305" i="1" s="1"/>
  <c r="EA326" i="1"/>
  <c r="EH325" i="1"/>
  <c r="EZ325" i="1" s="1"/>
  <c r="EW325" i="1"/>
  <c r="EB316" i="1"/>
  <c r="DW301" i="1"/>
  <c r="EC301" i="1" s="1"/>
  <c r="EU301" i="1" s="1"/>
  <c r="DV301" i="1"/>
  <c r="EB301" i="1" s="1"/>
  <c r="DX301" i="1"/>
  <c r="ED301" i="1" s="1"/>
  <c r="EV301" i="1" s="1"/>
  <c r="EW311" i="1"/>
  <c r="EH311" i="1"/>
  <c r="EZ311" i="1" s="1"/>
  <c r="DX303" i="1"/>
  <c r="ED303" i="1" s="1"/>
  <c r="EV303" i="1" s="1"/>
  <c r="DV303" i="1"/>
  <c r="EB303" i="1" s="1"/>
  <c r="DW303" i="1"/>
  <c r="EC303" i="1" s="1"/>
  <c r="EU303" i="1" s="1"/>
  <c r="ED314" i="1"/>
  <c r="EV314" i="1" s="1"/>
  <c r="EC304" i="1"/>
  <c r="EU304" i="1" s="1"/>
  <c r="EH302" i="1"/>
  <c r="EZ302" i="1" s="1"/>
  <c r="DY293" i="1"/>
  <c r="DZ301" i="1"/>
  <c r="EX283" i="1"/>
  <c r="DZ317" i="1"/>
  <c r="EA306" i="1"/>
  <c r="DX287" i="1"/>
  <c r="ED287" i="1" s="1"/>
  <c r="EV287" i="1" s="1"/>
  <c r="EC269" i="1"/>
  <c r="EU269" i="1" s="1"/>
  <c r="EB268" i="1"/>
  <c r="EX247" i="1"/>
  <c r="DV266" i="1"/>
  <c r="EB266" i="1" s="1"/>
  <c r="EG218" i="1"/>
  <c r="EY218" i="1" s="1"/>
  <c r="DU218" i="1"/>
  <c r="ES218" i="1" s="1"/>
  <c r="ET218" i="1"/>
  <c r="EH287" i="1"/>
  <c r="EZ287" i="1" s="1"/>
  <c r="EW287" i="1"/>
  <c r="EH269" i="1"/>
  <c r="EZ269" i="1" s="1"/>
  <c r="DZ247" i="1"/>
  <c r="EH280" i="1"/>
  <c r="EZ280" i="1" s="1"/>
  <c r="EA246" i="1"/>
  <c r="EX229" i="1"/>
  <c r="EU217" i="1"/>
  <c r="EX204" i="1"/>
  <c r="EW210" i="1"/>
  <c r="EH210" i="1"/>
  <c r="EZ210" i="1" s="1"/>
  <c r="EX233" i="1"/>
  <c r="EX234" i="1"/>
  <c r="EC225" i="1"/>
  <c r="EU225" i="1" s="1"/>
  <c r="DY198" i="1"/>
  <c r="DX197" i="1"/>
  <c r="DW197" i="1"/>
  <c r="DV197" i="1"/>
  <c r="EA198" i="1"/>
  <c r="DZ198" i="1"/>
  <c r="EC203" i="1"/>
  <c r="EU203" i="1" s="1"/>
  <c r="DX191" i="1"/>
  <c r="ED191" i="1" s="1"/>
  <c r="EV191" i="1" s="1"/>
  <c r="DW191" i="1"/>
  <c r="EC191" i="1" s="1"/>
  <c r="EU191" i="1" s="1"/>
  <c r="DV191" i="1"/>
  <c r="EB191" i="1" s="1"/>
  <c r="EB270" i="1"/>
  <c r="EX227" i="1"/>
  <c r="EH192" i="1"/>
  <c r="EZ192" i="1" s="1"/>
  <c r="EW192" i="1"/>
  <c r="EB179" i="1"/>
  <c r="DU166" i="1"/>
  <c r="ES166" i="1" s="1"/>
  <c r="ET166" i="1"/>
  <c r="EG166" i="1"/>
  <c r="EY166" i="1" s="1"/>
  <c r="EX178" i="1"/>
  <c r="DX147" i="1"/>
  <c r="DW147" i="1"/>
  <c r="EC147" i="1" s="1"/>
  <c r="EU147" i="1" s="1"/>
  <c r="DV147" i="1"/>
  <c r="EG113" i="1"/>
  <c r="EY113" i="1" s="1"/>
  <c r="ET113" i="1"/>
  <c r="DU113" i="1"/>
  <c r="ES113" i="1" s="1"/>
  <c r="DW200" i="1"/>
  <c r="EC200" i="1" s="1"/>
  <c r="EU200" i="1" s="1"/>
  <c r="ED180" i="1"/>
  <c r="EV180" i="1" s="1"/>
  <c r="ET111" i="1"/>
  <c r="DY164" i="1"/>
  <c r="EB164" i="1" s="1"/>
  <c r="DW146" i="1"/>
  <c r="EC146" i="1" s="1"/>
  <c r="EU146" i="1" s="1"/>
  <c r="EH104" i="1"/>
  <c r="EZ104" i="1" s="1"/>
  <c r="EW104" i="1"/>
  <c r="EC100" i="1"/>
  <c r="EU100" i="1" s="1"/>
  <c r="EB112" i="1"/>
  <c r="EX121" i="1"/>
  <c r="ED111" i="1"/>
  <c r="EV111" i="1" s="1"/>
  <c r="EC193" i="1"/>
  <c r="EU193" i="1" s="1"/>
  <c r="EH167" i="1"/>
  <c r="EZ167" i="1" s="1"/>
  <c r="EW156" i="1"/>
  <c r="EH156" i="1"/>
  <c r="EZ156" i="1" s="1"/>
  <c r="EU122" i="1"/>
  <c r="EX111" i="1"/>
  <c r="EH158" i="1"/>
  <c r="EZ158" i="1" s="1"/>
  <c r="DY148" i="1"/>
  <c r="EB95" i="1"/>
  <c r="EC376" i="1"/>
  <c r="EU376" i="1" s="1"/>
  <c r="DV259" i="1"/>
  <c r="EB259" i="1" s="1"/>
  <c r="DX259" i="1"/>
  <c r="ED259" i="1" s="1"/>
  <c r="EV259" i="1" s="1"/>
  <c r="DW259" i="1"/>
  <c r="EC259" i="1" s="1"/>
  <c r="EU259" i="1" s="1"/>
  <c r="ET216" i="1"/>
  <c r="EC210" i="1"/>
  <c r="EU210" i="1" s="1"/>
  <c r="ET203" i="1"/>
  <c r="EG203" i="1"/>
  <c r="EY203" i="1" s="1"/>
  <c r="EH187" i="1"/>
  <c r="EZ187" i="1" s="1"/>
  <c r="EW187" i="1"/>
  <c r="EH113" i="1"/>
  <c r="EZ113" i="1" s="1"/>
  <c r="EW113" i="1"/>
  <c r="EW102" i="1"/>
  <c r="EH102" i="1"/>
  <c r="EZ102" i="1" s="1"/>
  <c r="DU104" i="1"/>
  <c r="ES104" i="1" s="1"/>
  <c r="ET104" i="1"/>
  <c r="EG104" i="1"/>
  <c r="EY104" i="1" s="1"/>
  <c r="DX394" i="1"/>
  <c r="EH380" i="1"/>
  <c r="EZ380" i="1" s="1"/>
  <c r="EW380" i="1"/>
  <c r="DX353" i="1"/>
  <c r="ED353" i="1" s="1"/>
  <c r="EV353" i="1" s="1"/>
  <c r="EB340" i="1"/>
  <c r="EH294" i="1"/>
  <c r="EZ294" i="1" s="1"/>
  <c r="EW294" i="1"/>
  <c r="ED283" i="1"/>
  <c r="EV283" i="1" s="1"/>
  <c r="EH266" i="1"/>
  <c r="EZ266" i="1" s="1"/>
  <c r="EW266" i="1"/>
  <c r="ET232" i="1"/>
  <c r="EG232" i="1"/>
  <c r="EY232" i="1" s="1"/>
  <c r="ET228" i="1"/>
  <c r="EG228" i="1"/>
  <c r="EY228" i="1" s="1"/>
  <c r="DU228" i="1"/>
  <c r="ES228" i="1" s="1"/>
  <c r="DU231" i="1"/>
  <c r="ES231" i="1" s="1"/>
  <c r="ET231" i="1"/>
  <c r="EG231" i="1"/>
  <c r="EY231" i="1" s="1"/>
  <c r="EB124" i="1"/>
  <c r="EA154" i="1"/>
  <c r="DX153" i="1"/>
  <c r="DZ154" i="1"/>
  <c r="DW153" i="1"/>
  <c r="EC153" i="1" s="1"/>
  <c r="EU153" i="1" s="1"/>
  <c r="DY154" i="1"/>
  <c r="DV153" i="1"/>
  <c r="EB153" i="1" s="1"/>
  <c r="DV408" i="1"/>
  <c r="EB408" i="1" s="1"/>
  <c r="EH395" i="1"/>
  <c r="EZ395" i="1" s="1"/>
  <c r="EW395" i="1"/>
  <c r="EH399" i="1"/>
  <c r="EZ399" i="1" s="1"/>
  <c r="EW399" i="1"/>
  <c r="DX400" i="1"/>
  <c r="ED400" i="1" s="1"/>
  <c r="EV400" i="1" s="1"/>
  <c r="DW400" i="1"/>
  <c r="EC400" i="1" s="1"/>
  <c r="EU400" i="1" s="1"/>
  <c r="EA399" i="1"/>
  <c r="ED399" i="1" s="1"/>
  <c r="EV399" i="1" s="1"/>
  <c r="DY399" i="1"/>
  <c r="EB399" i="1" s="1"/>
  <c r="DZ399" i="1"/>
  <c r="EC399" i="1" s="1"/>
  <c r="EU399" i="1" s="1"/>
  <c r="DV400" i="1"/>
  <c r="EB400" i="1" s="1"/>
  <c r="DW357" i="1"/>
  <c r="EC357" i="1" s="1"/>
  <c r="EU357" i="1" s="1"/>
  <c r="DX357" i="1"/>
  <c r="ED357" i="1" s="1"/>
  <c r="EV357" i="1" s="1"/>
  <c r="DV357" i="1"/>
  <c r="EB357" i="1" s="1"/>
  <c r="DW344" i="1"/>
  <c r="EC344" i="1" s="1"/>
  <c r="EU344" i="1" s="1"/>
  <c r="DV344" i="1"/>
  <c r="EB344" i="1" s="1"/>
  <c r="DX344" i="1"/>
  <c r="ED344" i="1" s="1"/>
  <c r="EV344" i="1" s="1"/>
  <c r="DZ365" i="1"/>
  <c r="EA352" i="1"/>
  <c r="DZ352" i="1"/>
  <c r="DY352" i="1"/>
  <c r="DV350" i="1"/>
  <c r="EB311" i="1"/>
  <c r="EH328" i="1"/>
  <c r="EZ328" i="1" s="1"/>
  <c r="EW328" i="1"/>
  <c r="EC315" i="1"/>
  <c r="EU315" i="1" s="1"/>
  <c r="EX312" i="1"/>
  <c r="DX306" i="1"/>
  <c r="DW306" i="1"/>
  <c r="EC306" i="1" s="1"/>
  <c r="EU306" i="1" s="1"/>
  <c r="DV306" i="1"/>
  <c r="EB306" i="1" s="1"/>
  <c r="EH340" i="1"/>
  <c r="EZ340" i="1" s="1"/>
  <c r="ED304" i="1"/>
  <c r="EV304" i="1" s="1"/>
  <c r="EW265" i="1"/>
  <c r="EH265" i="1"/>
  <c r="EZ265" i="1" s="1"/>
  <c r="DU302" i="1"/>
  <c r="ES302" i="1" s="1"/>
  <c r="ET302" i="1"/>
  <c r="EG302" i="1"/>
  <c r="EY302" i="1" s="1"/>
  <c r="EC294" i="1"/>
  <c r="EU294" i="1" s="1"/>
  <c r="EH244" i="1"/>
  <c r="EZ244" i="1" s="1"/>
  <c r="EW244" i="1"/>
  <c r="DY306" i="1"/>
  <c r="DV341" i="1"/>
  <c r="EX278" i="1"/>
  <c r="DW250" i="1"/>
  <c r="EC250" i="1" s="1"/>
  <c r="EU250" i="1" s="1"/>
  <c r="DV250" i="1"/>
  <c r="EB250" i="1" s="1"/>
  <c r="DX250" i="1"/>
  <c r="ED250" i="1" s="1"/>
  <c r="EV250" i="1" s="1"/>
  <c r="EA261" i="1"/>
  <c r="DZ261" i="1"/>
  <c r="DY261" i="1"/>
  <c r="DW277" i="1"/>
  <c r="EC277" i="1" s="1"/>
  <c r="EU277" i="1" s="1"/>
  <c r="EU265" i="1"/>
  <c r="EV249" i="1"/>
  <c r="EH278" i="1"/>
  <c r="EZ278" i="1" s="1"/>
  <c r="DV258" i="1"/>
  <c r="EB258" i="1" s="1"/>
  <c r="DX258" i="1"/>
  <c r="ED258" i="1" s="1"/>
  <c r="EV258" i="1" s="1"/>
  <c r="DW258" i="1"/>
  <c r="EC258" i="1" s="1"/>
  <c r="EU258" i="1" s="1"/>
  <c r="DZ254" i="1"/>
  <c r="EC247" i="1"/>
  <c r="EU247" i="1" s="1"/>
  <c r="EC267" i="1"/>
  <c r="EU267" i="1" s="1"/>
  <c r="DV256" i="1"/>
  <c r="EB256" i="1" s="1"/>
  <c r="EW246" i="1"/>
  <c r="EH246" i="1"/>
  <c r="EZ246" i="1" s="1"/>
  <c r="EB229" i="1"/>
  <c r="ED217" i="1"/>
  <c r="EV217" i="1" s="1"/>
  <c r="DU206" i="1"/>
  <c r="ES206" i="1" s="1"/>
  <c r="ET206" i="1"/>
  <c r="EG206" i="1"/>
  <c r="EY206" i="1" s="1"/>
  <c r="ET233" i="1"/>
  <c r="DX204" i="1"/>
  <c r="ED204" i="1" s="1"/>
  <c r="EV204" i="1" s="1"/>
  <c r="DW204" i="1"/>
  <c r="EC204" i="1" s="1"/>
  <c r="EU204" i="1" s="1"/>
  <c r="DV204" i="1"/>
  <c r="EB204" i="1" s="1"/>
  <c r="EH234" i="1"/>
  <c r="EZ234" i="1" s="1"/>
  <c r="EB223" i="1"/>
  <c r="DY255" i="1"/>
  <c r="EB255" i="1" s="1"/>
  <c r="EC240" i="1"/>
  <c r="EU240" i="1" s="1"/>
  <c r="ED225" i="1"/>
  <c r="EV225" i="1" s="1"/>
  <c r="ED203" i="1"/>
  <c r="EV203" i="1" s="1"/>
  <c r="EX228" i="1"/>
  <c r="EH270" i="1"/>
  <c r="EZ270" i="1" s="1"/>
  <c r="EW270" i="1"/>
  <c r="EB227" i="1"/>
  <c r="ET168" i="1"/>
  <c r="EG168" i="1"/>
  <c r="EY168" i="1" s="1"/>
  <c r="DU168" i="1"/>
  <c r="ES168" i="1" s="1"/>
  <c r="DY245" i="1"/>
  <c r="ED219" i="1"/>
  <c r="EV219" i="1" s="1"/>
  <c r="EH211" i="1"/>
  <c r="EZ211" i="1" s="1"/>
  <c r="EW189" i="1"/>
  <c r="EH189" i="1"/>
  <c r="EZ189" i="1" s="1"/>
  <c r="EH165" i="1"/>
  <c r="EZ165" i="1" s="1"/>
  <c r="EW165" i="1"/>
  <c r="EB225" i="1"/>
  <c r="EG165" i="1"/>
  <c r="EY165" i="1" s="1"/>
  <c r="DU165" i="1"/>
  <c r="ES165" i="1" s="1"/>
  <c r="ET165" i="1"/>
  <c r="EG101" i="1"/>
  <c r="EY101" i="1" s="1"/>
  <c r="ET101" i="1"/>
  <c r="DU101" i="1"/>
  <c r="ES101" i="1" s="1"/>
  <c r="EH163" i="1"/>
  <c r="EZ163" i="1" s="1"/>
  <c r="EW163" i="1"/>
  <c r="DX128" i="1"/>
  <c r="ED128" i="1" s="1"/>
  <c r="EV128" i="1" s="1"/>
  <c r="DW128" i="1"/>
  <c r="EC128" i="1" s="1"/>
  <c r="EU128" i="1" s="1"/>
  <c r="DV128" i="1"/>
  <c r="EB128" i="1" s="1"/>
  <c r="EC163" i="1"/>
  <c r="EU163" i="1" s="1"/>
  <c r="DX146" i="1"/>
  <c r="ED146" i="1" s="1"/>
  <c r="EV146" i="1" s="1"/>
  <c r="ED100" i="1"/>
  <c r="EV100" i="1" s="1"/>
  <c r="ED109" i="1"/>
  <c r="EV109" i="1" s="1"/>
  <c r="DZ167" i="1"/>
  <c r="EW123" i="1"/>
  <c r="EH123" i="1"/>
  <c r="EZ123" i="1" s="1"/>
  <c r="EA147" i="1"/>
  <c r="EW115" i="1"/>
  <c r="EH115" i="1"/>
  <c r="EZ115" i="1" s="1"/>
  <c r="ED193" i="1"/>
  <c r="EV193" i="1" s="1"/>
  <c r="EA121" i="1"/>
  <c r="EH110" i="1"/>
  <c r="EZ110" i="1" s="1"/>
  <c r="EW110" i="1"/>
  <c r="EB98" i="1"/>
  <c r="ED423" i="1"/>
  <c r="EV423" i="1" s="1"/>
  <c r="EW387" i="1"/>
  <c r="EH387" i="1"/>
  <c r="EZ387" i="1" s="1"/>
  <c r="DW353" i="1"/>
  <c r="EC353" i="1" s="1"/>
  <c r="EU353" i="1" s="1"/>
  <c r="DX292" i="1"/>
  <c r="DW292" i="1"/>
  <c r="EC292" i="1" s="1"/>
  <c r="EU292" i="1" s="1"/>
  <c r="DV292" i="1"/>
  <c r="EB292" i="1" s="1"/>
  <c r="DU248" i="1"/>
  <c r="ES248" i="1" s="1"/>
  <c r="ET248" i="1"/>
  <c r="EU226" i="1"/>
  <c r="EW180" i="1"/>
  <c r="EH180" i="1"/>
  <c r="EZ180" i="1" s="1"/>
  <c r="EA108" i="1"/>
  <c r="DW110" i="1"/>
  <c r="EC110" i="1" s="1"/>
  <c r="EU110" i="1" s="1"/>
  <c r="DY108" i="1"/>
  <c r="EB108" i="1" s="1"/>
  <c r="DX110" i="1"/>
  <c r="ED110" i="1" s="1"/>
  <c r="EV110" i="1" s="1"/>
  <c r="DV110" i="1"/>
  <c r="EB110" i="1" s="1"/>
  <c r="DZ108" i="1"/>
  <c r="EC108" i="1" s="1"/>
  <c r="EU108" i="1" s="1"/>
  <c r="ET175" i="1"/>
  <c r="DW390" i="1"/>
  <c r="EC390" i="1" s="1"/>
  <c r="EU390" i="1" s="1"/>
  <c r="DV390" i="1"/>
  <c r="EB390" i="1" s="1"/>
  <c r="DX390" i="1"/>
  <c r="ED390" i="1" s="1"/>
  <c r="EV390" i="1" s="1"/>
  <c r="EA369" i="1"/>
  <c r="ED369" i="1" s="1"/>
  <c r="EV369" i="1" s="1"/>
  <c r="DY369" i="1"/>
  <c r="DZ369" i="1"/>
  <c r="EC369" i="1" s="1"/>
  <c r="EU369" i="1" s="1"/>
  <c r="ED350" i="1"/>
  <c r="EV350" i="1" s="1"/>
  <c r="EX325" i="1"/>
  <c r="EG331" i="1"/>
  <c r="EY331" i="1" s="1"/>
  <c r="DU331" i="1"/>
  <c r="ES331" i="1" s="1"/>
  <c r="ET331" i="1"/>
  <c r="EH314" i="1"/>
  <c r="EZ314" i="1" s="1"/>
  <c r="EW314" i="1"/>
  <c r="ET241" i="1"/>
  <c r="EG241" i="1"/>
  <c r="EY241" i="1" s="1"/>
  <c r="DU241" i="1"/>
  <c r="ES241" i="1" s="1"/>
  <c r="EA254" i="1"/>
  <c r="ED254" i="1" s="1"/>
  <c r="EV254" i="1" s="1"/>
  <c r="EC254" i="1"/>
  <c r="EU254" i="1" s="1"/>
  <c r="EV202" i="1"/>
  <c r="DX125" i="1"/>
  <c r="ED125" i="1" s="1"/>
  <c r="EV125" i="1" s="1"/>
  <c r="DW125" i="1"/>
  <c r="EC125" i="1" s="1"/>
  <c r="EU125" i="1" s="1"/>
  <c r="DV125" i="1"/>
  <c r="EB125" i="1" s="1"/>
  <c r="EH177" i="1"/>
  <c r="EZ177" i="1" s="1"/>
  <c r="EW103" i="1"/>
  <c r="EH103" i="1"/>
  <c r="EZ103" i="1" s="1"/>
  <c r="ET158" i="1"/>
  <c r="EG158" i="1"/>
  <c r="EY158" i="1" s="1"/>
  <c r="DU158" i="1"/>
  <c r="ES158" i="1" s="1"/>
  <c r="EH101" i="1"/>
  <c r="EZ101" i="1" s="1"/>
  <c r="EW101" i="1"/>
  <c r="DX422" i="1"/>
  <c r="ED422" i="1" s="1"/>
  <c r="EV422" i="1" s="1"/>
  <c r="DW422" i="1"/>
  <c r="EC422" i="1" s="1"/>
  <c r="EU422" i="1" s="1"/>
  <c r="DV422" i="1"/>
  <c r="EB422" i="1" s="1"/>
  <c r="DU424" i="1"/>
  <c r="ES424" i="1" s="1"/>
  <c r="ET424" i="1"/>
  <c r="EG424" i="1"/>
  <c r="EY424" i="1" s="1"/>
  <c r="DW407" i="1"/>
  <c r="EC407" i="1" s="1"/>
  <c r="EU407" i="1" s="1"/>
  <c r="DV407" i="1"/>
  <c r="EB407" i="1" s="1"/>
  <c r="DX407" i="1"/>
  <c r="ED407" i="1" s="1"/>
  <c r="EV407" i="1" s="1"/>
  <c r="ED395" i="1"/>
  <c r="EV395" i="1" s="1"/>
  <c r="EC391" i="1"/>
  <c r="EU391" i="1" s="1"/>
  <c r="DW367" i="1"/>
  <c r="EC367" i="1" s="1"/>
  <c r="EU367" i="1" s="1"/>
  <c r="EW366" i="1"/>
  <c r="EH366" i="1"/>
  <c r="EZ366" i="1" s="1"/>
  <c r="DW362" i="1"/>
  <c r="EC362" i="1" s="1"/>
  <c r="EU362" i="1" s="1"/>
  <c r="EA368" i="1"/>
  <c r="EC311" i="1"/>
  <c r="EU311" i="1" s="1"/>
  <c r="DY339" i="1"/>
  <c r="DX317" i="1"/>
  <c r="ED317" i="1" s="1"/>
  <c r="EV317" i="1" s="1"/>
  <c r="DW317" i="1"/>
  <c r="EC317" i="1" s="1"/>
  <c r="EU317" i="1" s="1"/>
  <c r="DV317" i="1"/>
  <c r="EB317" i="1" s="1"/>
  <c r="DY311" i="1"/>
  <c r="DY327" i="1"/>
  <c r="EB327" i="1" s="1"/>
  <c r="EA327" i="1"/>
  <c r="DZ327" i="1"/>
  <c r="EC327" i="1" s="1"/>
  <c r="EU327" i="1" s="1"/>
  <c r="EX314" i="1"/>
  <c r="EH421" i="1"/>
  <c r="EZ421" i="1" s="1"/>
  <c r="EW421" i="1"/>
  <c r="EW418" i="1"/>
  <c r="EH418" i="1"/>
  <c r="EZ418" i="1" s="1"/>
  <c r="DZ414" i="1"/>
  <c r="EC414" i="1" s="1"/>
  <c r="EU414" i="1" s="1"/>
  <c r="DW408" i="1"/>
  <c r="EC408" i="1" s="1"/>
  <c r="EU408" i="1" s="1"/>
  <c r="EA418" i="1"/>
  <c r="EB423" i="1"/>
  <c r="EX422" i="1"/>
  <c r="EW407" i="1"/>
  <c r="EH407" i="1"/>
  <c r="EZ407" i="1" s="1"/>
  <c r="ED391" i="1"/>
  <c r="EV391" i="1" s="1"/>
  <c r="EA409" i="1"/>
  <c r="ED409" i="1" s="1"/>
  <c r="EV409" i="1" s="1"/>
  <c r="DZ409" i="1"/>
  <c r="EC409" i="1" s="1"/>
  <c r="EU409" i="1" s="1"/>
  <c r="DY409" i="1"/>
  <c r="EB409" i="1" s="1"/>
  <c r="EA408" i="1"/>
  <c r="ED408" i="1" s="1"/>
  <c r="EV408" i="1" s="1"/>
  <c r="DX377" i="1"/>
  <c r="ED377" i="1" s="1"/>
  <c r="EV377" i="1" s="1"/>
  <c r="DW377" i="1"/>
  <c r="EC377" i="1" s="1"/>
  <c r="EU377" i="1" s="1"/>
  <c r="DV377" i="1"/>
  <c r="EB377" i="1" s="1"/>
  <c r="EG392" i="1"/>
  <c r="EY392" i="1" s="1"/>
  <c r="ET392" i="1"/>
  <c r="DZ387" i="1"/>
  <c r="EC387" i="1" s="1"/>
  <c r="EU387" i="1" s="1"/>
  <c r="EH375" i="1"/>
  <c r="EZ375" i="1" s="1"/>
  <c r="EW375" i="1"/>
  <c r="DZ394" i="1"/>
  <c r="EC394" i="1" s="1"/>
  <c r="DW374" i="1"/>
  <c r="EC374" i="1" s="1"/>
  <c r="EU374" i="1" s="1"/>
  <c r="DV374" i="1"/>
  <c r="DZ373" i="1"/>
  <c r="DY373" i="1"/>
  <c r="DX374" i="1"/>
  <c r="ED374" i="1" s="1"/>
  <c r="EV374" i="1" s="1"/>
  <c r="EA373" i="1"/>
  <c r="EX373" i="1"/>
  <c r="DX367" i="1"/>
  <c r="ED367" i="1" s="1"/>
  <c r="EV367" i="1" s="1"/>
  <c r="EH357" i="1"/>
  <c r="EZ357" i="1" s="1"/>
  <c r="EW357" i="1"/>
  <c r="EH356" i="1"/>
  <c r="EZ356" i="1" s="1"/>
  <c r="EW356" i="1"/>
  <c r="DX362" i="1"/>
  <c r="ED362" i="1" s="1"/>
  <c r="EV362" i="1" s="1"/>
  <c r="DY365" i="1"/>
  <c r="EH358" i="1"/>
  <c r="EZ358" i="1" s="1"/>
  <c r="EW358" i="1"/>
  <c r="EH350" i="1"/>
  <c r="EZ350" i="1" s="1"/>
  <c r="EW350" i="1"/>
  <c r="EW342" i="1"/>
  <c r="EH342" i="1"/>
  <c r="EZ342" i="1" s="1"/>
  <c r="DY337" i="1"/>
  <c r="EB337" i="1" s="1"/>
  <c r="EH345" i="1"/>
  <c r="EZ345" i="1" s="1"/>
  <c r="EW345" i="1"/>
  <c r="DZ339" i="1"/>
  <c r="EW320" i="1"/>
  <c r="EH320" i="1"/>
  <c r="EZ320" i="1" s="1"/>
  <c r="EH333" i="1"/>
  <c r="EZ333" i="1" s="1"/>
  <c r="ED318" i="1"/>
  <c r="EV318" i="1" s="1"/>
  <c r="EW306" i="1"/>
  <c r="EH306" i="1"/>
  <c r="EZ306" i="1" s="1"/>
  <c r="DY341" i="1"/>
  <c r="EW313" i="1"/>
  <c r="EH313" i="1"/>
  <c r="EZ313" i="1" s="1"/>
  <c r="EA293" i="1"/>
  <c r="ED293" i="1" s="1"/>
  <c r="EV293" i="1" s="1"/>
  <c r="DV293" i="1"/>
  <c r="EB293" i="1" s="1"/>
  <c r="ED294" i="1"/>
  <c r="EV294" i="1" s="1"/>
  <c r="EH298" i="1"/>
  <c r="EZ298" i="1" s="1"/>
  <c r="EW298" i="1"/>
  <c r="EH247" i="1"/>
  <c r="EZ247" i="1" s="1"/>
  <c r="EW247" i="1"/>
  <c r="EH303" i="1"/>
  <c r="EZ303" i="1" s="1"/>
  <c r="ET267" i="1"/>
  <c r="EG267" i="1"/>
  <c r="EY267" i="1" s="1"/>
  <c r="EW250" i="1"/>
  <c r="EH250" i="1"/>
  <c r="EZ250" i="1" s="1"/>
  <c r="DW212" i="1"/>
  <c r="EC212" i="1" s="1"/>
  <c r="EU212" i="1" s="1"/>
  <c r="DY210" i="1"/>
  <c r="DV212" i="1"/>
  <c r="EB212" i="1" s="1"/>
  <c r="EA210" i="1"/>
  <c r="ED210" i="1" s="1"/>
  <c r="EV210" i="1" s="1"/>
  <c r="DX212" i="1"/>
  <c r="ED212" i="1" s="1"/>
  <c r="EV212" i="1" s="1"/>
  <c r="DZ210" i="1"/>
  <c r="EV265" i="1"/>
  <c r="ED276" i="1"/>
  <c r="EV276" i="1" s="1"/>
  <c r="DX257" i="1"/>
  <c r="ED257" i="1" s="1"/>
  <c r="EV257" i="1" s="1"/>
  <c r="DW257" i="1"/>
  <c r="EC257" i="1" s="1"/>
  <c r="EU257" i="1" s="1"/>
  <c r="ED247" i="1"/>
  <c r="EV247" i="1" s="1"/>
  <c r="ED267" i="1"/>
  <c r="EV267" i="1" s="1"/>
  <c r="EW249" i="1"/>
  <c r="EH249" i="1"/>
  <c r="EZ249" i="1" s="1"/>
  <c r="EH226" i="1"/>
  <c r="EZ226" i="1" s="1"/>
  <c r="EW226" i="1"/>
  <c r="DW266" i="1"/>
  <c r="EC266" i="1" s="1"/>
  <c r="EU266" i="1" s="1"/>
  <c r="ED246" i="1"/>
  <c r="EV246" i="1" s="1"/>
  <c r="DV244" i="1"/>
  <c r="EB244" i="1" s="1"/>
  <c r="ET215" i="1"/>
  <c r="EG215" i="1"/>
  <c r="EY215" i="1" s="1"/>
  <c r="DU215" i="1"/>
  <c r="ES215" i="1" s="1"/>
  <c r="EC229" i="1"/>
  <c r="EU229" i="1" s="1"/>
  <c r="DU202" i="1"/>
  <c r="ES202" i="1" s="1"/>
  <c r="ET202" i="1"/>
  <c r="EG202" i="1"/>
  <c r="EY202" i="1" s="1"/>
  <c r="EH245" i="1"/>
  <c r="EZ245" i="1" s="1"/>
  <c r="EW245" i="1"/>
  <c r="DX205" i="1"/>
  <c r="ED205" i="1" s="1"/>
  <c r="EV205" i="1" s="1"/>
  <c r="DW205" i="1"/>
  <c r="EC205" i="1" s="1"/>
  <c r="EU205" i="1" s="1"/>
  <c r="DV205" i="1"/>
  <c r="EB205" i="1" s="1"/>
  <c r="EC233" i="1"/>
  <c r="EU233" i="1" s="1"/>
  <c r="DU189" i="1"/>
  <c r="ES189" i="1" s="1"/>
  <c r="ET189" i="1"/>
  <c r="EG189" i="1"/>
  <c r="EY189" i="1" s="1"/>
  <c r="EC223" i="1"/>
  <c r="EU223" i="1" s="1"/>
  <c r="DZ197" i="1"/>
  <c r="DX198" i="1"/>
  <c r="ED198" i="1" s="1"/>
  <c r="EV198" i="1" s="1"/>
  <c r="DY197" i="1"/>
  <c r="DW198" i="1"/>
  <c r="EC198" i="1" s="1"/>
  <c r="EU198" i="1" s="1"/>
  <c r="DV198" i="1"/>
  <c r="EA197" i="1"/>
  <c r="DZ255" i="1"/>
  <c r="DZ239" i="1"/>
  <c r="EC239" i="1" s="1"/>
  <c r="EU239" i="1" s="1"/>
  <c r="DW238" i="1"/>
  <c r="EC238" i="1" s="1"/>
  <c r="EU238" i="1" s="1"/>
  <c r="EA239" i="1"/>
  <c r="ED239" i="1" s="1"/>
  <c r="EV239" i="1" s="1"/>
  <c r="DY239" i="1"/>
  <c r="EB239" i="1" s="1"/>
  <c r="DX238" i="1"/>
  <c r="DV238" i="1"/>
  <c r="EU227" i="1"/>
  <c r="ED213" i="1"/>
  <c r="EV213" i="1" s="1"/>
  <c r="EB177" i="1"/>
  <c r="DZ245" i="1"/>
  <c r="ET219" i="1"/>
  <c r="EG219" i="1"/>
  <c r="EY219" i="1" s="1"/>
  <c r="EH188" i="1"/>
  <c r="EZ188" i="1" s="1"/>
  <c r="EW188" i="1"/>
  <c r="EV179" i="1"/>
  <c r="EW164" i="1"/>
  <c r="EH164" i="1"/>
  <c r="EZ164" i="1" s="1"/>
  <c r="EU165" i="1"/>
  <c r="EH157" i="1"/>
  <c r="EZ157" i="1" s="1"/>
  <c r="EW157" i="1"/>
  <c r="DX127" i="1"/>
  <c r="ED127" i="1" s="1"/>
  <c r="EV127" i="1" s="1"/>
  <c r="DW127" i="1"/>
  <c r="EC127" i="1" s="1"/>
  <c r="EU127" i="1" s="1"/>
  <c r="DV127" i="1"/>
  <c r="EB127" i="1" s="1"/>
  <c r="ED163" i="1"/>
  <c r="EV163" i="1" s="1"/>
  <c r="EH146" i="1"/>
  <c r="EZ146" i="1" s="1"/>
  <c r="EW146" i="1"/>
  <c r="EV101" i="1"/>
  <c r="EX147" i="1"/>
  <c r="DY147" i="1"/>
  <c r="DZ95" i="1"/>
  <c r="EC95" i="1" s="1"/>
  <c r="EU95" i="1" s="1"/>
  <c r="EX114" i="1"/>
  <c r="EB188" i="1"/>
  <c r="DX164" i="1"/>
  <c r="ED164" i="1" s="1"/>
  <c r="EV164" i="1" s="1"/>
  <c r="EB149" i="1"/>
  <c r="ED122" i="1"/>
  <c r="EV122" i="1" s="1"/>
  <c r="EC97" i="1"/>
  <c r="EU97" i="1" s="1"/>
  <c r="EH121" i="1"/>
  <c r="EZ121" i="1" s="1"/>
  <c r="DV146" i="1"/>
  <c r="EB146" i="1" s="1"/>
  <c r="DW403" i="1"/>
  <c r="EC403" i="1" s="1"/>
  <c r="EU403" i="1" s="1"/>
  <c r="DV403" i="1"/>
  <c r="EB403" i="1" s="1"/>
  <c r="DX403" i="1"/>
  <c r="ED403" i="1" s="1"/>
  <c r="EV403" i="1" s="1"/>
  <c r="EG346" i="1"/>
  <c r="EY346" i="1" s="1"/>
  <c r="ET346" i="1"/>
  <c r="EW343" i="1"/>
  <c r="EH343" i="1"/>
  <c r="EZ343" i="1" s="1"/>
  <c r="EB338" i="1"/>
  <c r="EC325" i="1"/>
  <c r="EU325" i="1" s="1"/>
  <c r="EH319" i="1"/>
  <c r="EZ319" i="1" s="1"/>
  <c r="EW319" i="1"/>
  <c r="EW301" i="1"/>
  <c r="EH301" i="1"/>
  <c r="EZ301" i="1" s="1"/>
  <c r="DX289" i="1"/>
  <c r="ED289" i="1" s="1"/>
  <c r="EV289" i="1" s="1"/>
  <c r="DW289" i="1"/>
  <c r="EC289" i="1" s="1"/>
  <c r="EU289" i="1" s="1"/>
  <c r="DV289" i="1"/>
  <c r="EB289" i="1" s="1"/>
  <c r="EC283" i="1"/>
  <c r="EU283" i="1" s="1"/>
  <c r="DW243" i="1"/>
  <c r="EC243" i="1" s="1"/>
  <c r="EU243" i="1" s="1"/>
  <c r="DV243" i="1"/>
  <c r="EB243" i="1" s="1"/>
  <c r="EA238" i="1"/>
  <c r="DX243" i="1"/>
  <c r="ED243" i="1" s="1"/>
  <c r="EV243" i="1" s="1"/>
  <c r="DZ238" i="1"/>
  <c r="DY238" i="1"/>
  <c r="ED272" i="1"/>
  <c r="EV272" i="1" s="1"/>
  <c r="EH219" i="1"/>
  <c r="EZ219" i="1" s="1"/>
  <c r="EW219" i="1"/>
  <c r="EH217" i="1"/>
  <c r="EZ217" i="1" s="1"/>
  <c r="EW217" i="1"/>
  <c r="DX155" i="1"/>
  <c r="ED155" i="1" s="1"/>
  <c r="EV155" i="1" s="1"/>
  <c r="DW155" i="1"/>
  <c r="EC155" i="1" s="1"/>
  <c r="EU155" i="1" s="1"/>
  <c r="DV155" i="1"/>
  <c r="EB155" i="1" s="1"/>
  <c r="EW126" i="1"/>
  <c r="EH126" i="1"/>
  <c r="EZ126" i="1" s="1"/>
  <c r="ET99" i="1"/>
  <c r="DU405" i="1"/>
  <c r="ES405" i="1" s="1"/>
  <c r="EG405" i="1"/>
  <c r="EY405" i="1" s="1"/>
  <c r="ET405" i="1"/>
  <c r="DU379" i="1"/>
  <c r="ES379" i="1" s="1"/>
  <c r="ET379" i="1"/>
  <c r="EG379" i="1"/>
  <c r="EY379" i="1" s="1"/>
  <c r="EH354" i="1"/>
  <c r="EZ354" i="1" s="1"/>
  <c r="EW354" i="1"/>
  <c r="EX378" i="1"/>
  <c r="EC338" i="1"/>
  <c r="EU338" i="1" s="1"/>
  <c r="DU332" i="1"/>
  <c r="ES332" i="1" s="1"/>
  <c r="ET332" i="1"/>
  <c r="EG332" i="1"/>
  <c r="EY332" i="1" s="1"/>
  <c r="ED311" i="1"/>
  <c r="EV311" i="1" s="1"/>
  <c r="DX290" i="1"/>
  <c r="DW290" i="1"/>
  <c r="EC290" i="1" s="1"/>
  <c r="EU290" i="1" s="1"/>
  <c r="DV290" i="1"/>
  <c r="EB290" i="1" s="1"/>
  <c r="DX248" i="1"/>
  <c r="ED248" i="1" s="1"/>
  <c r="EV248" i="1" s="1"/>
  <c r="EH230" i="1"/>
  <c r="EZ230" i="1" s="1"/>
  <c r="EH216" i="1"/>
  <c r="EZ216" i="1" s="1"/>
  <c r="EW216" i="1"/>
  <c r="EW218" i="1"/>
  <c r="EH218" i="1"/>
  <c r="EZ218" i="1" s="1"/>
  <c r="EC214" i="1"/>
  <c r="EU214" i="1" s="1"/>
  <c r="EC144" i="1"/>
  <c r="EU144" i="1" s="1"/>
  <c r="EH109" i="1"/>
  <c r="EZ109" i="1" s="1"/>
  <c r="EB391" i="1"/>
  <c r="DY375" i="1"/>
  <c r="EB375" i="1" s="1"/>
  <c r="EA375" i="1"/>
  <c r="ED375" i="1" s="1"/>
  <c r="EV375" i="1" s="1"/>
  <c r="DZ375" i="1"/>
  <c r="EC375" i="1" s="1"/>
  <c r="EU375" i="1" s="1"/>
  <c r="DY387" i="1"/>
  <c r="DW388" i="1"/>
  <c r="EC388" i="1" s="1"/>
  <c r="EU388" i="1" s="1"/>
  <c r="EH404" i="1"/>
  <c r="EZ404" i="1" s="1"/>
  <c r="DW393" i="1"/>
  <c r="EC393" i="1" s="1"/>
  <c r="EU393" i="1" s="1"/>
  <c r="EB345" i="1"/>
  <c r="EH331" i="1"/>
  <c r="EZ331" i="1" s="1"/>
  <c r="EW331" i="1"/>
  <c r="DX420" i="1"/>
  <c r="ED420" i="1" s="1"/>
  <c r="EV420" i="1" s="1"/>
  <c r="DW420" i="1"/>
  <c r="EC420" i="1" s="1"/>
  <c r="EU420" i="1" s="1"/>
  <c r="DV420" i="1"/>
  <c r="EB420" i="1" s="1"/>
  <c r="EH409" i="1"/>
  <c r="EZ409" i="1" s="1"/>
  <c r="EW409" i="1"/>
  <c r="EX417" i="1"/>
  <c r="DW406" i="1"/>
  <c r="EC406" i="1" s="1"/>
  <c r="EU406" i="1" s="1"/>
  <c r="DV406" i="1"/>
  <c r="EB406" i="1" s="1"/>
  <c r="DX406" i="1"/>
  <c r="ED406" i="1" s="1"/>
  <c r="EV406" i="1" s="1"/>
  <c r="EB415" i="1"/>
  <c r="EC423" i="1"/>
  <c r="EU423" i="1" s="1"/>
  <c r="EA401" i="1"/>
  <c r="DY401" i="1"/>
  <c r="DZ401" i="1"/>
  <c r="EH389" i="1"/>
  <c r="EZ389" i="1" s="1"/>
  <c r="EW389" i="1"/>
  <c r="DX392" i="1"/>
  <c r="ED392" i="1" s="1"/>
  <c r="EV392" i="1" s="1"/>
  <c r="EW362" i="1"/>
  <c r="EH362" i="1"/>
  <c r="EZ362" i="1" s="1"/>
  <c r="EH373" i="1"/>
  <c r="EZ373" i="1" s="1"/>
  <c r="EW373" i="1"/>
  <c r="EA394" i="1"/>
  <c r="EW374" i="1"/>
  <c r="EH374" i="1"/>
  <c r="EZ374" i="1" s="1"/>
  <c r="EC386" i="1"/>
  <c r="EU386" i="1" s="1"/>
  <c r="DX356" i="1"/>
  <c r="ED356" i="1" s="1"/>
  <c r="EV356" i="1" s="1"/>
  <c r="DV356" i="1"/>
  <c r="EB356" i="1" s="1"/>
  <c r="DW356" i="1"/>
  <c r="EC356" i="1" s="1"/>
  <c r="EU356" i="1" s="1"/>
  <c r="EH353" i="1"/>
  <c r="EZ353" i="1" s="1"/>
  <c r="EW353" i="1"/>
  <c r="DX343" i="1"/>
  <c r="ED343" i="1" s="1"/>
  <c r="EV343" i="1" s="1"/>
  <c r="DW343" i="1"/>
  <c r="EC343" i="1" s="1"/>
  <c r="EU343" i="1" s="1"/>
  <c r="DV343" i="1"/>
  <c r="EB343" i="1" s="1"/>
  <c r="EW368" i="1"/>
  <c r="EH368" i="1"/>
  <c r="EZ368" i="1" s="1"/>
  <c r="EX356" i="1"/>
  <c r="EW369" i="1"/>
  <c r="EH369" i="1"/>
  <c r="EZ369" i="1" s="1"/>
  <c r="DW350" i="1"/>
  <c r="EC350" i="1" s="1"/>
  <c r="EU350" i="1" s="1"/>
  <c r="ED346" i="1"/>
  <c r="EV346" i="1" s="1"/>
  <c r="DZ343" i="1"/>
  <c r="EW344" i="1"/>
  <c r="EH344" i="1"/>
  <c r="EZ344" i="1" s="1"/>
  <c r="DX328" i="1"/>
  <c r="ED328" i="1" s="1"/>
  <c r="EV328" i="1" s="1"/>
  <c r="DW328" i="1"/>
  <c r="EC328" i="1" s="1"/>
  <c r="EU328" i="1" s="1"/>
  <c r="DV328" i="1"/>
  <c r="EB328" i="1" s="1"/>
  <c r="EX345" i="1"/>
  <c r="EX346" i="1"/>
  <c r="DY338" i="1"/>
  <c r="DZ337" i="1"/>
  <c r="EH329" i="1"/>
  <c r="EZ329" i="1" s="1"/>
  <c r="EW329" i="1"/>
  <c r="EH341" i="1"/>
  <c r="EZ341" i="1" s="1"/>
  <c r="EW341" i="1"/>
  <c r="DW326" i="1"/>
  <c r="EC326" i="1" s="1"/>
  <c r="EU326" i="1" s="1"/>
  <c r="DV326" i="1"/>
  <c r="EB326" i="1" s="1"/>
  <c r="DZ325" i="1"/>
  <c r="DY325" i="1"/>
  <c r="EB325" i="1" s="1"/>
  <c r="EA325" i="1"/>
  <c r="DX326" i="1"/>
  <c r="ED326" i="1" s="1"/>
  <c r="EV326" i="1" s="1"/>
  <c r="EU314" i="1"/>
  <c r="EH321" i="1"/>
  <c r="EZ321" i="1" s="1"/>
  <c r="EW321" i="1"/>
  <c r="EB319" i="1"/>
  <c r="EH304" i="1"/>
  <c r="EZ304" i="1" s="1"/>
  <c r="EW304" i="1"/>
  <c r="EW315" i="1"/>
  <c r="EH315" i="1"/>
  <c r="EZ315" i="1" s="1"/>
  <c r="EH281" i="1"/>
  <c r="EZ281" i="1" s="1"/>
  <c r="EW281" i="1"/>
  <c r="EH292" i="1"/>
  <c r="EZ292" i="1" s="1"/>
  <c r="EW292" i="1"/>
  <c r="DX278" i="1"/>
  <c r="ED278" i="1" s="1"/>
  <c r="EV278" i="1" s="1"/>
  <c r="DV278" i="1"/>
  <c r="EB278" i="1" s="1"/>
  <c r="DW278" i="1"/>
  <c r="EC278" i="1" s="1"/>
  <c r="EU278" i="1" s="1"/>
  <c r="EB246" i="1"/>
  <c r="DX279" i="1"/>
  <c r="ED279" i="1" s="1"/>
  <c r="EV279" i="1" s="1"/>
  <c r="DW279" i="1"/>
  <c r="EC279" i="1" s="1"/>
  <c r="EU279" i="1" s="1"/>
  <c r="DV279" i="1"/>
  <c r="EB279" i="1" s="1"/>
  <c r="EX293" i="1"/>
  <c r="EB283" i="1"/>
  <c r="DX341" i="1"/>
  <c r="ED341" i="1" s="1"/>
  <c r="EV341" i="1" s="1"/>
  <c r="EH279" i="1"/>
  <c r="EZ279" i="1" s="1"/>
  <c r="EW279" i="1"/>
  <c r="DW248" i="1"/>
  <c r="EC248" i="1" s="1"/>
  <c r="EU248" i="1" s="1"/>
  <c r="EH271" i="1"/>
  <c r="EZ271" i="1" s="1"/>
  <c r="EW271" i="1"/>
  <c r="EU249" i="1"/>
  <c r="DX277" i="1"/>
  <c r="ED277" i="1" s="1"/>
  <c r="EV277" i="1" s="1"/>
  <c r="EH260" i="1"/>
  <c r="EZ260" i="1" s="1"/>
  <c r="EW260" i="1"/>
  <c r="EW223" i="1"/>
  <c r="EH223" i="1"/>
  <c r="EZ223" i="1" s="1"/>
  <c r="EX254" i="1"/>
  <c r="EB276" i="1"/>
  <c r="DW244" i="1"/>
  <c r="EC244" i="1" s="1"/>
  <c r="EU244" i="1" s="1"/>
  <c r="EV229" i="1"/>
  <c r="EB210" i="1"/>
  <c r="EH257" i="1"/>
  <c r="EZ257" i="1" s="1"/>
  <c r="EW257" i="1"/>
  <c r="DX245" i="1"/>
  <c r="ED245" i="1" s="1"/>
  <c r="EV245" i="1" s="1"/>
  <c r="DW245" i="1"/>
  <c r="DV245" i="1"/>
  <c r="EB245" i="1" s="1"/>
  <c r="DX230" i="1"/>
  <c r="ED230" i="1" s="1"/>
  <c r="EV230" i="1" s="1"/>
  <c r="DW230" i="1"/>
  <c r="EC230" i="1" s="1"/>
  <c r="EU230" i="1" s="1"/>
  <c r="DV230" i="1"/>
  <c r="EB230" i="1" s="1"/>
  <c r="EW205" i="1"/>
  <c r="EH205" i="1"/>
  <c r="EZ205" i="1" s="1"/>
  <c r="EV233" i="1"/>
  <c r="EW224" i="1"/>
  <c r="EH224" i="1"/>
  <c r="EZ224" i="1" s="1"/>
  <c r="EB226" i="1"/>
  <c r="EX210" i="1"/>
  <c r="DX186" i="1"/>
  <c r="ED186" i="1" s="1"/>
  <c r="EV186" i="1" s="1"/>
  <c r="DW186" i="1"/>
  <c r="EC186" i="1" s="1"/>
  <c r="EU186" i="1" s="1"/>
  <c r="DV186" i="1"/>
  <c r="EB186" i="1" s="1"/>
  <c r="EA185" i="1"/>
  <c r="ED185" i="1" s="1"/>
  <c r="EV185" i="1" s="1"/>
  <c r="DZ185" i="1"/>
  <c r="EC185" i="1" s="1"/>
  <c r="EU185" i="1" s="1"/>
  <c r="DY185" i="1"/>
  <c r="EB185" i="1" s="1"/>
  <c r="DV254" i="1"/>
  <c r="EB254" i="1" s="1"/>
  <c r="EW238" i="1"/>
  <c r="EH238" i="1"/>
  <c r="EZ238" i="1" s="1"/>
  <c r="EG173" i="1"/>
  <c r="EY173" i="1" s="1"/>
  <c r="DU173" i="1"/>
  <c r="ES173" i="1" s="1"/>
  <c r="ET173" i="1"/>
  <c r="EB242" i="1"/>
  <c r="ED227" i="1"/>
  <c r="EV227" i="1" s="1"/>
  <c r="EC211" i="1"/>
  <c r="EU211" i="1" s="1"/>
  <c r="DV169" i="1"/>
  <c r="EB169" i="1" s="1"/>
  <c r="DY163" i="1"/>
  <c r="EB163" i="1" s="1"/>
  <c r="EH179" i="1"/>
  <c r="EZ179" i="1" s="1"/>
  <c r="EW179" i="1"/>
  <c r="DW148" i="1"/>
  <c r="DV148" i="1"/>
  <c r="EB148" i="1" s="1"/>
  <c r="DX148" i="1"/>
  <c r="ED148" i="1" s="1"/>
  <c r="EV148" i="1" s="1"/>
  <c r="DX187" i="1"/>
  <c r="ED187" i="1" s="1"/>
  <c r="EV187" i="1" s="1"/>
  <c r="DW187" i="1"/>
  <c r="EC187" i="1" s="1"/>
  <c r="EU187" i="1" s="1"/>
  <c r="DV187" i="1"/>
  <c r="EB187" i="1" s="1"/>
  <c r="EV165" i="1"/>
  <c r="EX176" i="1"/>
  <c r="ED121" i="1"/>
  <c r="EV121" i="1" s="1"/>
  <c r="EH168" i="1"/>
  <c r="EZ168" i="1" s="1"/>
  <c r="DX126" i="1"/>
  <c r="ED126" i="1" s="1"/>
  <c r="EV126" i="1" s="1"/>
  <c r="DW126" i="1"/>
  <c r="EC126" i="1" s="1"/>
  <c r="EU126" i="1" s="1"/>
  <c r="DV126" i="1"/>
  <c r="EB126" i="1" s="1"/>
  <c r="EB121" i="1"/>
  <c r="EH112" i="1"/>
  <c r="EZ112" i="1" s="1"/>
  <c r="EW112" i="1"/>
  <c r="EH145" i="1"/>
  <c r="EZ145" i="1" s="1"/>
  <c r="EW145" i="1"/>
  <c r="EC117" i="1"/>
  <c r="EU117" i="1" s="1"/>
  <c r="EC175" i="1"/>
  <c r="EU175" i="1" s="1"/>
  <c r="EW127" i="1"/>
  <c r="EH127" i="1"/>
  <c r="EZ127" i="1" s="1"/>
  <c r="EC121" i="1"/>
  <c r="EU121" i="1" s="1"/>
  <c r="ED117" i="1"/>
  <c r="EV117" i="1" s="1"/>
  <c r="DX102" i="1"/>
  <c r="ED102" i="1" s="1"/>
  <c r="EV102" i="1" s="1"/>
  <c r="DW102" i="1"/>
  <c r="EC102" i="1" s="1"/>
  <c r="EU102" i="1" s="1"/>
  <c r="DV102" i="1"/>
  <c r="EB102" i="1" s="1"/>
  <c r="EZ117" i="1"/>
  <c r="EZ99" i="1"/>
  <c r="EZ96" i="1"/>
  <c r="EC99" i="1"/>
  <c r="EU99" i="1" s="1"/>
  <c r="ED95" i="1"/>
  <c r="EV95" i="1" s="1"/>
  <c r="EC111" i="1"/>
  <c r="EU111" i="1" s="1"/>
  <c r="DU399" i="1" l="1"/>
  <c r="ES399" i="1" s="1"/>
  <c r="ET399" i="1"/>
  <c r="EG399" i="1"/>
  <c r="EY399" i="1" s="1"/>
  <c r="EG144" i="1"/>
  <c r="EY144" i="1" s="1"/>
  <c r="ET144" i="1"/>
  <c r="DU144" i="1"/>
  <c r="ES144" i="1" s="1"/>
  <c r="DU185" i="1"/>
  <c r="ES185" i="1" s="1"/>
  <c r="ET185" i="1"/>
  <c r="EG185" i="1"/>
  <c r="EY185" i="1" s="1"/>
  <c r="EG375" i="1"/>
  <c r="EY375" i="1" s="1"/>
  <c r="ET375" i="1"/>
  <c r="DU375" i="1"/>
  <c r="ES375" i="1" s="1"/>
  <c r="DU163" i="1"/>
  <c r="ES163" i="1" s="1"/>
  <c r="ET163" i="1"/>
  <c r="EG163" i="1"/>
  <c r="EY163" i="1" s="1"/>
  <c r="DU325" i="1"/>
  <c r="ES325" i="1" s="1"/>
  <c r="ET325" i="1"/>
  <c r="EG325" i="1"/>
  <c r="EY325" i="1" s="1"/>
  <c r="EG409" i="1"/>
  <c r="EY409" i="1" s="1"/>
  <c r="DU409" i="1"/>
  <c r="ES409" i="1" s="1"/>
  <c r="ET409" i="1"/>
  <c r="EG247" i="1"/>
  <c r="EY247" i="1" s="1"/>
  <c r="DU247" i="1"/>
  <c r="ES247" i="1" s="1"/>
  <c r="ET247" i="1"/>
  <c r="DU337" i="1"/>
  <c r="ES337" i="1" s="1"/>
  <c r="ET337" i="1"/>
  <c r="EG337" i="1"/>
  <c r="EY337" i="1" s="1"/>
  <c r="ET363" i="1"/>
  <c r="EG363" i="1"/>
  <c r="EY363" i="1" s="1"/>
  <c r="EG327" i="1"/>
  <c r="EY327" i="1" s="1"/>
  <c r="DU327" i="1"/>
  <c r="ES327" i="1" s="1"/>
  <c r="ET327" i="1"/>
  <c r="DU164" i="1"/>
  <c r="ES164" i="1" s="1"/>
  <c r="ET164" i="1"/>
  <c r="EG164" i="1"/>
  <c r="EY164" i="1" s="1"/>
  <c r="EG353" i="1"/>
  <c r="EY353" i="1" s="1"/>
  <c r="DU353" i="1"/>
  <c r="ES353" i="1" s="1"/>
  <c r="ET353" i="1"/>
  <c r="EG367" i="1"/>
  <c r="EY367" i="1" s="1"/>
  <c r="DU367" i="1"/>
  <c r="ES367" i="1" s="1"/>
  <c r="ET367" i="1"/>
  <c r="EG294" i="1"/>
  <c r="EY294" i="1" s="1"/>
  <c r="DU294" i="1"/>
  <c r="ES294" i="1" s="1"/>
  <c r="ET294" i="1"/>
  <c r="DU376" i="1"/>
  <c r="ES376" i="1" s="1"/>
  <c r="EG376" i="1"/>
  <c r="EY376" i="1" s="1"/>
  <c r="ET376" i="1"/>
  <c r="EU394" i="1"/>
  <c r="EG394" i="1"/>
  <c r="EY394" i="1" s="1"/>
  <c r="ET255" i="1"/>
  <c r="DU362" i="1"/>
  <c r="ES362" i="1" s="1"/>
  <c r="ET362" i="1"/>
  <c r="EG362" i="1"/>
  <c r="EY362" i="1" s="1"/>
  <c r="DU313" i="1"/>
  <c r="ES313" i="1" s="1"/>
  <c r="ET313" i="1"/>
  <c r="EG313" i="1"/>
  <c r="EY313" i="1" s="1"/>
  <c r="ET260" i="1"/>
  <c r="ET326" i="1"/>
  <c r="EG326" i="1"/>
  <c r="EY326" i="1" s="1"/>
  <c r="DU326" i="1"/>
  <c r="ES326" i="1" s="1"/>
  <c r="ET387" i="1"/>
  <c r="EG387" i="1"/>
  <c r="EY387" i="1" s="1"/>
  <c r="DU387" i="1"/>
  <c r="ES387" i="1" s="1"/>
  <c r="DU269" i="1"/>
  <c r="ES269" i="1" s="1"/>
  <c r="ET269" i="1"/>
  <c r="EG269" i="1"/>
  <c r="EY269" i="1" s="1"/>
  <c r="ET300" i="1"/>
  <c r="EG300" i="1"/>
  <c r="EY300" i="1" s="1"/>
  <c r="EG279" i="1"/>
  <c r="EY279" i="1" s="1"/>
  <c r="DU279" i="1"/>
  <c r="ES279" i="1" s="1"/>
  <c r="ET279" i="1"/>
  <c r="DU403" i="1"/>
  <c r="ES403" i="1" s="1"/>
  <c r="ET403" i="1"/>
  <c r="EG403" i="1"/>
  <c r="EY403" i="1" s="1"/>
  <c r="DU311" i="1"/>
  <c r="ES311" i="1" s="1"/>
  <c r="ET311" i="1"/>
  <c r="EG311" i="1"/>
  <c r="EY311" i="1" s="1"/>
  <c r="EG402" i="1"/>
  <c r="EY402" i="1" s="1"/>
  <c r="DU402" i="1"/>
  <c r="ES402" i="1" s="1"/>
  <c r="ET402" i="1"/>
  <c r="EG154" i="1"/>
  <c r="EY154" i="1" s="1"/>
  <c r="ET154" i="1"/>
  <c r="EC148" i="1"/>
  <c r="EU148" i="1" s="1"/>
  <c r="EC245" i="1"/>
  <c r="EU245" i="1" s="1"/>
  <c r="DU328" i="1"/>
  <c r="ES328" i="1" s="1"/>
  <c r="ET328" i="1"/>
  <c r="EG328" i="1"/>
  <c r="EY328" i="1" s="1"/>
  <c r="DU345" i="1"/>
  <c r="ES345" i="1" s="1"/>
  <c r="ET345" i="1"/>
  <c r="EG345" i="1"/>
  <c r="EY345" i="1" s="1"/>
  <c r="DU391" i="1"/>
  <c r="ES391" i="1" s="1"/>
  <c r="EG391" i="1"/>
  <c r="EY391" i="1" s="1"/>
  <c r="ET391" i="1"/>
  <c r="EG155" i="1"/>
  <c r="EY155" i="1" s="1"/>
  <c r="DU155" i="1"/>
  <c r="ES155" i="1" s="1"/>
  <c r="ET155" i="1"/>
  <c r="EG127" i="1"/>
  <c r="EY127" i="1" s="1"/>
  <c r="DU127" i="1"/>
  <c r="ES127" i="1" s="1"/>
  <c r="ET127" i="1"/>
  <c r="EG244" i="1"/>
  <c r="EY244" i="1" s="1"/>
  <c r="DU244" i="1"/>
  <c r="ES244" i="1" s="1"/>
  <c r="ET244" i="1"/>
  <c r="DU212" i="1"/>
  <c r="ES212" i="1" s="1"/>
  <c r="ET212" i="1"/>
  <c r="EG212" i="1"/>
  <c r="EY212" i="1" s="1"/>
  <c r="DU392" i="1"/>
  <c r="ES392" i="1" s="1"/>
  <c r="EG175" i="1"/>
  <c r="EY175" i="1" s="1"/>
  <c r="DU225" i="1"/>
  <c r="ES225" i="1" s="1"/>
  <c r="ET225" i="1"/>
  <c r="EG225" i="1"/>
  <c r="EY225" i="1" s="1"/>
  <c r="DU258" i="1"/>
  <c r="ES258" i="1" s="1"/>
  <c r="ET258" i="1"/>
  <c r="EG258" i="1"/>
  <c r="EY258" i="1" s="1"/>
  <c r="EG306" i="1"/>
  <c r="EY306" i="1" s="1"/>
  <c r="ET306" i="1"/>
  <c r="EB350" i="1"/>
  <c r="ET357" i="1"/>
  <c r="DU357" i="1"/>
  <c r="ES357" i="1" s="1"/>
  <c r="EG357" i="1"/>
  <c r="EY357" i="1" s="1"/>
  <c r="ET153" i="1"/>
  <c r="EG153" i="1"/>
  <c r="EY153" i="1" s="1"/>
  <c r="DU111" i="1"/>
  <c r="ES111" i="1" s="1"/>
  <c r="EB147" i="1"/>
  <c r="DU316" i="1"/>
  <c r="ES316" i="1" s="1"/>
  <c r="ET316" i="1"/>
  <c r="EG316" i="1"/>
  <c r="EY316" i="1" s="1"/>
  <c r="DU330" i="1"/>
  <c r="ES330" i="1" s="1"/>
  <c r="ET330" i="1"/>
  <c r="EG330" i="1"/>
  <c r="EY330" i="1" s="1"/>
  <c r="DU199" i="1"/>
  <c r="ES199" i="1" s="1"/>
  <c r="ET199" i="1"/>
  <c r="EG199" i="1"/>
  <c r="EY199" i="1" s="1"/>
  <c r="EG123" i="1"/>
  <c r="EY123" i="1" s="1"/>
  <c r="DU123" i="1"/>
  <c r="ES123" i="1" s="1"/>
  <c r="ET123" i="1"/>
  <c r="EG280" i="1"/>
  <c r="EY280" i="1" s="1"/>
  <c r="DU280" i="1"/>
  <c r="ES280" i="1" s="1"/>
  <c r="ET280" i="1"/>
  <c r="ET381" i="1"/>
  <c r="EG381" i="1"/>
  <c r="EY381" i="1" s="1"/>
  <c r="DU381" i="1"/>
  <c r="ES381" i="1" s="1"/>
  <c r="EB401" i="1"/>
  <c r="DU115" i="1"/>
  <c r="ES115" i="1" s="1"/>
  <c r="ET115" i="1"/>
  <c r="EG115" i="1"/>
  <c r="EY115" i="1" s="1"/>
  <c r="ET97" i="1"/>
  <c r="EG97" i="1"/>
  <c r="EY97" i="1" s="1"/>
  <c r="DU97" i="1"/>
  <c r="ES97" i="1" s="1"/>
  <c r="DU224" i="1"/>
  <c r="ES224" i="1" s="1"/>
  <c r="ET224" i="1"/>
  <c r="EG224" i="1"/>
  <c r="EY224" i="1" s="1"/>
  <c r="EC261" i="1"/>
  <c r="EU261" i="1" s="1"/>
  <c r="ED300" i="1"/>
  <c r="EV300" i="1" s="1"/>
  <c r="DU314" i="1"/>
  <c r="ES314" i="1" s="1"/>
  <c r="EB339" i="1"/>
  <c r="ED352" i="1"/>
  <c r="EV352" i="1" s="1"/>
  <c r="EB368" i="1"/>
  <c r="ED373" i="1"/>
  <c r="EV373" i="1" s="1"/>
  <c r="EG329" i="1"/>
  <c r="EY329" i="1" s="1"/>
  <c r="DU358" i="1"/>
  <c r="ES358" i="1" s="1"/>
  <c r="EG100" i="1"/>
  <c r="EY100" i="1" s="1"/>
  <c r="DU257" i="1"/>
  <c r="ES257" i="1" s="1"/>
  <c r="EG226" i="1"/>
  <c r="EY226" i="1" s="1"/>
  <c r="DU226" i="1"/>
  <c r="ES226" i="1" s="1"/>
  <c r="ET226" i="1"/>
  <c r="EG406" i="1"/>
  <c r="EY406" i="1" s="1"/>
  <c r="DU406" i="1"/>
  <c r="ES406" i="1" s="1"/>
  <c r="ET406" i="1"/>
  <c r="ET390" i="1"/>
  <c r="EG390" i="1"/>
  <c r="EY390" i="1" s="1"/>
  <c r="DU390" i="1"/>
  <c r="ES390" i="1" s="1"/>
  <c r="EG98" i="1"/>
  <c r="EY98" i="1" s="1"/>
  <c r="ET98" i="1"/>
  <c r="DU98" i="1"/>
  <c r="ES98" i="1" s="1"/>
  <c r="DU344" i="1"/>
  <c r="ES344" i="1" s="1"/>
  <c r="EG344" i="1"/>
  <c r="EY344" i="1" s="1"/>
  <c r="ET344" i="1"/>
  <c r="EG124" i="1"/>
  <c r="EY124" i="1" s="1"/>
  <c r="DU124" i="1"/>
  <c r="ES124" i="1" s="1"/>
  <c r="ET124" i="1"/>
  <c r="DU365" i="1"/>
  <c r="ES365" i="1" s="1"/>
  <c r="ET365" i="1"/>
  <c r="EG365" i="1"/>
  <c r="EY365" i="1" s="1"/>
  <c r="DU148" i="1"/>
  <c r="ES148" i="1" s="1"/>
  <c r="ET148" i="1"/>
  <c r="EG148" i="1"/>
  <c r="EY148" i="1" s="1"/>
  <c r="DU188" i="1"/>
  <c r="ES188" i="1" s="1"/>
  <c r="ET188" i="1"/>
  <c r="EG188" i="1"/>
  <c r="EY188" i="1" s="1"/>
  <c r="EG229" i="1"/>
  <c r="EY229" i="1" s="1"/>
  <c r="DU229" i="1"/>
  <c r="ES229" i="1" s="1"/>
  <c r="ET229" i="1"/>
  <c r="EG186" i="1"/>
  <c r="EY186" i="1" s="1"/>
  <c r="DU186" i="1"/>
  <c r="ES186" i="1" s="1"/>
  <c r="ET186" i="1"/>
  <c r="EG146" i="1"/>
  <c r="EY146" i="1" s="1"/>
  <c r="DU146" i="1"/>
  <c r="ES146" i="1" s="1"/>
  <c r="ET146" i="1"/>
  <c r="EB374" i="1"/>
  <c r="ED292" i="1"/>
  <c r="EV292" i="1" s="1"/>
  <c r="DU233" i="1"/>
  <c r="ES233" i="1" s="1"/>
  <c r="DU250" i="1"/>
  <c r="ES250" i="1" s="1"/>
  <c r="ET250" i="1"/>
  <c r="EG250" i="1"/>
  <c r="EY250" i="1" s="1"/>
  <c r="ED394" i="1"/>
  <c r="EV394" i="1" s="1"/>
  <c r="DU216" i="1"/>
  <c r="ES216" i="1" s="1"/>
  <c r="EG111" i="1"/>
  <c r="EY111" i="1" s="1"/>
  <c r="ET303" i="1"/>
  <c r="EG303" i="1"/>
  <c r="EY303" i="1" s="1"/>
  <c r="DU303" i="1"/>
  <c r="ES303" i="1" s="1"/>
  <c r="ET167" i="1"/>
  <c r="EG217" i="1"/>
  <c r="EY217" i="1" s="1"/>
  <c r="DU217" i="1"/>
  <c r="ES217" i="1" s="1"/>
  <c r="ET217" i="1"/>
  <c r="EG304" i="1"/>
  <c r="EY304" i="1" s="1"/>
  <c r="DU304" i="1"/>
  <c r="ES304" i="1" s="1"/>
  <c r="ET304" i="1"/>
  <c r="ET351" i="1"/>
  <c r="EG351" i="1"/>
  <c r="EY351" i="1" s="1"/>
  <c r="EC401" i="1"/>
  <c r="EU401" i="1" s="1"/>
  <c r="ED261" i="1"/>
  <c r="EV261" i="1" s="1"/>
  <c r="EC339" i="1"/>
  <c r="EU339" i="1" s="1"/>
  <c r="DU421" i="1"/>
  <c r="ES421" i="1" s="1"/>
  <c r="ET421" i="1"/>
  <c r="EG421" i="1"/>
  <c r="EY421" i="1" s="1"/>
  <c r="DU404" i="1"/>
  <c r="ES404" i="1" s="1"/>
  <c r="EG404" i="1"/>
  <c r="EY404" i="1" s="1"/>
  <c r="ET404" i="1"/>
  <c r="ET418" i="1"/>
  <c r="EG214" i="1"/>
  <c r="EY214" i="1" s="1"/>
  <c r="EG293" i="1"/>
  <c r="EY293" i="1" s="1"/>
  <c r="DU293" i="1"/>
  <c r="ES293" i="1" s="1"/>
  <c r="ET293" i="1"/>
  <c r="DU108" i="1"/>
  <c r="ES108" i="1" s="1"/>
  <c r="ET108" i="1"/>
  <c r="EG108" i="1"/>
  <c r="EY108" i="1" s="1"/>
  <c r="EG408" i="1"/>
  <c r="EY408" i="1" s="1"/>
  <c r="DU408" i="1"/>
  <c r="ES408" i="1" s="1"/>
  <c r="ET408" i="1"/>
  <c r="DU301" i="1"/>
  <c r="ES301" i="1" s="1"/>
  <c r="ET301" i="1"/>
  <c r="EG301" i="1"/>
  <c r="EY301" i="1" s="1"/>
  <c r="DU287" i="1"/>
  <c r="ES287" i="1" s="1"/>
  <c r="ET287" i="1"/>
  <c r="EG287" i="1"/>
  <c r="EY287" i="1" s="1"/>
  <c r="DU276" i="1"/>
  <c r="ES276" i="1" s="1"/>
  <c r="ET276" i="1"/>
  <c r="EG276" i="1"/>
  <c r="EY276" i="1" s="1"/>
  <c r="ET121" i="1"/>
  <c r="EG121" i="1"/>
  <c r="EY121" i="1" s="1"/>
  <c r="DU121" i="1"/>
  <c r="ES121" i="1" s="1"/>
  <c r="DU246" i="1"/>
  <c r="ES246" i="1" s="1"/>
  <c r="ET246" i="1"/>
  <c r="EG246" i="1"/>
  <c r="EY246" i="1" s="1"/>
  <c r="EG290" i="1"/>
  <c r="EY290" i="1" s="1"/>
  <c r="DU290" i="1"/>
  <c r="ES290" i="1" s="1"/>
  <c r="ET290" i="1"/>
  <c r="EB238" i="1"/>
  <c r="EB198" i="1"/>
  <c r="DU377" i="1"/>
  <c r="ES377" i="1" s="1"/>
  <c r="ET377" i="1"/>
  <c r="EG377" i="1"/>
  <c r="EY377" i="1" s="1"/>
  <c r="EG317" i="1"/>
  <c r="EY317" i="1" s="1"/>
  <c r="DU317" i="1"/>
  <c r="ES317" i="1" s="1"/>
  <c r="ET317" i="1"/>
  <c r="DU175" i="1"/>
  <c r="ES175" i="1" s="1"/>
  <c r="EG233" i="1"/>
  <c r="EY233" i="1" s="1"/>
  <c r="DU256" i="1"/>
  <c r="ES256" i="1" s="1"/>
  <c r="ET256" i="1"/>
  <c r="EG256" i="1"/>
  <c r="EY256" i="1" s="1"/>
  <c r="ED306" i="1"/>
  <c r="EV306" i="1" s="1"/>
  <c r="EG216" i="1"/>
  <c r="EY216" i="1" s="1"/>
  <c r="EG112" i="1"/>
  <c r="EY112" i="1" s="1"/>
  <c r="DU112" i="1"/>
  <c r="ES112" i="1" s="1"/>
  <c r="ET112" i="1"/>
  <c r="ED147" i="1"/>
  <c r="EV147" i="1" s="1"/>
  <c r="DU266" i="1"/>
  <c r="ES266" i="1" s="1"/>
  <c r="ET266" i="1"/>
  <c r="EG266" i="1"/>
  <c r="EY266" i="1" s="1"/>
  <c r="EG342" i="1"/>
  <c r="EY342" i="1" s="1"/>
  <c r="ET342" i="1"/>
  <c r="DU342" i="1"/>
  <c r="ES342" i="1" s="1"/>
  <c r="EB366" i="1"/>
  <c r="DU388" i="1"/>
  <c r="ES388" i="1" s="1"/>
  <c r="EG388" i="1"/>
  <c r="EY388" i="1" s="1"/>
  <c r="ET388" i="1"/>
  <c r="DU109" i="1"/>
  <c r="ES109" i="1" s="1"/>
  <c r="EG211" i="1"/>
  <c r="EY211" i="1" s="1"/>
  <c r="DU414" i="1"/>
  <c r="ES414" i="1" s="1"/>
  <c r="ET414" i="1"/>
  <c r="EG414" i="1"/>
  <c r="EY414" i="1" s="1"/>
  <c r="EC154" i="1"/>
  <c r="EU154" i="1" s="1"/>
  <c r="DU156" i="1"/>
  <c r="ES156" i="1" s="1"/>
  <c r="ET156" i="1"/>
  <c r="EG156" i="1"/>
  <c r="EY156" i="1" s="1"/>
  <c r="EC167" i="1"/>
  <c r="EU167" i="1" s="1"/>
  <c r="EG282" i="1"/>
  <c r="EY282" i="1" s="1"/>
  <c r="DU282" i="1"/>
  <c r="ES282" i="1" s="1"/>
  <c r="ET282" i="1"/>
  <c r="DU176" i="1"/>
  <c r="ES176" i="1" s="1"/>
  <c r="ET176" i="1"/>
  <c r="EG176" i="1"/>
  <c r="EY176" i="1" s="1"/>
  <c r="DU103" i="1"/>
  <c r="ES103" i="1" s="1"/>
  <c r="ET103" i="1"/>
  <c r="EG103" i="1"/>
  <c r="EY103" i="1" s="1"/>
  <c r="EB261" i="1"/>
  <c r="ED327" i="1"/>
  <c r="EV327" i="1" s="1"/>
  <c r="EC418" i="1"/>
  <c r="EU418" i="1" s="1"/>
  <c r="EG240" i="1"/>
  <c r="EY240" i="1" s="1"/>
  <c r="DU329" i="1"/>
  <c r="ES329" i="1" s="1"/>
  <c r="DU393" i="1"/>
  <c r="ES393" i="1" s="1"/>
  <c r="EG242" i="1"/>
  <c r="EY242" i="1" s="1"/>
  <c r="DU242" i="1"/>
  <c r="ES242" i="1" s="1"/>
  <c r="ET242" i="1"/>
  <c r="DU267" i="1"/>
  <c r="ES267" i="1" s="1"/>
  <c r="DU407" i="1"/>
  <c r="ES407" i="1" s="1"/>
  <c r="ET407" i="1"/>
  <c r="EG407" i="1"/>
  <c r="EY407" i="1" s="1"/>
  <c r="EG179" i="1"/>
  <c r="EY179" i="1" s="1"/>
  <c r="DU179" i="1"/>
  <c r="ES179" i="1" s="1"/>
  <c r="ET179" i="1"/>
  <c r="ET187" i="1"/>
  <c r="EG187" i="1"/>
  <c r="EY187" i="1" s="1"/>
  <c r="DU187" i="1"/>
  <c r="ES187" i="1" s="1"/>
  <c r="EG356" i="1"/>
  <c r="EY356" i="1" s="1"/>
  <c r="DU356" i="1"/>
  <c r="ES356" i="1" s="1"/>
  <c r="ET356" i="1"/>
  <c r="EG420" i="1"/>
  <c r="EY420" i="1" s="1"/>
  <c r="DU420" i="1"/>
  <c r="ES420" i="1" s="1"/>
  <c r="ET420" i="1"/>
  <c r="DU99" i="1"/>
  <c r="ES99" i="1" s="1"/>
  <c r="DU346" i="1"/>
  <c r="ES346" i="1" s="1"/>
  <c r="ED238" i="1"/>
  <c r="EV238" i="1" s="1"/>
  <c r="EG227" i="1"/>
  <c r="EY227" i="1" s="1"/>
  <c r="DU227" i="1"/>
  <c r="ES227" i="1" s="1"/>
  <c r="ET227" i="1"/>
  <c r="EG223" i="1"/>
  <c r="EY223" i="1" s="1"/>
  <c r="DU223" i="1"/>
  <c r="ES223" i="1" s="1"/>
  <c r="ET223" i="1"/>
  <c r="EB197" i="1"/>
  <c r="EB380" i="1"/>
  <c r="EG291" i="1"/>
  <c r="EY291" i="1" s="1"/>
  <c r="DU291" i="1"/>
  <c r="ES291" i="1" s="1"/>
  <c r="ET291" i="1"/>
  <c r="ED154" i="1"/>
  <c r="EV154" i="1" s="1"/>
  <c r="DU213" i="1"/>
  <c r="ES213" i="1" s="1"/>
  <c r="ET213" i="1"/>
  <c r="EG213" i="1"/>
  <c r="EY213" i="1" s="1"/>
  <c r="ET277" i="1"/>
  <c r="EG277" i="1"/>
  <c r="EY277" i="1" s="1"/>
  <c r="DU277" i="1"/>
  <c r="ES277" i="1" s="1"/>
  <c r="ET386" i="1"/>
  <c r="EG386" i="1"/>
  <c r="EY386" i="1" s="1"/>
  <c r="DU386" i="1"/>
  <c r="ES386" i="1" s="1"/>
  <c r="DU364" i="1"/>
  <c r="ES364" i="1" s="1"/>
  <c r="ET364" i="1"/>
  <c r="EG364" i="1"/>
  <c r="EY364" i="1" s="1"/>
  <c r="DU157" i="1"/>
  <c r="ES157" i="1" s="1"/>
  <c r="ET157" i="1"/>
  <c r="EG157" i="1"/>
  <c r="EY157" i="1" s="1"/>
  <c r="EG288" i="1"/>
  <c r="EY288" i="1" s="1"/>
  <c r="DU288" i="1"/>
  <c r="ES288" i="1" s="1"/>
  <c r="ET288" i="1"/>
  <c r="ED418" i="1"/>
  <c r="EV418" i="1" s="1"/>
  <c r="EB298" i="1"/>
  <c r="DU315" i="1"/>
  <c r="ES315" i="1" s="1"/>
  <c r="ET315" i="1"/>
  <c r="EG315" i="1"/>
  <c r="EY315" i="1" s="1"/>
  <c r="DU214" i="1"/>
  <c r="ES214" i="1" s="1"/>
  <c r="EG289" i="1"/>
  <c r="EY289" i="1" s="1"/>
  <c r="DU289" i="1"/>
  <c r="ES289" i="1" s="1"/>
  <c r="ET289" i="1"/>
  <c r="ET177" i="1"/>
  <c r="EG177" i="1"/>
  <c r="EY177" i="1" s="1"/>
  <c r="DU177" i="1"/>
  <c r="ES177" i="1" s="1"/>
  <c r="EG125" i="1"/>
  <c r="EY125" i="1" s="1"/>
  <c r="DU125" i="1"/>
  <c r="ES125" i="1" s="1"/>
  <c r="ET125" i="1"/>
  <c r="ED368" i="1"/>
  <c r="EV368" i="1" s="1"/>
  <c r="EG126" i="1"/>
  <c r="EY126" i="1" s="1"/>
  <c r="DU126" i="1"/>
  <c r="ES126" i="1" s="1"/>
  <c r="ET126" i="1"/>
  <c r="DU169" i="1"/>
  <c r="ES169" i="1" s="1"/>
  <c r="ET169" i="1"/>
  <c r="EG169" i="1"/>
  <c r="EY169" i="1" s="1"/>
  <c r="DU230" i="1"/>
  <c r="ES230" i="1" s="1"/>
  <c r="ET230" i="1"/>
  <c r="EG230" i="1"/>
  <c r="EY230" i="1" s="1"/>
  <c r="EG210" i="1"/>
  <c r="EY210" i="1" s="1"/>
  <c r="DU210" i="1"/>
  <c r="ES210" i="1" s="1"/>
  <c r="ET210" i="1"/>
  <c r="ET278" i="1"/>
  <c r="EG278" i="1"/>
  <c r="EY278" i="1" s="1"/>
  <c r="DU278" i="1"/>
  <c r="ES278" i="1" s="1"/>
  <c r="ET415" i="1"/>
  <c r="EG415" i="1"/>
  <c r="EY415" i="1" s="1"/>
  <c r="DU415" i="1"/>
  <c r="ES415" i="1" s="1"/>
  <c r="ED290" i="1"/>
  <c r="EV290" i="1" s="1"/>
  <c r="EG99" i="1"/>
  <c r="EY99" i="1" s="1"/>
  <c r="DU243" i="1"/>
  <c r="ES243" i="1" s="1"/>
  <c r="ET243" i="1"/>
  <c r="EG243" i="1"/>
  <c r="EY243" i="1" s="1"/>
  <c r="DU239" i="1"/>
  <c r="ES239" i="1" s="1"/>
  <c r="ET239" i="1"/>
  <c r="EG239" i="1"/>
  <c r="EY239" i="1" s="1"/>
  <c r="ET205" i="1"/>
  <c r="DU205" i="1"/>
  <c r="ES205" i="1" s="1"/>
  <c r="EG205" i="1"/>
  <c r="EY205" i="1" s="1"/>
  <c r="EG422" i="1"/>
  <c r="EY422" i="1" s="1"/>
  <c r="DU422" i="1"/>
  <c r="ES422" i="1" s="1"/>
  <c r="ET422" i="1"/>
  <c r="DU110" i="1"/>
  <c r="ES110" i="1" s="1"/>
  <c r="ET110" i="1"/>
  <c r="EG110" i="1"/>
  <c r="EY110" i="1" s="1"/>
  <c r="EG248" i="1"/>
  <c r="EY248" i="1" s="1"/>
  <c r="EB341" i="1"/>
  <c r="EG400" i="1"/>
  <c r="EY400" i="1" s="1"/>
  <c r="DU400" i="1"/>
  <c r="ES400" i="1" s="1"/>
  <c r="ET400" i="1"/>
  <c r="ED153" i="1"/>
  <c r="EV153" i="1" s="1"/>
  <c r="DU203" i="1"/>
  <c r="ES203" i="1" s="1"/>
  <c r="DU270" i="1"/>
  <c r="ES270" i="1" s="1"/>
  <c r="ET270" i="1"/>
  <c r="EG270" i="1"/>
  <c r="EY270" i="1" s="1"/>
  <c r="EC197" i="1"/>
  <c r="EU197" i="1" s="1"/>
  <c r="DU268" i="1"/>
  <c r="ES268" i="1" s="1"/>
  <c r="ET268" i="1"/>
  <c r="EG268" i="1"/>
  <c r="EY268" i="1" s="1"/>
  <c r="EG305" i="1"/>
  <c r="EY305" i="1" s="1"/>
  <c r="DU305" i="1"/>
  <c r="ES305" i="1" s="1"/>
  <c r="ET305" i="1"/>
  <c r="ED363" i="1"/>
  <c r="EV363" i="1" s="1"/>
  <c r="DU378" i="1"/>
  <c r="ES378" i="1" s="1"/>
  <c r="EG378" i="1"/>
  <c r="EY378" i="1" s="1"/>
  <c r="ET378" i="1"/>
  <c r="DU145" i="1"/>
  <c r="ES145" i="1" s="1"/>
  <c r="ET145" i="1"/>
  <c r="EG145" i="1"/>
  <c r="EY145" i="1" s="1"/>
  <c r="DU116" i="1"/>
  <c r="ES116" i="1" s="1"/>
  <c r="ET116" i="1"/>
  <c r="EG116" i="1"/>
  <c r="EY116" i="1" s="1"/>
  <c r="DU211" i="1"/>
  <c r="ES211" i="1" s="1"/>
  <c r="DU200" i="1"/>
  <c r="ES200" i="1" s="1"/>
  <c r="ET200" i="1"/>
  <c r="EG200" i="1"/>
  <c r="EY200" i="1" s="1"/>
  <c r="ET234" i="1"/>
  <c r="DU234" i="1"/>
  <c r="ES234" i="1" s="1"/>
  <c r="EG234" i="1"/>
  <c r="EY234" i="1" s="1"/>
  <c r="EC260" i="1"/>
  <c r="EU260" i="1" s="1"/>
  <c r="DU417" i="1"/>
  <c r="ES417" i="1" s="1"/>
  <c r="ET417" i="1"/>
  <c r="EG417" i="1"/>
  <c r="EY417" i="1" s="1"/>
  <c r="DU320" i="1"/>
  <c r="ES320" i="1" s="1"/>
  <c r="EB369" i="1"/>
  <c r="EG122" i="1"/>
  <c r="EY122" i="1" s="1"/>
  <c r="DU122" i="1"/>
  <c r="ES122" i="1" s="1"/>
  <c r="ET122" i="1"/>
  <c r="EG114" i="1"/>
  <c r="EY114" i="1" s="1"/>
  <c r="DU114" i="1"/>
  <c r="ES114" i="1" s="1"/>
  <c r="ET114" i="1"/>
  <c r="EC255" i="1"/>
  <c r="EU255" i="1" s="1"/>
  <c r="EG281" i="1"/>
  <c r="EY281" i="1" s="1"/>
  <c r="DU281" i="1"/>
  <c r="ES281" i="1" s="1"/>
  <c r="ET281" i="1"/>
  <c r="DU318" i="1"/>
  <c r="ES318" i="1" s="1"/>
  <c r="ET318" i="1"/>
  <c r="EG318" i="1"/>
  <c r="EY318" i="1" s="1"/>
  <c r="DU333" i="1"/>
  <c r="ES333" i="1" s="1"/>
  <c r="ET333" i="1"/>
  <c r="EG333" i="1"/>
  <c r="EY333" i="1" s="1"/>
  <c r="EB373" i="1"/>
  <c r="DU419" i="1"/>
  <c r="ES419" i="1" s="1"/>
  <c r="ET419" i="1"/>
  <c r="EG419" i="1"/>
  <c r="EY419" i="1" s="1"/>
  <c r="DU240" i="1"/>
  <c r="ES240" i="1" s="1"/>
  <c r="EC298" i="1"/>
  <c r="EU298" i="1" s="1"/>
  <c r="EG393" i="1"/>
  <c r="EY393" i="1" s="1"/>
  <c r="ET319" i="1"/>
  <c r="EG319" i="1"/>
  <c r="EY319" i="1" s="1"/>
  <c r="DU319" i="1"/>
  <c r="ES319" i="1" s="1"/>
  <c r="EG312" i="1"/>
  <c r="EY312" i="1" s="1"/>
  <c r="DU312" i="1"/>
  <c r="ES312" i="1" s="1"/>
  <c r="ET312" i="1"/>
  <c r="ET352" i="1"/>
  <c r="EG352" i="1"/>
  <c r="EY352" i="1" s="1"/>
  <c r="DU352" i="1"/>
  <c r="ES352" i="1" s="1"/>
  <c r="DU416" i="1"/>
  <c r="ES416" i="1" s="1"/>
  <c r="ET416" i="1"/>
  <c r="EG416" i="1"/>
  <c r="EY416" i="1" s="1"/>
  <c r="DU245" i="1"/>
  <c r="ES245" i="1" s="1"/>
  <c r="ET245" i="1"/>
  <c r="EG245" i="1"/>
  <c r="EY245" i="1" s="1"/>
  <c r="DU338" i="1"/>
  <c r="ES338" i="1" s="1"/>
  <c r="ET338" i="1"/>
  <c r="EG338" i="1"/>
  <c r="EY338" i="1" s="1"/>
  <c r="EG292" i="1"/>
  <c r="EY292" i="1" s="1"/>
  <c r="DU292" i="1"/>
  <c r="ES292" i="1" s="1"/>
  <c r="ET292" i="1"/>
  <c r="DU95" i="1"/>
  <c r="ES95" i="1" s="1"/>
  <c r="ET95" i="1"/>
  <c r="EG95" i="1"/>
  <c r="EY95" i="1" s="1"/>
  <c r="EG190" i="1"/>
  <c r="EY190" i="1" s="1"/>
  <c r="DU190" i="1"/>
  <c r="ES190" i="1" s="1"/>
  <c r="ET190" i="1"/>
  <c r="DU271" i="1"/>
  <c r="ES271" i="1" s="1"/>
  <c r="ET271" i="1"/>
  <c r="EG271" i="1"/>
  <c r="EY271" i="1" s="1"/>
  <c r="EG102" i="1"/>
  <c r="EY102" i="1" s="1"/>
  <c r="DU102" i="1"/>
  <c r="ES102" i="1" s="1"/>
  <c r="ET102" i="1"/>
  <c r="EG254" i="1"/>
  <c r="EY254" i="1" s="1"/>
  <c r="DU254" i="1"/>
  <c r="ES254" i="1" s="1"/>
  <c r="ET254" i="1"/>
  <c r="EG283" i="1"/>
  <c r="EY283" i="1" s="1"/>
  <c r="ET283" i="1"/>
  <c r="DU283" i="1"/>
  <c r="ES283" i="1" s="1"/>
  <c r="EG343" i="1"/>
  <c r="EY343" i="1" s="1"/>
  <c r="ET343" i="1"/>
  <c r="DU343" i="1"/>
  <c r="ES343" i="1" s="1"/>
  <c r="DU149" i="1"/>
  <c r="ES149" i="1" s="1"/>
  <c r="ET149" i="1"/>
  <c r="EG149" i="1"/>
  <c r="EY149" i="1" s="1"/>
  <c r="DU219" i="1"/>
  <c r="ES219" i="1" s="1"/>
  <c r="EG423" i="1"/>
  <c r="EY423" i="1" s="1"/>
  <c r="DU423" i="1"/>
  <c r="ES423" i="1" s="1"/>
  <c r="ET423" i="1"/>
  <c r="EG128" i="1"/>
  <c r="EY128" i="1" s="1"/>
  <c r="DU128" i="1"/>
  <c r="ES128" i="1" s="1"/>
  <c r="ET128" i="1"/>
  <c r="EG204" i="1"/>
  <c r="EY204" i="1" s="1"/>
  <c r="DU204" i="1"/>
  <c r="ES204" i="1" s="1"/>
  <c r="ET204" i="1"/>
  <c r="DU232" i="1"/>
  <c r="ES232" i="1" s="1"/>
  <c r="EG340" i="1"/>
  <c r="EY340" i="1" s="1"/>
  <c r="DU340" i="1"/>
  <c r="ES340" i="1" s="1"/>
  <c r="ET340" i="1"/>
  <c r="DU259" i="1"/>
  <c r="ES259" i="1" s="1"/>
  <c r="ET259" i="1"/>
  <c r="EG259" i="1"/>
  <c r="EY259" i="1" s="1"/>
  <c r="ET191" i="1"/>
  <c r="EG191" i="1"/>
  <c r="EY191" i="1" s="1"/>
  <c r="DU191" i="1"/>
  <c r="ES191" i="1" s="1"/>
  <c r="ED197" i="1"/>
  <c r="EV197" i="1" s="1"/>
  <c r="DU201" i="1"/>
  <c r="ES201" i="1" s="1"/>
  <c r="ET201" i="1"/>
  <c r="EG201" i="1"/>
  <c r="EY201" i="1" s="1"/>
  <c r="DU272" i="1"/>
  <c r="ES272" i="1" s="1"/>
  <c r="ET272" i="1"/>
  <c r="EG272" i="1"/>
  <c r="EY272" i="1" s="1"/>
  <c r="ET354" i="1"/>
  <c r="EG354" i="1"/>
  <c r="EY354" i="1" s="1"/>
  <c r="DU354" i="1"/>
  <c r="ES354" i="1" s="1"/>
  <c r="DU193" i="1"/>
  <c r="ES193" i="1" s="1"/>
  <c r="ET193" i="1"/>
  <c r="EG193" i="1"/>
  <c r="EY193" i="1" s="1"/>
  <c r="DU192" i="1"/>
  <c r="ES192" i="1" s="1"/>
  <c r="ET192" i="1"/>
  <c r="EG192" i="1"/>
  <c r="EY192" i="1" s="1"/>
  <c r="EC351" i="1"/>
  <c r="EU351" i="1" s="1"/>
  <c r="EB299" i="1"/>
  <c r="EG320" i="1"/>
  <c r="EY320" i="1" s="1"/>
  <c r="ED365" i="1"/>
  <c r="EV365" i="1" s="1"/>
  <c r="EG307" i="1"/>
  <c r="EY307" i="1" s="1"/>
  <c r="EG321" i="1"/>
  <c r="EY321" i="1" s="1"/>
  <c r="DU321" i="1"/>
  <c r="ES321" i="1" s="1"/>
  <c r="ET321" i="1"/>
  <c r="DU389" i="1"/>
  <c r="ES389" i="1" s="1"/>
  <c r="ET389" i="1"/>
  <c r="EG389" i="1"/>
  <c r="EY389" i="1" s="1"/>
  <c r="ED298" i="1"/>
  <c r="EV298" i="1" s="1"/>
  <c r="EG395" i="1"/>
  <c r="EY395" i="1" s="1"/>
  <c r="DU401" i="1" l="1"/>
  <c r="ES401" i="1" s="1"/>
  <c r="ET401" i="1"/>
  <c r="EG401" i="1"/>
  <c r="EY401" i="1" s="1"/>
  <c r="EG368" i="1"/>
  <c r="EY368" i="1" s="1"/>
  <c r="ET368" i="1"/>
  <c r="DU368" i="1"/>
  <c r="ES368" i="1" s="1"/>
  <c r="EG260" i="1"/>
  <c r="EY260" i="1" s="1"/>
  <c r="DU373" i="1"/>
  <c r="ES373" i="1" s="1"/>
  <c r="ET373" i="1"/>
  <c r="EG373" i="1"/>
  <c r="EY373" i="1" s="1"/>
  <c r="DU351" i="1"/>
  <c r="ES351" i="1" s="1"/>
  <c r="DU167" i="1"/>
  <c r="ES167" i="1" s="1"/>
  <c r="EG255" i="1"/>
  <c r="EY255" i="1" s="1"/>
  <c r="DU369" i="1"/>
  <c r="ES369" i="1" s="1"/>
  <c r="EG369" i="1"/>
  <c r="EY369" i="1" s="1"/>
  <c r="ET369" i="1"/>
  <c r="EG167" i="1"/>
  <c r="EY167" i="1" s="1"/>
  <c r="ET339" i="1"/>
  <c r="DU339" i="1"/>
  <c r="ES339" i="1" s="1"/>
  <c r="EG339" i="1"/>
  <c r="EY339" i="1" s="1"/>
  <c r="EG147" i="1"/>
  <c r="EY147" i="1" s="1"/>
  <c r="DU147" i="1"/>
  <c r="ES147" i="1" s="1"/>
  <c r="ET147" i="1"/>
  <c r="EG350" i="1"/>
  <c r="EY350" i="1" s="1"/>
  <c r="DU350" i="1"/>
  <c r="ES350" i="1" s="1"/>
  <c r="ET350" i="1"/>
  <c r="DU260" i="1"/>
  <c r="ES260" i="1" s="1"/>
  <c r="EG341" i="1"/>
  <c r="EY341" i="1" s="1"/>
  <c r="DU341" i="1"/>
  <c r="ES341" i="1" s="1"/>
  <c r="ET341" i="1"/>
  <c r="EG298" i="1"/>
  <c r="EY298" i="1" s="1"/>
  <c r="DU298" i="1"/>
  <c r="ES298" i="1" s="1"/>
  <c r="ET298" i="1"/>
  <c r="DU380" i="1"/>
  <c r="ES380" i="1" s="1"/>
  <c r="ET380" i="1"/>
  <c r="EG380" i="1"/>
  <c r="EY380" i="1" s="1"/>
  <c r="DU255" i="1"/>
  <c r="ES255" i="1" s="1"/>
  <c r="DU363" i="1"/>
  <c r="ES363" i="1" s="1"/>
  <c r="EG197" i="1"/>
  <c r="EY197" i="1" s="1"/>
  <c r="DU197" i="1"/>
  <c r="ES197" i="1" s="1"/>
  <c r="ET197" i="1"/>
  <c r="DU418" i="1"/>
  <c r="ES418" i="1" s="1"/>
  <c r="DU306" i="1"/>
  <c r="ES306" i="1" s="1"/>
  <c r="DU366" i="1"/>
  <c r="ES366" i="1" s="1"/>
  <c r="ET366" i="1"/>
  <c r="EG366" i="1"/>
  <c r="EY366" i="1" s="1"/>
  <c r="EG198" i="1"/>
  <c r="EY198" i="1" s="1"/>
  <c r="DU198" i="1"/>
  <c r="ES198" i="1" s="1"/>
  <c r="ET198" i="1"/>
  <c r="EG418" i="1"/>
  <c r="EY418" i="1" s="1"/>
  <c r="DU394" i="1"/>
  <c r="ES394" i="1" s="1"/>
  <c r="EG299" i="1"/>
  <c r="EY299" i="1" s="1"/>
  <c r="DU299" i="1"/>
  <c r="ES299" i="1" s="1"/>
  <c r="ET299" i="1"/>
  <c r="DU261" i="1"/>
  <c r="ES261" i="1" s="1"/>
  <c r="ET261" i="1"/>
  <c r="EG261" i="1"/>
  <c r="EY261" i="1" s="1"/>
  <c r="DU238" i="1"/>
  <c r="ES238" i="1" s="1"/>
  <c r="ET238" i="1"/>
  <c r="EG238" i="1"/>
  <c r="EY238" i="1" s="1"/>
  <c r="ET374" i="1"/>
  <c r="EG374" i="1"/>
  <c r="EY374" i="1" s="1"/>
  <c r="DU374" i="1"/>
  <c r="ES374" i="1" s="1"/>
  <c r="DU153" i="1"/>
  <c r="ES153" i="1" s="1"/>
  <c r="DU154" i="1"/>
  <c r="ES154" i="1" s="1"/>
  <c r="DU300" i="1"/>
  <c r="ES30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Lambert</author>
    <author>rxl</author>
    <author>Richard and Amanda</author>
  </authors>
  <commentList>
    <comment ref="AF95" authorId="0" shapeId="0" xr:uid="{7F6B3D0F-755B-4C58-A1C9-F4312C85F338}">
      <text>
        <r>
          <rPr>
            <b/>
            <sz val="9"/>
            <color indexed="81"/>
            <rFont val="Tahoma"/>
            <family val="2"/>
          </rPr>
          <t>Richard Lambert:</t>
        </r>
        <r>
          <rPr>
            <sz val="9"/>
            <color indexed="81"/>
            <rFont val="Tahoma"/>
            <family val="2"/>
          </rPr>
          <t xml:space="preserve">
p-p on 04/02/50</t>
        </r>
      </text>
    </comment>
    <comment ref="AI95" authorId="0" shapeId="0" xr:uid="{EA8CFA63-DEEA-486B-B285-48C06C3A662A}">
      <text>
        <r>
          <rPr>
            <b/>
            <sz val="9"/>
            <color indexed="81"/>
            <rFont val="Tahoma"/>
            <family val="2"/>
          </rPr>
          <t>Richard Lambert:</t>
        </r>
        <r>
          <rPr>
            <sz val="9"/>
            <color indexed="81"/>
            <rFont val="Tahoma"/>
            <family val="2"/>
          </rPr>
          <t xml:space="preserve">
scheduled for 28/01/50 but was not played and Cuddington hosted Surbiton Town instead</t>
        </r>
      </text>
    </comment>
    <comment ref="AJ95" authorId="0" shapeId="0" xr:uid="{61F65391-8784-49FA-BEA0-1CDE929B75C6}">
      <text>
        <r>
          <rPr>
            <b/>
            <sz val="9"/>
            <color indexed="81"/>
            <rFont val="Tahoma"/>
            <family val="2"/>
          </rPr>
          <t>Richard Lambert:</t>
        </r>
        <r>
          <rPr>
            <sz val="9"/>
            <color indexed="81"/>
            <rFont val="Tahoma"/>
            <family val="2"/>
          </rPr>
          <t xml:space="preserve">
fixture appears for 24/12/49 but appears to have been played on 26/11/49. That match wasn't advertised so it's possible it was brought forward</t>
        </r>
      </text>
    </comment>
    <comment ref="AK95" authorId="0" shapeId="0" xr:uid="{0F50AB85-343A-421C-9A39-D298A213A643}">
      <text>
        <r>
          <rPr>
            <b/>
            <sz val="9"/>
            <color indexed="81"/>
            <rFont val="Tahoma"/>
            <family val="2"/>
          </rPr>
          <t>Richard Lambert:</t>
        </r>
        <r>
          <rPr>
            <sz val="9"/>
            <color indexed="81"/>
            <rFont val="Tahoma"/>
            <family val="2"/>
          </rPr>
          <t xml:space="preserve">
likely to have been plyed on 31/12/49 - just awaiting confirmtion</t>
        </r>
      </text>
    </comment>
    <comment ref="V97" authorId="1" shapeId="0" xr:uid="{31E5A7D9-E61F-4F33-AFC9-FEB513CAE0EA}">
      <text>
        <r>
          <rPr>
            <b/>
            <sz val="9"/>
            <color indexed="81"/>
            <rFont val="Tahoma"/>
            <family val="2"/>
          </rPr>
          <t>rxl:</t>
        </r>
        <r>
          <rPr>
            <sz val="9"/>
            <color indexed="81"/>
            <rFont val="Tahoma"/>
            <family val="2"/>
          </rPr>
          <t xml:space="preserve">
probably played at Cuddington Park but it was  possibly the away fixture. Check!</t>
        </r>
      </text>
    </comment>
    <comment ref="AC97" authorId="0" shapeId="0" xr:uid="{84EF3A42-8003-4752-9C79-9E0C14571CF9}">
      <text>
        <r>
          <rPr>
            <b/>
            <sz val="9"/>
            <color indexed="81"/>
            <rFont val="Tahoma"/>
            <family val="2"/>
          </rPr>
          <t>Richard Lambert:</t>
        </r>
        <r>
          <rPr>
            <sz val="9"/>
            <color indexed="81"/>
            <rFont val="Tahoma"/>
            <family val="2"/>
          </rPr>
          <t xml:space="preserve">
scheduled for 26/12/49 but then appeared with other results for 31/12/49. Maybe lumped in with all Christmas results or played on 31/12/49?</t>
        </r>
      </text>
    </comment>
    <comment ref="AE97" authorId="0" shapeId="0" xr:uid="{4D44003C-1ECF-4F6B-AAD8-C2985DCBF55F}">
      <text>
        <r>
          <rPr>
            <b/>
            <sz val="9"/>
            <color indexed="81"/>
            <rFont val="Tahoma"/>
            <family val="2"/>
          </rPr>
          <t>Richard Lambert:</t>
        </r>
        <r>
          <rPr>
            <sz val="9"/>
            <color indexed="81"/>
            <rFont val="Tahoma"/>
            <family val="2"/>
          </rPr>
          <t xml:space="preserve">
scheduled for 14/01/50 but moved back and Epsom visited Wandgas instead</t>
        </r>
      </text>
    </comment>
    <comment ref="AH97" authorId="0" shapeId="0" xr:uid="{88032031-CEEE-4162-B71F-522F4F66786D}">
      <text>
        <r>
          <rPr>
            <b/>
            <sz val="9"/>
            <color indexed="81"/>
            <rFont val="Tahoma"/>
            <family val="2"/>
          </rPr>
          <t>Richard Lambert:</t>
        </r>
        <r>
          <rPr>
            <sz val="9"/>
            <color indexed="81"/>
            <rFont val="Tahoma"/>
            <family val="2"/>
          </rPr>
          <t xml:space="preserve">
I had a fixture date of 21/01/50 but the match was played on 03/12/49</t>
        </r>
      </text>
    </comment>
    <comment ref="AK97" authorId="1" shapeId="0" xr:uid="{4B2214DD-5DF2-4A5E-97B8-E3E8E2A5F659}">
      <text>
        <r>
          <rPr>
            <b/>
            <sz val="9"/>
            <color indexed="81"/>
            <rFont val="Tahoma"/>
            <family val="2"/>
          </rPr>
          <t>rxl:</t>
        </r>
        <r>
          <rPr>
            <sz val="9"/>
            <color indexed="81"/>
            <rFont val="Tahoma"/>
            <family val="2"/>
          </rPr>
          <t xml:space="preserve">
scheduled for 28/01/50 but was not played and Cuddington hosted Surbiton town instead
probably played at Cuddington Park but it was  possibly the away fixture. Check!</t>
        </r>
      </text>
    </comment>
    <comment ref="N98" authorId="1" shapeId="0" xr:uid="{287A6725-9B9F-4666-8CA8-6C60EC404E52}">
      <text>
        <r>
          <rPr>
            <b/>
            <sz val="9"/>
            <color indexed="81"/>
            <rFont val="Tahoma"/>
            <family val="2"/>
          </rPr>
          <t>rxl:</t>
        </r>
        <r>
          <rPr>
            <sz val="9"/>
            <color indexed="81"/>
            <rFont val="Tahoma"/>
            <family val="2"/>
          </rPr>
          <t xml:space="preserve">
after 11/03/50</t>
        </r>
      </text>
    </comment>
    <comment ref="S98" authorId="1" shapeId="0" xr:uid="{1F4B0169-9BA6-499E-80CB-9CDFADEB8286}">
      <text>
        <r>
          <rPr>
            <b/>
            <sz val="9"/>
            <color indexed="81"/>
            <rFont val="Tahoma"/>
            <family val="2"/>
          </rPr>
          <t>rxl:</t>
        </r>
        <r>
          <rPr>
            <sz val="9"/>
            <color indexed="81"/>
            <rFont val="Tahoma"/>
            <family val="2"/>
          </rPr>
          <t xml:space="preserve">
after 11/03/50</t>
        </r>
      </text>
    </comment>
    <comment ref="U98" authorId="1" shapeId="0" xr:uid="{A75EE6A9-933E-4E63-9642-0941CBD8DC3E}">
      <text>
        <r>
          <rPr>
            <b/>
            <sz val="9"/>
            <color indexed="81"/>
            <rFont val="Tahoma"/>
            <family val="2"/>
          </rPr>
          <t>rxl:</t>
        </r>
        <r>
          <rPr>
            <sz val="9"/>
            <color indexed="81"/>
            <rFont val="Tahoma"/>
            <family val="2"/>
          </rPr>
          <t xml:space="preserve">
after 11/03/50</t>
        </r>
      </text>
    </comment>
    <comment ref="AC98" authorId="1" shapeId="0" xr:uid="{7E4F3F2F-EB33-47E2-992A-2C541F3F7574}">
      <text>
        <r>
          <rPr>
            <b/>
            <sz val="9"/>
            <color indexed="81"/>
            <rFont val="Tahoma"/>
            <family val="2"/>
          </rPr>
          <t>rxl:</t>
        </r>
        <r>
          <rPr>
            <sz val="9"/>
            <color indexed="81"/>
            <rFont val="Tahoma"/>
            <family val="2"/>
          </rPr>
          <t xml:space="preserve">
after 11/03/50</t>
        </r>
      </text>
    </comment>
    <comment ref="AH98" authorId="1" shapeId="0" xr:uid="{C392F62C-545D-4EE9-A2C3-BDD1F171C49B}">
      <text>
        <r>
          <rPr>
            <b/>
            <sz val="9"/>
            <color indexed="81"/>
            <rFont val="Tahoma"/>
            <family val="2"/>
          </rPr>
          <t>rxl:</t>
        </r>
        <r>
          <rPr>
            <sz val="9"/>
            <color indexed="81"/>
            <rFont val="Tahoma"/>
            <family val="2"/>
          </rPr>
          <t xml:space="preserve">
after 11/03/50</t>
        </r>
      </text>
    </comment>
    <comment ref="AI98" authorId="0" shapeId="0" xr:uid="{BF7A9F7C-DB44-4914-94DF-6C9FD6096C15}">
      <text>
        <r>
          <rPr>
            <b/>
            <sz val="9"/>
            <color indexed="81"/>
            <rFont val="Tahoma"/>
            <family val="2"/>
          </rPr>
          <t>Richard Lambert:</t>
        </r>
        <r>
          <rPr>
            <sz val="9"/>
            <color indexed="81"/>
            <rFont val="Tahoma"/>
            <family val="2"/>
          </rPr>
          <t xml:space="preserve">
scheduled for 24/12/49 but not played and moved back a week</t>
        </r>
      </text>
    </comment>
    <comment ref="AJ98" authorId="1" shapeId="0" xr:uid="{551D849B-2B16-4841-9AAD-82653A35C9D1}">
      <text>
        <r>
          <rPr>
            <b/>
            <sz val="9"/>
            <color indexed="81"/>
            <rFont val="Tahoma"/>
            <family val="2"/>
          </rPr>
          <t>rxl:</t>
        </r>
        <r>
          <rPr>
            <sz val="9"/>
            <color indexed="81"/>
            <rFont val="Tahoma"/>
            <family val="2"/>
          </rPr>
          <t xml:space="preserve">
after 11/03/50</t>
        </r>
      </text>
    </comment>
    <comment ref="AK98" authorId="0" shapeId="0" xr:uid="{ABBA6603-611C-4079-B1A3-F4D324358A12}">
      <text>
        <r>
          <rPr>
            <b/>
            <sz val="9"/>
            <color indexed="81"/>
            <rFont val="Tahoma"/>
            <family val="2"/>
          </rPr>
          <t>Richard Lambert:</t>
        </r>
        <r>
          <rPr>
            <sz val="9"/>
            <color indexed="81"/>
            <rFont val="Tahoma"/>
            <family val="2"/>
          </rPr>
          <t xml:space="preserve">
p-p on 19/11/49</t>
        </r>
      </text>
    </comment>
    <comment ref="AD99" authorId="0" shapeId="0" xr:uid="{757BAA80-31BA-4865-985E-F2C95A9D0ED4}">
      <text>
        <r>
          <rPr>
            <b/>
            <sz val="9"/>
            <color indexed="81"/>
            <rFont val="Tahoma"/>
            <family val="2"/>
          </rPr>
          <t>Richard Lambert:</t>
        </r>
        <r>
          <rPr>
            <sz val="9"/>
            <color indexed="81"/>
            <rFont val="Tahoma"/>
            <family val="2"/>
          </rPr>
          <t xml:space="preserve">
p-p on 10/12/49</t>
        </r>
      </text>
    </comment>
    <comment ref="AE99" authorId="0" shapeId="0" xr:uid="{C9D6B059-CB39-418D-B647-36522ABE8D02}">
      <text>
        <r>
          <rPr>
            <b/>
            <sz val="9"/>
            <color indexed="81"/>
            <rFont val="Tahoma"/>
            <family val="2"/>
          </rPr>
          <t>Richard Lambert:</t>
        </r>
        <r>
          <rPr>
            <sz val="9"/>
            <color indexed="81"/>
            <rFont val="Tahoma"/>
            <family val="2"/>
          </rPr>
          <t xml:space="preserve">
p-p on 26/11/49</t>
        </r>
      </text>
    </comment>
    <comment ref="AD102" authorId="0" shapeId="0" xr:uid="{259F1D34-D3DA-4216-A5E2-045358EC2218}">
      <text>
        <r>
          <rPr>
            <b/>
            <sz val="9"/>
            <color indexed="81"/>
            <rFont val="Tahoma"/>
            <family val="2"/>
          </rPr>
          <t>Richard Lambert:</t>
        </r>
        <r>
          <rPr>
            <sz val="9"/>
            <color indexed="81"/>
            <rFont val="Tahoma"/>
            <family val="2"/>
          </rPr>
          <t xml:space="preserve">
p-p on 19/11/49?</t>
        </r>
      </text>
    </comment>
    <comment ref="T103" authorId="0" shapeId="0" xr:uid="{1EC95801-7065-4308-979B-AC5508B3C0B1}">
      <text>
        <r>
          <rPr>
            <b/>
            <sz val="9"/>
            <color indexed="81"/>
            <rFont val="Tahoma"/>
            <family val="2"/>
          </rPr>
          <t>Richard Lambert:</t>
        </r>
        <r>
          <rPr>
            <sz val="9"/>
            <color indexed="81"/>
            <rFont val="Tahoma"/>
            <family val="2"/>
          </rPr>
          <t xml:space="preserve">
Brown scored five goals</t>
        </r>
      </text>
    </comment>
    <comment ref="AC104" authorId="0" shapeId="0" xr:uid="{4C320ABD-0DAC-4751-9D20-15150D08D69B}">
      <text>
        <r>
          <rPr>
            <b/>
            <sz val="9"/>
            <color indexed="81"/>
            <rFont val="Tahoma"/>
            <family val="2"/>
          </rPr>
          <t>Richard Lambert:</t>
        </r>
        <r>
          <rPr>
            <sz val="9"/>
            <color indexed="81"/>
            <rFont val="Tahoma"/>
            <family val="2"/>
          </rPr>
          <t xml:space="preserve">
fixture listed for 04/02/50 but had been played on 07/01/50</t>
        </r>
      </text>
    </comment>
    <comment ref="Q109" authorId="0" shapeId="0" xr:uid="{965C75BD-542B-4D7C-9DC5-CE5C69385AA7}">
      <text>
        <r>
          <rPr>
            <b/>
            <sz val="9"/>
            <color indexed="81"/>
            <rFont val="Tahoma"/>
            <family val="2"/>
          </rPr>
          <t>Richard Lambert:</t>
        </r>
        <r>
          <rPr>
            <sz val="9"/>
            <color indexed="81"/>
            <rFont val="Tahoma"/>
            <family val="2"/>
          </rPr>
          <t xml:space="preserve">
Epsom Herald refers to a 5-0 win at Bookham but the Epsom Advsertiser advised 6-0. The 5-0 tallies.</t>
        </r>
      </text>
    </comment>
    <comment ref="AI111" authorId="0" shapeId="0" xr:uid="{D8C4D98A-EFD3-4079-8102-F065263CBB6F}">
      <text>
        <r>
          <rPr>
            <b/>
            <sz val="9"/>
            <color indexed="81"/>
            <rFont val="Tahoma"/>
            <family val="2"/>
          </rPr>
          <t>Richard Lambert:</t>
        </r>
        <r>
          <rPr>
            <sz val="9"/>
            <color indexed="81"/>
            <rFont val="Tahoma"/>
            <family val="2"/>
          </rPr>
          <t xml:space="preserve">
p-p on 23/09/50</t>
        </r>
      </text>
    </comment>
    <comment ref="AJ111" authorId="0" shapeId="0" xr:uid="{95672239-6CC4-4C59-940B-8A08E9D6E2B5}">
      <text>
        <r>
          <rPr>
            <b/>
            <sz val="9"/>
            <color indexed="81"/>
            <rFont val="Tahoma"/>
            <family val="2"/>
          </rPr>
          <t>Richard Lambert:</t>
        </r>
        <r>
          <rPr>
            <sz val="9"/>
            <color indexed="81"/>
            <rFont val="Tahoma"/>
            <family val="2"/>
          </rPr>
          <t xml:space="preserve">
p-p on 11/11/50</t>
        </r>
      </text>
    </comment>
    <comment ref="S115" authorId="0" shapeId="0" xr:uid="{C1058055-9958-4B4F-868D-86F787871A30}">
      <text>
        <r>
          <rPr>
            <b/>
            <sz val="9"/>
            <color indexed="81"/>
            <rFont val="Tahoma"/>
            <family val="2"/>
          </rPr>
          <t>Richard Lambert:</t>
        </r>
        <r>
          <rPr>
            <sz val="9"/>
            <color indexed="81"/>
            <rFont val="Tahoma"/>
            <family val="2"/>
          </rPr>
          <t xml:space="preserve">
played at Surbiton</t>
        </r>
      </text>
    </comment>
    <comment ref="AF115" authorId="0" shapeId="0" xr:uid="{7FC4F121-7C2B-4231-B311-1665B0115F9A}">
      <text>
        <r>
          <rPr>
            <b/>
            <sz val="9"/>
            <color indexed="81"/>
            <rFont val="Tahoma"/>
            <family val="2"/>
          </rPr>
          <t>Richard Lambert:</t>
        </r>
        <r>
          <rPr>
            <sz val="9"/>
            <color indexed="81"/>
            <rFont val="Tahoma"/>
            <family val="2"/>
          </rPr>
          <t xml:space="preserve">
p-p on 11/11/50</t>
        </r>
      </text>
    </comment>
    <comment ref="AH115" authorId="0" shapeId="0" xr:uid="{ED6A53A4-6360-479D-8E17-2BAF221529DC}">
      <text>
        <r>
          <rPr>
            <b/>
            <sz val="9"/>
            <color indexed="81"/>
            <rFont val="Tahoma"/>
            <family val="2"/>
          </rPr>
          <t>Richard Lambert:</t>
        </r>
        <r>
          <rPr>
            <sz val="9"/>
            <color indexed="81"/>
            <rFont val="Tahoma"/>
            <family val="2"/>
          </rPr>
          <t xml:space="preserve">
played at Surbiton</t>
        </r>
      </text>
    </comment>
    <comment ref="M123" authorId="0" shapeId="0" xr:uid="{9460443E-EECE-4B99-AA25-CB16B244A395}">
      <text>
        <r>
          <rPr>
            <b/>
            <sz val="9"/>
            <color indexed="81"/>
            <rFont val="Tahoma"/>
            <family val="2"/>
          </rPr>
          <t>Richard Lambert:</t>
        </r>
        <r>
          <rPr>
            <sz val="9"/>
            <color indexed="81"/>
            <rFont val="Tahoma"/>
            <family val="2"/>
          </rPr>
          <t xml:space="preserve">
appears to have been played at Banstead - their score is shown first</t>
        </r>
      </text>
    </comment>
    <comment ref="AB123" authorId="0" shapeId="0" xr:uid="{2E3B6696-5808-4949-9661-2C749E8F9EE3}">
      <text>
        <r>
          <rPr>
            <b/>
            <sz val="9"/>
            <color indexed="81"/>
            <rFont val="Tahoma"/>
            <family val="2"/>
          </rPr>
          <t>Richard Lambert:</t>
        </r>
        <r>
          <rPr>
            <sz val="9"/>
            <color indexed="81"/>
            <rFont val="Tahoma"/>
            <family val="2"/>
          </rPr>
          <t xml:space="preserve">
appears to have been played at Banstead - their score is shown first</t>
        </r>
      </text>
    </comment>
    <comment ref="S124" authorId="0" shapeId="0" xr:uid="{F47CC94A-716C-4F41-86C0-53475B59E5DB}">
      <text>
        <r>
          <rPr>
            <b/>
            <sz val="9"/>
            <color indexed="81"/>
            <rFont val="Tahoma"/>
            <family val="2"/>
          </rPr>
          <t>Richard Lambert:</t>
        </r>
        <r>
          <rPr>
            <sz val="9"/>
            <color indexed="81"/>
            <rFont val="Tahoma"/>
            <family val="2"/>
          </rPr>
          <t xml:space="preserve">
played as part of a double header on 16/02/52</t>
        </r>
      </text>
    </comment>
    <comment ref="AH124" authorId="0" shapeId="0" xr:uid="{03AA445C-A19A-4F34-923D-52778590EB34}">
      <text>
        <r>
          <rPr>
            <b/>
            <sz val="9"/>
            <color indexed="81"/>
            <rFont val="Tahoma"/>
            <family val="2"/>
          </rPr>
          <t>Richard Lambert:</t>
        </r>
        <r>
          <rPr>
            <sz val="9"/>
            <color indexed="81"/>
            <rFont val="Tahoma"/>
            <family val="2"/>
          </rPr>
          <t xml:space="preserve">
played as part of a double header on 16/02/52</t>
        </r>
      </text>
    </comment>
    <comment ref="P127" authorId="0" shapeId="0" xr:uid="{B185BBBD-4CAE-431D-B6FA-3255A6E04770}">
      <text>
        <r>
          <rPr>
            <b/>
            <sz val="9"/>
            <color indexed="81"/>
            <rFont val="Tahoma"/>
            <family val="2"/>
          </rPr>
          <t>Richard Lambert:</t>
        </r>
        <r>
          <rPr>
            <sz val="9"/>
            <color indexed="81"/>
            <rFont val="Tahoma"/>
            <family val="2"/>
          </rPr>
          <t xml:space="preserve">
played as part of a double header on 16/02/52</t>
        </r>
      </text>
    </comment>
    <comment ref="T127" authorId="0" shapeId="0" xr:uid="{5255F3BB-B8B6-49B5-9588-628AAA8469BA}">
      <text>
        <r>
          <rPr>
            <b/>
            <sz val="9"/>
            <color indexed="81"/>
            <rFont val="Tahoma"/>
            <family val="2"/>
          </rPr>
          <t>Richard Lambert:</t>
        </r>
        <r>
          <rPr>
            <sz val="9"/>
            <color indexed="81"/>
            <rFont val="Tahoma"/>
            <family val="2"/>
          </rPr>
          <t xml:space="preserve">
reported twice in Epsom Herald with both sides listed as the home team on one occasion!</t>
        </r>
      </text>
    </comment>
    <comment ref="U127" authorId="0" shapeId="0" xr:uid="{5070761F-F817-4A19-8231-7062B18B8986}">
      <text>
        <r>
          <rPr>
            <b/>
            <sz val="9"/>
            <color indexed="81"/>
            <rFont val="Tahoma"/>
            <family val="2"/>
          </rPr>
          <t>Richard Lambert:</t>
        </r>
        <r>
          <rPr>
            <sz val="9"/>
            <color indexed="81"/>
            <rFont val="Tahoma"/>
            <family val="2"/>
          </rPr>
          <t xml:space="preserve">
appears to have been played at Surbiton.</t>
        </r>
      </text>
    </comment>
    <comment ref="AC127" authorId="0" shapeId="0" xr:uid="{B8C261B5-CD9F-4685-8E17-17208E49FD6C}">
      <text>
        <r>
          <rPr>
            <b/>
            <sz val="9"/>
            <color indexed="81"/>
            <rFont val="Tahoma"/>
            <family val="2"/>
          </rPr>
          <t>Richard Lambert:</t>
        </r>
        <r>
          <rPr>
            <sz val="9"/>
            <color indexed="81"/>
            <rFont val="Tahoma"/>
            <family val="2"/>
          </rPr>
          <t xml:space="preserve">
scheduled for 22/12/51 but moved back for a Sutton League Cup tie</t>
        </r>
      </text>
    </comment>
    <comment ref="AE127" authorId="0" shapeId="0" xr:uid="{0095A2D3-9AA9-4E98-B2C8-BBBBE41AF164}">
      <text>
        <r>
          <rPr>
            <b/>
            <sz val="9"/>
            <color indexed="81"/>
            <rFont val="Tahoma"/>
            <family val="2"/>
          </rPr>
          <t>Richard Lambert:</t>
        </r>
        <r>
          <rPr>
            <sz val="9"/>
            <color indexed="81"/>
            <rFont val="Tahoma"/>
            <family val="2"/>
          </rPr>
          <t xml:space="preserve">
played as part of a double header on 16/02/52</t>
        </r>
      </text>
    </comment>
    <comment ref="AJ127" authorId="0" shapeId="0" xr:uid="{EC633887-F92A-466E-BDD9-C17162CCA681}">
      <text>
        <r>
          <rPr>
            <b/>
            <sz val="9"/>
            <color indexed="81"/>
            <rFont val="Tahoma"/>
            <family val="2"/>
          </rPr>
          <t>Richard Lambert:</t>
        </r>
        <r>
          <rPr>
            <sz val="9"/>
            <color indexed="81"/>
            <rFont val="Tahoma"/>
            <family val="2"/>
          </rPr>
          <t xml:space="preserve">
appears to have been played at Surbiton.</t>
        </r>
      </text>
    </comment>
    <comment ref="S128" authorId="0" shapeId="0" xr:uid="{F9FBB3EC-D3FA-46CE-A9F1-A168652062DE}">
      <text>
        <r>
          <rPr>
            <b/>
            <sz val="9"/>
            <color indexed="81"/>
            <rFont val="Tahoma"/>
            <family val="2"/>
          </rPr>
          <t>Richard Lambert:</t>
        </r>
        <r>
          <rPr>
            <sz val="9"/>
            <color indexed="81"/>
            <rFont val="Tahoma"/>
            <family val="2"/>
          </rPr>
          <t xml:space="preserve">
reported twice in Epsom Herald with both sides listed as the home team on one occasion! - Epsom Herald confirms the October match was the West Ewell home one although it does wrongly advise this as a 4-1 win for Sutton</t>
        </r>
      </text>
    </comment>
    <comment ref="AH128" authorId="0" shapeId="0" xr:uid="{80F21363-FA5C-4E53-914F-900080794DCD}">
      <text>
        <r>
          <rPr>
            <b/>
            <sz val="9"/>
            <color indexed="81"/>
            <rFont val="Tahoma"/>
            <family val="2"/>
          </rPr>
          <t>Richard Lambert:</t>
        </r>
        <r>
          <rPr>
            <sz val="9"/>
            <color indexed="81"/>
            <rFont val="Tahoma"/>
            <family val="2"/>
          </rPr>
          <t xml:space="preserve">
reported twice in Epsom Herald with both sides listed as the home team on one occasion! - Epsom Herald confirms the October match was the West Ewell home one</t>
        </r>
      </text>
    </comment>
    <comment ref="AG144" authorId="0" shapeId="0" xr:uid="{FEA6A6CE-EDAB-47E8-9EF3-6ECF25C669D8}">
      <text>
        <r>
          <rPr>
            <b/>
            <sz val="9"/>
            <color indexed="81"/>
            <rFont val="Tahoma"/>
            <family val="2"/>
          </rPr>
          <t>Richard Lambert:</t>
        </r>
        <r>
          <rPr>
            <sz val="9"/>
            <color indexed="81"/>
            <rFont val="Tahoma"/>
            <family val="2"/>
          </rPr>
          <t xml:space="preserve">
scheduled for 17/11/83 but no result in programme - was it played or p-p?</t>
        </r>
      </text>
    </comment>
    <comment ref="AB145" authorId="0" shapeId="0" xr:uid="{7FA5E09C-DECF-4442-B907-B855E417020A}">
      <text>
        <r>
          <rPr>
            <b/>
            <sz val="9"/>
            <color indexed="81"/>
            <rFont val="Tahoma"/>
            <family val="2"/>
          </rPr>
          <t>Richard Lambert:</t>
        </r>
        <r>
          <rPr>
            <sz val="9"/>
            <color indexed="81"/>
            <rFont val="Tahoma"/>
            <family val="2"/>
          </rPr>
          <t xml:space="preserve">
p-p on 21/02/83</t>
        </r>
      </text>
    </comment>
    <comment ref="AE145" authorId="0" shapeId="0" xr:uid="{BC267366-9757-455E-81CE-6BE537187B51}">
      <text>
        <r>
          <rPr>
            <b/>
            <sz val="9"/>
            <color indexed="81"/>
            <rFont val="Tahoma"/>
            <family val="2"/>
          </rPr>
          <t>Richard Lambert:</t>
        </r>
        <r>
          <rPr>
            <sz val="9"/>
            <color indexed="81"/>
            <rFont val="Tahoma"/>
            <family val="2"/>
          </rPr>
          <t xml:space="preserve">
p-p on 31/01/83</t>
        </r>
      </text>
    </comment>
    <comment ref="AG145" authorId="0" shapeId="0" xr:uid="{07EC9556-8BBA-4B8D-9E49-33DDD9355E72}">
      <text>
        <r>
          <rPr>
            <b/>
            <sz val="9"/>
            <color indexed="81"/>
            <rFont val="Tahoma"/>
            <family val="2"/>
          </rPr>
          <t>Richard Lambert:</t>
        </r>
        <r>
          <rPr>
            <sz val="9"/>
            <color indexed="81"/>
            <rFont val="Tahoma"/>
            <family val="2"/>
          </rPr>
          <t xml:space="preserve">
p-p on 17/02/83</t>
        </r>
      </text>
    </comment>
    <comment ref="N148" authorId="1" shapeId="0" xr:uid="{8C4AE553-0113-4E44-846E-0B7A582BFE8E}">
      <text>
        <r>
          <rPr>
            <b/>
            <sz val="9"/>
            <color indexed="81"/>
            <rFont val="Tahoma"/>
            <family val="2"/>
          </rPr>
          <t>rxl:</t>
        </r>
        <r>
          <rPr>
            <sz val="9"/>
            <color indexed="81"/>
            <rFont val="Tahoma"/>
            <family val="2"/>
          </rPr>
          <t xml:space="preserve">
played at West Street</t>
        </r>
      </text>
    </comment>
    <comment ref="AC148" authorId="0" shapeId="0" xr:uid="{512423A4-5962-4CD9-80E2-0A3F22C6318E}">
      <text>
        <r>
          <rPr>
            <b/>
            <sz val="9"/>
            <color indexed="81"/>
            <rFont val="Tahoma"/>
            <family val="2"/>
          </rPr>
          <t>Richard Lambert:</t>
        </r>
        <r>
          <rPr>
            <sz val="9"/>
            <color indexed="81"/>
            <rFont val="Tahoma"/>
            <family val="2"/>
          </rPr>
          <t xml:space="preserve">
p-p on 23/02/83 and again on 20/03/83 - waterlogged
- eventually played at West Street</t>
        </r>
      </text>
    </comment>
    <comment ref="AC156" authorId="0" shapeId="0" xr:uid="{5804A89E-ACAE-46B8-B405-50AD549512FF}">
      <text>
        <r>
          <rPr>
            <b/>
            <sz val="9"/>
            <color indexed="81"/>
            <rFont val="Tahoma"/>
            <family val="2"/>
          </rPr>
          <t>Richard Lambert:</t>
        </r>
        <r>
          <rPr>
            <sz val="9"/>
            <color indexed="81"/>
            <rFont val="Tahoma"/>
            <family val="2"/>
          </rPr>
          <t xml:space="preserve">
p-p on 05/01/84</t>
        </r>
      </text>
    </comment>
    <comment ref="AD157" authorId="0" shapeId="0" xr:uid="{A37FDE24-F6C6-488F-AA5D-8ED9F1444F09}">
      <text>
        <r>
          <rPr>
            <b/>
            <sz val="9"/>
            <color indexed="81"/>
            <rFont val="Tahoma"/>
            <family val="2"/>
          </rPr>
          <t>Richard Lambert:</t>
        </r>
        <r>
          <rPr>
            <sz val="9"/>
            <color indexed="81"/>
            <rFont val="Tahoma"/>
            <family val="2"/>
          </rPr>
          <t xml:space="preserve">
Croydon Advertiser suggests this was played in December 1983 and they didn't win for the next two seasons</t>
        </r>
      </text>
    </comment>
    <comment ref="AH157" authorId="1" shapeId="0" xr:uid="{1569313E-2A9F-48FC-8F37-528AAF4D3103}">
      <text>
        <r>
          <rPr>
            <b/>
            <sz val="9"/>
            <color indexed="81"/>
            <rFont val="Tahoma"/>
            <family val="2"/>
          </rPr>
          <t>rxl:</t>
        </r>
        <r>
          <rPr>
            <sz val="9"/>
            <color indexed="81"/>
            <rFont val="Tahoma"/>
            <family val="2"/>
          </rPr>
          <t xml:space="preserve">
date of match unknown</t>
        </r>
      </text>
    </comment>
    <comment ref="AC158" authorId="0" shapeId="0" xr:uid="{32537D04-3D13-4295-9058-BD02363CE53F}">
      <text>
        <r>
          <rPr>
            <b/>
            <sz val="9"/>
            <color indexed="81"/>
            <rFont val="Tahoma"/>
            <family val="2"/>
          </rPr>
          <t>Richard Lambert:</t>
        </r>
        <r>
          <rPr>
            <sz val="9"/>
            <color indexed="81"/>
            <rFont val="Tahoma"/>
            <family val="2"/>
          </rPr>
          <t xml:space="preserve">
p-p on 23/2/84 - waterlogged</t>
        </r>
      </text>
    </comment>
    <comment ref="AE158" authorId="0" shapeId="0" xr:uid="{110E75B5-C45B-4779-9156-50A61C6BF69B}">
      <text>
        <r>
          <rPr>
            <b/>
            <sz val="9"/>
            <color indexed="81"/>
            <rFont val="Tahoma"/>
            <family val="2"/>
          </rPr>
          <t>Richard Lambert:</t>
        </r>
        <r>
          <rPr>
            <sz val="9"/>
            <color indexed="81"/>
            <rFont val="Tahoma"/>
            <family val="2"/>
          </rPr>
          <t xml:space="preserve">
match played after 09/04/84</t>
        </r>
      </text>
    </comment>
    <comment ref="AB159" authorId="1" shapeId="0" xr:uid="{EC9BFCE7-C4C3-448B-9F1A-318415B4CEB8}">
      <text>
        <r>
          <rPr>
            <b/>
            <sz val="9"/>
            <color indexed="81"/>
            <rFont val="Tahoma"/>
            <family val="2"/>
          </rPr>
          <t>rxl:</t>
        </r>
        <r>
          <rPr>
            <sz val="9"/>
            <color indexed="81"/>
            <rFont val="Tahoma"/>
            <family val="2"/>
          </rPr>
          <t xml:space="preserve">
Leatherhead archive says match was played in March</t>
        </r>
      </text>
    </comment>
    <comment ref="AE159" authorId="1" shapeId="0" xr:uid="{7FB39EAB-336E-4D6C-81A9-65E43CC93FE0}">
      <text>
        <r>
          <rPr>
            <b/>
            <sz val="9"/>
            <color indexed="81"/>
            <rFont val="Tahoma"/>
            <family val="2"/>
          </rPr>
          <t>rxl:</t>
        </r>
        <r>
          <rPr>
            <sz val="9"/>
            <color indexed="81"/>
            <rFont val="Tahoma"/>
            <family val="2"/>
          </rPr>
          <t xml:space="preserve">
Leatherhead archive says match was played in September</t>
        </r>
      </text>
    </comment>
    <comment ref="M164" authorId="2" shapeId="0" xr:uid="{2472ECDC-BE42-4156-A5B2-200F68A7D839}">
      <text>
        <r>
          <rPr>
            <b/>
            <sz val="8"/>
            <color indexed="81"/>
            <rFont val="Tahoma"/>
            <family val="2"/>
          </rPr>
          <t>Richard and Amanda:</t>
        </r>
        <r>
          <rPr>
            <sz val="8"/>
            <color indexed="81"/>
            <rFont val="Tahoma"/>
            <family val="2"/>
          </rPr>
          <t xml:space="preserve">
game played at Carshalton Athletic</t>
        </r>
      </text>
    </comment>
    <comment ref="O164" authorId="1" shapeId="0" xr:uid="{F9BD5C8F-A57A-43A9-A1F4-274E66DD61D1}">
      <text>
        <r>
          <rPr>
            <b/>
            <sz val="9"/>
            <color indexed="81"/>
            <rFont val="Tahoma"/>
            <family val="2"/>
          </rPr>
          <t>rxl:</t>
        </r>
        <r>
          <rPr>
            <sz val="9"/>
            <color indexed="81"/>
            <rFont val="Tahoma"/>
            <family val="2"/>
          </rPr>
          <t xml:space="preserve">
played at West Street</t>
        </r>
      </text>
    </comment>
    <comment ref="R164" authorId="1" shapeId="0" xr:uid="{981861C0-5DDE-46C9-9476-710911D3F0F3}">
      <text>
        <r>
          <rPr>
            <b/>
            <sz val="9"/>
            <color indexed="81"/>
            <rFont val="Tahoma"/>
            <family val="2"/>
          </rPr>
          <t>rxl:</t>
        </r>
        <r>
          <rPr>
            <sz val="9"/>
            <color indexed="81"/>
            <rFont val="Tahoma"/>
            <family val="2"/>
          </rPr>
          <t xml:space="preserve">
game never played - league determined it a 0-0 draw</t>
        </r>
      </text>
    </comment>
    <comment ref="S164" authorId="1" shapeId="0" xr:uid="{B44D0BA9-5168-416A-BD9D-25003344568F}">
      <text>
        <r>
          <rPr>
            <b/>
            <sz val="9"/>
            <color indexed="81"/>
            <rFont val="Tahoma"/>
            <family val="2"/>
          </rPr>
          <t>rxl:</t>
        </r>
        <r>
          <rPr>
            <sz val="9"/>
            <color indexed="81"/>
            <rFont val="Tahoma"/>
            <family val="2"/>
          </rPr>
          <t xml:space="preserve">
game never played - league determined it a 0-0 draw</t>
        </r>
      </text>
    </comment>
    <comment ref="AB164" authorId="2" shapeId="0" xr:uid="{A4543A67-86C7-42A1-A10F-2103F5265699}">
      <text>
        <r>
          <rPr>
            <b/>
            <sz val="8"/>
            <color indexed="81"/>
            <rFont val="Tahoma"/>
            <family val="2"/>
          </rPr>
          <t>Richard and Amanda:</t>
        </r>
        <r>
          <rPr>
            <sz val="8"/>
            <color indexed="81"/>
            <rFont val="Tahoma"/>
            <family val="2"/>
          </rPr>
          <t xml:space="preserve">
game played at Carshalton Athletic</t>
        </r>
      </text>
    </comment>
    <comment ref="AD164" authorId="1" shapeId="0" xr:uid="{3D345A99-B985-458B-A540-F263EA74CF8D}">
      <text>
        <r>
          <rPr>
            <b/>
            <sz val="9"/>
            <color indexed="81"/>
            <rFont val="Tahoma"/>
            <family val="2"/>
          </rPr>
          <t>rxl:</t>
        </r>
        <r>
          <rPr>
            <sz val="9"/>
            <color indexed="81"/>
            <rFont val="Tahoma"/>
            <family val="2"/>
          </rPr>
          <t xml:space="preserve">
played at West Street</t>
        </r>
      </text>
    </comment>
    <comment ref="AG164" authorId="1" shapeId="0" xr:uid="{3C6A1BE5-408C-4C43-9D60-FF50155538A7}">
      <text>
        <r>
          <rPr>
            <b/>
            <sz val="9"/>
            <color indexed="81"/>
            <rFont val="Tahoma"/>
            <family val="2"/>
          </rPr>
          <t>rxl:</t>
        </r>
        <r>
          <rPr>
            <sz val="9"/>
            <color indexed="81"/>
            <rFont val="Tahoma"/>
            <family val="2"/>
          </rPr>
          <t xml:space="preserve">
game never played - league determined it a 0-0 draw</t>
        </r>
      </text>
    </comment>
    <comment ref="AH164" authorId="1" shapeId="0" xr:uid="{175FE320-2E22-4972-BE15-1AE904ECDF42}">
      <text>
        <r>
          <rPr>
            <b/>
            <sz val="9"/>
            <color indexed="81"/>
            <rFont val="Tahoma"/>
            <family val="2"/>
          </rPr>
          <t>rxl:</t>
        </r>
        <r>
          <rPr>
            <sz val="9"/>
            <color indexed="81"/>
            <rFont val="Tahoma"/>
            <family val="2"/>
          </rPr>
          <t xml:space="preserve">
scheduled for 21/04/85 to follow the first team match that day but it wasn't played -
game never played - league determined it a 0-0 draw</t>
        </r>
      </text>
    </comment>
    <comment ref="N165" authorId="1" shapeId="0" xr:uid="{132D8150-9C6A-40C1-A955-2845266501C5}">
      <text>
        <r>
          <rPr>
            <b/>
            <sz val="9"/>
            <color indexed="81"/>
            <rFont val="Tahoma"/>
            <family val="2"/>
          </rPr>
          <t>rxl:</t>
        </r>
        <r>
          <rPr>
            <sz val="9"/>
            <color indexed="81"/>
            <rFont val="Tahoma"/>
            <family val="2"/>
          </rPr>
          <t xml:space="preserve">
game never played - league determined it a 0-0 draw</t>
        </r>
      </text>
    </comment>
    <comment ref="AC165" authorId="1" shapeId="0" xr:uid="{3F3D9B37-F4D6-4061-BB20-0F31587AA7F7}">
      <text>
        <r>
          <rPr>
            <b/>
            <sz val="9"/>
            <color indexed="81"/>
            <rFont val="Tahoma"/>
            <family val="2"/>
          </rPr>
          <t>rxl:</t>
        </r>
        <r>
          <rPr>
            <sz val="9"/>
            <color indexed="81"/>
            <rFont val="Tahoma"/>
            <family val="2"/>
          </rPr>
          <t xml:space="preserve">
game scheduled to be played on 09/05/85 but was never played - league determined it a 0-0 draw</t>
        </r>
      </text>
    </comment>
    <comment ref="M166" authorId="2" shapeId="0" xr:uid="{F1F832FB-66BE-476A-B04D-0AED12E07C02}">
      <text>
        <r>
          <rPr>
            <b/>
            <sz val="8"/>
            <color indexed="81"/>
            <rFont val="Tahoma"/>
            <family val="2"/>
          </rPr>
          <t>Richard and Amanda:</t>
        </r>
        <r>
          <rPr>
            <sz val="8"/>
            <color indexed="81"/>
            <rFont val="Tahoma"/>
            <family val="2"/>
          </rPr>
          <t xml:space="preserve">
game played at Carshalton Athletic</t>
        </r>
      </text>
    </comment>
    <comment ref="S166" authorId="1" shapeId="0" xr:uid="{3F458937-66CD-481E-A2DE-7BF6184CFFFD}">
      <text>
        <r>
          <rPr>
            <b/>
            <sz val="9"/>
            <color indexed="81"/>
            <rFont val="Tahoma"/>
            <family val="2"/>
          </rPr>
          <t>rxl:</t>
        </r>
        <r>
          <rPr>
            <sz val="9"/>
            <color indexed="81"/>
            <rFont val="Tahoma"/>
            <family val="2"/>
          </rPr>
          <t xml:space="preserve">
game never played - league determined it a 0-0 draw</t>
        </r>
      </text>
    </comment>
    <comment ref="AB166" authorId="2" shapeId="0" xr:uid="{98940665-14E4-4894-B0D2-876B9AB9C3A5}">
      <text>
        <r>
          <rPr>
            <b/>
            <sz val="8"/>
            <color indexed="81"/>
            <rFont val="Tahoma"/>
            <family val="2"/>
          </rPr>
          <t>Richard and Amanda:</t>
        </r>
        <r>
          <rPr>
            <sz val="8"/>
            <color indexed="81"/>
            <rFont val="Tahoma"/>
            <family val="2"/>
          </rPr>
          <t xml:space="preserve">
game played at Carshalton Athletic</t>
        </r>
      </text>
    </comment>
    <comment ref="AH166" authorId="1" shapeId="0" xr:uid="{C58A02D3-B09E-42D5-B2B1-430E4364FB6D}">
      <text>
        <r>
          <rPr>
            <b/>
            <sz val="9"/>
            <color indexed="81"/>
            <rFont val="Tahoma"/>
            <family val="2"/>
          </rPr>
          <t>rxl:</t>
        </r>
        <r>
          <rPr>
            <sz val="9"/>
            <color indexed="81"/>
            <rFont val="Tahoma"/>
            <family val="2"/>
          </rPr>
          <t xml:space="preserve">
game never played - league determined it a 0-0 draw</t>
        </r>
      </text>
    </comment>
    <comment ref="O168" authorId="1" shapeId="0" xr:uid="{6E1C0644-326A-4BC6-B44B-DCF00327FD61}">
      <text>
        <r>
          <rPr>
            <b/>
            <sz val="9"/>
            <color indexed="81"/>
            <rFont val="Tahoma"/>
            <family val="2"/>
          </rPr>
          <t>rxl:</t>
        </r>
        <r>
          <rPr>
            <sz val="9"/>
            <color indexed="81"/>
            <rFont val="Tahoma"/>
            <family val="2"/>
          </rPr>
          <t xml:space="preserve">
game never played - league determined it a 0-0 draw</t>
        </r>
      </text>
    </comment>
    <comment ref="AD168" authorId="1" shapeId="0" xr:uid="{1604354D-8EE2-4714-8332-91ECA3FBCFF6}">
      <text>
        <r>
          <rPr>
            <b/>
            <sz val="9"/>
            <color indexed="81"/>
            <rFont val="Tahoma"/>
            <family val="2"/>
          </rPr>
          <t>rxl:</t>
        </r>
        <r>
          <rPr>
            <sz val="9"/>
            <color indexed="81"/>
            <rFont val="Tahoma"/>
            <family val="2"/>
          </rPr>
          <t xml:space="preserve">
game never played - league determined it a 0-0 draw</t>
        </r>
      </text>
    </comment>
    <comment ref="R169" authorId="2" shapeId="0" xr:uid="{1A91EB2F-F470-40EB-BA2B-D64C1D4EE1AD}">
      <text>
        <r>
          <rPr>
            <b/>
            <sz val="8"/>
            <color indexed="81"/>
            <rFont val="Tahoma"/>
            <family val="2"/>
          </rPr>
          <t>Richard and Amanda:</t>
        </r>
        <r>
          <rPr>
            <sz val="8"/>
            <color indexed="81"/>
            <rFont val="Tahoma"/>
            <family val="2"/>
          </rPr>
          <t xml:space="preserve">
Played at Whyteleafe</t>
        </r>
      </text>
    </comment>
    <comment ref="AG169" authorId="2" shapeId="0" xr:uid="{50C79129-EC53-419E-AE5E-0E91BFC533BE}">
      <text>
        <r>
          <rPr>
            <b/>
            <sz val="8"/>
            <color indexed="81"/>
            <rFont val="Tahoma"/>
            <family val="2"/>
          </rPr>
          <t>Richard and Amanda:</t>
        </r>
        <r>
          <rPr>
            <sz val="8"/>
            <color indexed="81"/>
            <rFont val="Tahoma"/>
            <family val="2"/>
          </rPr>
          <t xml:space="preserve">
Played at Whyteleafe</t>
        </r>
      </text>
    </comment>
    <comment ref="AE173" authorId="1" shapeId="0" xr:uid="{8D86FC67-C0A5-43A7-86C1-723493084B70}">
      <text>
        <r>
          <rPr>
            <b/>
            <sz val="9"/>
            <color indexed="81"/>
            <rFont val="Tahoma"/>
            <family val="2"/>
          </rPr>
          <t>rxl:</t>
        </r>
        <r>
          <rPr>
            <sz val="9"/>
            <color indexed="81"/>
            <rFont val="Tahoma"/>
            <family val="2"/>
          </rPr>
          <t xml:space="preserve">
after 23/05/86</t>
        </r>
      </text>
    </comment>
    <comment ref="U174" authorId="0" shapeId="0" xr:uid="{755F7BFB-A197-4B47-AEB5-2953A8084919}">
      <text>
        <r>
          <rPr>
            <b/>
            <sz val="9"/>
            <color indexed="81"/>
            <rFont val="Tahoma"/>
            <family val="2"/>
          </rPr>
          <t>Richard Lambert:</t>
        </r>
        <r>
          <rPr>
            <sz val="9"/>
            <color indexed="81"/>
            <rFont val="Tahoma"/>
            <family val="2"/>
          </rPr>
          <t xml:space="preserve">
match declared void</t>
        </r>
      </text>
    </comment>
    <comment ref="AJ174" authorId="0" shapeId="0" xr:uid="{F151DA97-5E5A-4654-80F9-4B76A9F29B25}">
      <text>
        <r>
          <rPr>
            <b/>
            <sz val="9"/>
            <color indexed="81"/>
            <rFont val="Tahoma"/>
            <family val="2"/>
          </rPr>
          <t>Richard Lambert:</t>
        </r>
        <r>
          <rPr>
            <sz val="9"/>
            <color indexed="81"/>
            <rFont val="Tahoma"/>
            <family val="2"/>
          </rPr>
          <t xml:space="preserve">
match declared void</t>
        </r>
      </text>
    </comment>
    <comment ref="AD176" authorId="1" shapeId="0" xr:uid="{1C58187B-970D-43C1-97EE-39076E2854D9}">
      <text>
        <r>
          <rPr>
            <b/>
            <sz val="9"/>
            <color indexed="81"/>
            <rFont val="Tahoma"/>
            <family val="2"/>
          </rPr>
          <t>rxl:</t>
        </r>
        <r>
          <rPr>
            <sz val="9"/>
            <color indexed="81"/>
            <rFont val="Tahoma"/>
            <family val="2"/>
          </rPr>
          <t xml:space="preserve">
originally scheduled for 27/04/86 but moved back</t>
        </r>
      </text>
    </comment>
    <comment ref="AI176" authorId="0" shapeId="0" xr:uid="{E81E6EBE-B551-4AE6-8F47-3E1014EC702A}">
      <text>
        <r>
          <rPr>
            <b/>
            <sz val="9"/>
            <color indexed="81"/>
            <rFont val="Tahoma"/>
            <family val="2"/>
          </rPr>
          <t>Richard Lambert:</t>
        </r>
        <r>
          <rPr>
            <sz val="9"/>
            <color indexed="81"/>
            <rFont val="Tahoma"/>
            <family val="2"/>
          </rPr>
          <t xml:space="preserve">
p-p on 01/12/85</t>
        </r>
      </text>
    </comment>
    <comment ref="AE178" authorId="1" shapeId="0" xr:uid="{816A036A-B698-403D-A82F-C6687095E545}">
      <text>
        <r>
          <rPr>
            <b/>
            <sz val="9"/>
            <color indexed="81"/>
            <rFont val="Tahoma"/>
            <family val="2"/>
          </rPr>
          <t>rxl:</t>
        </r>
        <r>
          <rPr>
            <sz val="9"/>
            <color indexed="81"/>
            <rFont val="Tahoma"/>
            <family val="2"/>
          </rPr>
          <t xml:space="preserve">
after 19/04/86</t>
        </r>
      </text>
    </comment>
    <comment ref="O185" authorId="1" shapeId="0" xr:uid="{C03CFE62-53FF-4577-9B04-D7DEAC0DC60A}">
      <text>
        <r>
          <rPr>
            <b/>
            <sz val="9"/>
            <color indexed="81"/>
            <rFont val="Tahoma"/>
            <family val="2"/>
          </rPr>
          <t>rxl:</t>
        </r>
        <r>
          <rPr>
            <sz val="9"/>
            <color indexed="81"/>
            <rFont val="Tahoma"/>
            <family val="2"/>
          </rPr>
          <t xml:space="preserve">
played at West Street</t>
        </r>
      </text>
    </comment>
    <comment ref="AD185" authorId="1" shapeId="0" xr:uid="{C548AA31-DFD7-4626-A7A3-0D57C386949E}">
      <text>
        <r>
          <rPr>
            <b/>
            <sz val="9"/>
            <color indexed="81"/>
            <rFont val="Tahoma"/>
            <family val="2"/>
          </rPr>
          <t>rxl:</t>
        </r>
        <r>
          <rPr>
            <sz val="9"/>
            <color indexed="81"/>
            <rFont val="Tahoma"/>
            <family val="2"/>
          </rPr>
          <t xml:space="preserve">
played at West Street</t>
        </r>
      </text>
    </comment>
    <comment ref="AB186" authorId="0" shapeId="0" xr:uid="{7DE62861-DC61-4D5F-9EE3-01B91AAB082D}">
      <text>
        <r>
          <rPr>
            <b/>
            <sz val="9"/>
            <color indexed="81"/>
            <rFont val="Tahoma"/>
            <family val="2"/>
          </rPr>
          <t>Richard Lambert:</t>
        </r>
        <r>
          <rPr>
            <sz val="9"/>
            <color indexed="81"/>
            <rFont val="Tahoma"/>
            <family val="2"/>
          </rPr>
          <t xml:space="preserve">
p-p on 30/12/85 - icy weather</t>
        </r>
      </text>
    </comment>
    <comment ref="AG186" authorId="0" shapeId="0" xr:uid="{0BC7D8ED-2B98-4DB1-8205-5E64096293C3}">
      <text>
        <r>
          <rPr>
            <b/>
            <sz val="9"/>
            <color indexed="81"/>
            <rFont val="Tahoma"/>
            <family val="2"/>
          </rPr>
          <t>Richard Lambert:</t>
        </r>
        <r>
          <rPr>
            <sz val="9"/>
            <color indexed="81"/>
            <rFont val="Tahoma"/>
            <family val="2"/>
          </rPr>
          <t xml:space="preserve">
p-p on 25/02/86 - frozen</t>
        </r>
      </text>
    </comment>
    <comment ref="AJ186" authorId="0" shapeId="0" xr:uid="{086366B0-DF6D-467B-9B59-6B85A2EED281}">
      <text>
        <r>
          <rPr>
            <b/>
            <sz val="9"/>
            <color indexed="81"/>
            <rFont val="Tahoma"/>
            <family val="2"/>
          </rPr>
          <t>Richard Lambert:</t>
        </r>
        <r>
          <rPr>
            <sz val="9"/>
            <color indexed="81"/>
            <rFont val="Tahoma"/>
            <family val="2"/>
          </rPr>
          <t xml:space="preserve">
almost certainly played on Wednesday 14/05/86 as Whyteleafe played on 12/05/86 and 16/05/86 and this match was between them - I'm happy with 14/05/86</t>
        </r>
      </text>
    </comment>
    <comment ref="AJ189" authorId="0" shapeId="0" xr:uid="{7090ED29-812B-4299-A3D6-12D76F149D12}">
      <text>
        <r>
          <rPr>
            <b/>
            <sz val="9"/>
            <color indexed="81"/>
            <rFont val="Tahoma"/>
            <family val="2"/>
          </rPr>
          <t>Richard Lambert:</t>
        </r>
        <r>
          <rPr>
            <sz val="9"/>
            <color indexed="81"/>
            <rFont val="Tahoma"/>
            <family val="2"/>
          </rPr>
          <t xml:space="preserve">
p-p on 23/02/86 - frozen and again on 05/03/86</t>
        </r>
      </text>
    </comment>
    <comment ref="AE193" authorId="0" shapeId="0" xr:uid="{34085E1B-A32F-4CA5-AAF5-BCC7ABCAD50C}">
      <text>
        <r>
          <rPr>
            <b/>
            <sz val="9"/>
            <color indexed="81"/>
            <rFont val="Tahoma"/>
            <family val="2"/>
          </rPr>
          <t>Richard Lambert:</t>
        </r>
        <r>
          <rPr>
            <sz val="9"/>
            <color indexed="81"/>
            <rFont val="Tahoma"/>
            <family val="2"/>
          </rPr>
          <t xml:space="preserve">
p-p on 12/03/86</t>
        </r>
      </text>
    </comment>
    <comment ref="AB198" authorId="0" shapeId="0" xr:uid="{DCD950D1-F68D-4C92-882F-7E1C1CFD11F5}">
      <text>
        <r>
          <rPr>
            <b/>
            <sz val="9"/>
            <color indexed="81"/>
            <rFont val="Tahoma"/>
            <family val="2"/>
          </rPr>
          <t>Richard Lambert:</t>
        </r>
        <r>
          <rPr>
            <sz val="9"/>
            <color indexed="81"/>
            <rFont val="Tahoma"/>
            <family val="2"/>
          </rPr>
          <t xml:space="preserve">
I had a date of 04/09/86 but it was definitely played on Wednesday 03/09/86 according to Croydon Advertiser. I will amend</t>
        </r>
      </text>
    </comment>
    <comment ref="AE198" authorId="0" shapeId="0" xr:uid="{A744B119-CAE7-4682-8850-08FE8E27E74D}">
      <text>
        <r>
          <rPr>
            <b/>
            <sz val="9"/>
            <color indexed="81"/>
            <rFont val="Tahoma"/>
            <family val="2"/>
          </rPr>
          <t>Richard Lambert:</t>
        </r>
        <r>
          <rPr>
            <sz val="9"/>
            <color indexed="81"/>
            <rFont val="Tahoma"/>
            <family val="2"/>
          </rPr>
          <t xml:space="preserve">
Croydon programme advises 22/10/86 but Epsom played Dulwich on that day, so I think my original date of 15/10/86 is still correct. Croydon Advertiser confirms the match was played on Wednesday 15/10/86</t>
        </r>
      </text>
    </comment>
    <comment ref="AH198" authorId="0" shapeId="0" xr:uid="{601F69E6-A3B7-434A-9860-FE6F1FD12029}">
      <text>
        <r>
          <rPr>
            <b/>
            <sz val="9"/>
            <color indexed="81"/>
            <rFont val="Tahoma"/>
            <family val="2"/>
          </rPr>
          <t>Richard Lambert:</t>
        </r>
        <r>
          <rPr>
            <sz val="9"/>
            <color indexed="81"/>
            <rFont val="Tahoma"/>
            <family val="2"/>
          </rPr>
          <t xml:space="preserve">
reported in Croydon Advertiser on Friday 27/02/87 - could be anytime from 18/02/87</t>
        </r>
      </text>
    </comment>
    <comment ref="AI198" authorId="0" shapeId="0" xr:uid="{E37ADA44-FCC5-4D27-915C-76BAB7BC55D6}">
      <text>
        <r>
          <rPr>
            <b/>
            <sz val="9"/>
            <color indexed="81"/>
            <rFont val="Tahoma"/>
            <family val="2"/>
          </rPr>
          <t>Richard Lambert:</t>
        </r>
        <r>
          <rPr>
            <sz val="9"/>
            <color indexed="81"/>
            <rFont val="Tahoma"/>
            <family val="2"/>
          </rPr>
          <t xml:space="preserve">
match reported in Croydon Advertiser on Friday 24/04/87 and referred to this being a second defeat in a week to T&amp;M</t>
        </r>
      </text>
    </comment>
    <comment ref="AK198" authorId="0" shapeId="0" xr:uid="{C7DD05E9-CF06-4B7B-8841-BF338623A34C}">
      <text>
        <r>
          <rPr>
            <b/>
            <sz val="9"/>
            <color indexed="81"/>
            <rFont val="Tahoma"/>
            <family val="2"/>
          </rPr>
          <t>Richard Lambert:</t>
        </r>
        <r>
          <rPr>
            <sz val="9"/>
            <color indexed="81"/>
            <rFont val="Tahoma"/>
            <family val="2"/>
          </rPr>
          <t xml:space="preserve">
p-p on 12/01/87 - snow then scheduled for 08/04/87 but moved back five days</t>
        </r>
      </text>
    </comment>
    <comment ref="AC201" authorId="0" shapeId="0" xr:uid="{E1B3E2DB-47FF-4036-B718-7EBC3B6DF96C}">
      <text>
        <r>
          <rPr>
            <b/>
            <sz val="9"/>
            <color indexed="81"/>
            <rFont val="Tahoma"/>
            <family val="2"/>
          </rPr>
          <t>Richard Lambert:</t>
        </r>
        <r>
          <rPr>
            <sz val="9"/>
            <color indexed="81"/>
            <rFont val="Tahoma"/>
            <family val="2"/>
          </rPr>
          <t xml:space="preserve">
p-p on 02/03/87 and 23/03/87</t>
        </r>
      </text>
    </comment>
    <comment ref="AE202" authorId="0" shapeId="0" xr:uid="{63B54747-DA8B-4CD1-88AD-E6B2FD975634}">
      <text>
        <r>
          <rPr>
            <b/>
            <sz val="9"/>
            <color indexed="81"/>
            <rFont val="Tahoma"/>
            <family val="2"/>
          </rPr>
          <t>Richard Lambert:</t>
        </r>
        <r>
          <rPr>
            <sz val="9"/>
            <color indexed="81"/>
            <rFont val="Tahoma"/>
            <family val="2"/>
          </rPr>
          <t xml:space="preserve">
p-p on 17/11/86</t>
        </r>
      </text>
    </comment>
    <comment ref="AH202" authorId="0" shapeId="0" xr:uid="{0BC18195-7867-4939-843A-2029731EE6FA}">
      <text>
        <r>
          <rPr>
            <b/>
            <sz val="9"/>
            <color indexed="81"/>
            <rFont val="Tahoma"/>
            <family val="2"/>
          </rPr>
          <t>Richard Lambert:</t>
        </r>
        <r>
          <rPr>
            <sz val="9"/>
            <color indexed="81"/>
            <rFont val="Tahoma"/>
            <family val="2"/>
          </rPr>
          <t xml:space="preserve">
p-p on 19/03/87</t>
        </r>
      </text>
    </comment>
    <comment ref="AF203" authorId="0" shapeId="0" xr:uid="{D63412B0-8D96-43B6-8692-B734CBD4E5C2}">
      <text>
        <r>
          <rPr>
            <b/>
            <sz val="9"/>
            <color indexed="81"/>
            <rFont val="Tahoma"/>
            <family val="2"/>
          </rPr>
          <t>Richard Lambert:</t>
        </r>
        <r>
          <rPr>
            <sz val="9"/>
            <color indexed="81"/>
            <rFont val="Tahoma"/>
            <family val="2"/>
          </rPr>
          <t xml:space="preserve">
originally scheduled for 23/04/87 but brought forward a day</t>
        </r>
      </text>
    </comment>
    <comment ref="AC204" authorId="0" shapeId="0" xr:uid="{342276E5-B97A-400B-B740-6A23A09B529A}">
      <text>
        <r>
          <rPr>
            <b/>
            <sz val="9"/>
            <color indexed="81"/>
            <rFont val="Tahoma"/>
            <family val="2"/>
          </rPr>
          <t>Richard Lambert:</t>
        </r>
        <r>
          <rPr>
            <sz val="9"/>
            <color indexed="81"/>
            <rFont val="Tahoma"/>
            <family val="2"/>
          </rPr>
          <t xml:space="preserve">
p-p on 18/12/86 and 12/03/87 - see return fixture comment</t>
        </r>
      </text>
    </comment>
    <comment ref="AD206" authorId="0" shapeId="0" xr:uid="{5EB12FE6-2636-4B01-912B-58BB6A72BC31}">
      <text>
        <r>
          <rPr>
            <b/>
            <sz val="9"/>
            <color indexed="81"/>
            <rFont val="Tahoma"/>
            <family val="2"/>
          </rPr>
          <t>Richard Lambert:</t>
        </r>
        <r>
          <rPr>
            <sz val="9"/>
            <color indexed="81"/>
            <rFont val="Tahoma"/>
            <family val="2"/>
          </rPr>
          <t xml:space="preserve">
p-p on 02/03/87 - waterlogged</t>
        </r>
      </text>
    </comment>
    <comment ref="AK210" authorId="0" shapeId="0" xr:uid="{08637839-AF09-4E90-9CA8-B2F8F241E2CC}">
      <text>
        <r>
          <rPr>
            <b/>
            <sz val="9"/>
            <color indexed="81"/>
            <rFont val="Tahoma"/>
            <family val="2"/>
          </rPr>
          <t>Richard Lambert:</t>
        </r>
        <r>
          <rPr>
            <sz val="9"/>
            <color indexed="81"/>
            <rFont val="Tahoma"/>
            <family val="2"/>
          </rPr>
          <t xml:space="preserve">
match reported in 01/01/88 edition of Croydon Advertiser</t>
        </r>
      </text>
    </comment>
    <comment ref="AD211" authorId="0" shapeId="0" xr:uid="{88D1F10D-0EA5-468D-9329-CE039DF67175}">
      <text>
        <r>
          <rPr>
            <b/>
            <sz val="9"/>
            <color indexed="81"/>
            <rFont val="Tahoma"/>
            <family val="2"/>
          </rPr>
          <t>Richard Lambert:</t>
        </r>
        <r>
          <rPr>
            <sz val="9"/>
            <color indexed="81"/>
            <rFont val="Tahoma"/>
            <family val="2"/>
          </rPr>
          <t xml:space="preserve">
reported as "last week" in Croydon Advertiser dated 06/11/87 - played in late October</t>
        </r>
      </text>
    </comment>
    <comment ref="AE211" authorId="0" shapeId="0" xr:uid="{DDB15928-1A75-46D2-995A-BF696E719543}">
      <text>
        <r>
          <rPr>
            <b/>
            <sz val="9"/>
            <color indexed="81"/>
            <rFont val="Tahoma"/>
            <family val="2"/>
          </rPr>
          <t>Richard Lambert:</t>
        </r>
        <r>
          <rPr>
            <sz val="9"/>
            <color indexed="81"/>
            <rFont val="Tahoma"/>
            <family val="2"/>
          </rPr>
          <t xml:space="preserve">
match played on 07/12/87 or 08/12/87 or 09/12/87</t>
        </r>
      </text>
    </comment>
    <comment ref="R212" authorId="0" shapeId="0" xr:uid="{42A2D9D3-A0FE-47C8-90C3-17330AA6284E}">
      <text>
        <r>
          <rPr>
            <b/>
            <sz val="9"/>
            <color indexed="81"/>
            <rFont val="Tahoma"/>
            <family val="2"/>
          </rPr>
          <t>Richard Lambert:</t>
        </r>
        <r>
          <rPr>
            <sz val="9"/>
            <color indexed="81"/>
            <rFont val="Tahoma"/>
            <family val="2"/>
          </rPr>
          <t xml:space="preserve">
delayed start - 15 minutes late as Hampton only had eight men at kick off time</t>
        </r>
      </text>
    </comment>
    <comment ref="AG212" authorId="0" shapeId="0" xr:uid="{013D4FEF-37FF-49B7-ADCB-8EA77E7ED0FB}">
      <text>
        <r>
          <rPr>
            <b/>
            <sz val="9"/>
            <color indexed="81"/>
            <rFont val="Tahoma"/>
            <family val="2"/>
          </rPr>
          <t>Richard Lambert:</t>
        </r>
        <r>
          <rPr>
            <sz val="9"/>
            <color indexed="81"/>
            <rFont val="Tahoma"/>
            <family val="2"/>
          </rPr>
          <t xml:space="preserve">
scheduled for 12/10/87 then moved back two days to the Wednesday 14/10/87</t>
        </r>
      </text>
    </comment>
    <comment ref="AH212" authorId="0" shapeId="0" xr:uid="{B9A68B13-E06B-415E-B987-AFF3D2F1D049}">
      <text>
        <r>
          <rPr>
            <b/>
            <sz val="9"/>
            <color indexed="81"/>
            <rFont val="Tahoma"/>
            <family val="2"/>
          </rPr>
          <t>Richard Lambert:</t>
        </r>
        <r>
          <rPr>
            <sz val="9"/>
            <color indexed="81"/>
            <rFont val="Tahoma"/>
            <family val="2"/>
          </rPr>
          <t xml:space="preserve">
match reported in 26/02/88 edition of Croydon Advertiser and a 22/02/88 Croydon match programme</t>
        </r>
      </text>
    </comment>
    <comment ref="AK213" authorId="0" shapeId="0" xr:uid="{6DCE10A3-F780-4942-B946-7F637BD9CADC}">
      <text>
        <r>
          <rPr>
            <b/>
            <sz val="9"/>
            <color indexed="81"/>
            <rFont val="Tahoma"/>
            <family val="2"/>
          </rPr>
          <t>Richard Lambert:</t>
        </r>
        <r>
          <rPr>
            <sz val="9"/>
            <color indexed="81"/>
            <rFont val="Tahoma"/>
            <family val="2"/>
          </rPr>
          <t xml:space="preserve">
p-p on 14/10/87</t>
        </r>
      </text>
    </comment>
    <comment ref="M215" authorId="0" shapeId="0" xr:uid="{38C41C65-8373-4E6B-95C9-C0E8972791B0}">
      <text>
        <r>
          <rPr>
            <b/>
            <sz val="9"/>
            <color indexed="81"/>
            <rFont val="Tahoma"/>
            <family val="2"/>
          </rPr>
          <t>Richard Lambert:</t>
        </r>
        <r>
          <rPr>
            <sz val="9"/>
            <color indexed="81"/>
            <rFont val="Tahoma"/>
            <family val="2"/>
          </rPr>
          <t xml:space="preserve">
match played on opposition ground</t>
        </r>
      </text>
    </comment>
    <comment ref="O215" authorId="0" shapeId="0" xr:uid="{5D8CDF24-08F3-478F-80D8-8A6058848A93}">
      <text>
        <r>
          <rPr>
            <b/>
            <sz val="9"/>
            <color indexed="81"/>
            <rFont val="Tahoma"/>
            <family val="2"/>
          </rPr>
          <t>Richard Lambert:</t>
        </r>
        <r>
          <rPr>
            <sz val="9"/>
            <color indexed="81"/>
            <rFont val="Tahoma"/>
            <family val="2"/>
          </rPr>
          <t xml:space="preserve">
match played on opposition ground</t>
        </r>
      </text>
    </comment>
    <comment ref="P215" authorId="0" shapeId="0" xr:uid="{1EC4E125-9CEF-4699-ACF3-0EBE9E2147C6}">
      <text>
        <r>
          <rPr>
            <b/>
            <sz val="9"/>
            <color indexed="81"/>
            <rFont val="Tahoma"/>
            <family val="2"/>
          </rPr>
          <t>Richard Lambert:</t>
        </r>
        <r>
          <rPr>
            <sz val="9"/>
            <color indexed="81"/>
            <rFont val="Tahoma"/>
            <family val="2"/>
          </rPr>
          <t xml:space="preserve">
match played on opposition ground</t>
        </r>
      </text>
    </comment>
    <comment ref="T215" authorId="0" shapeId="0" xr:uid="{D769BBD1-74AE-43D4-B8ED-69EA275EECEF}">
      <text>
        <r>
          <rPr>
            <b/>
            <sz val="9"/>
            <color indexed="81"/>
            <rFont val="Tahoma"/>
            <family val="2"/>
          </rPr>
          <t>Richard Lambert:</t>
        </r>
        <r>
          <rPr>
            <sz val="9"/>
            <color indexed="81"/>
            <rFont val="Tahoma"/>
            <family val="2"/>
          </rPr>
          <t xml:space="preserve">
match played on opposition ground</t>
        </r>
      </text>
    </comment>
    <comment ref="AB215" authorId="0" shapeId="0" xr:uid="{164F5E41-0C36-4568-AC2C-8F29BA5C42E1}">
      <text>
        <r>
          <rPr>
            <b/>
            <sz val="9"/>
            <color indexed="81"/>
            <rFont val="Tahoma"/>
            <family val="2"/>
          </rPr>
          <t>Richard Lambert:</t>
        </r>
        <r>
          <rPr>
            <sz val="9"/>
            <color indexed="81"/>
            <rFont val="Tahoma"/>
            <family val="2"/>
          </rPr>
          <t xml:space="preserve">
match played on opposition ground</t>
        </r>
      </text>
    </comment>
    <comment ref="AD215" authorId="0" shapeId="0" xr:uid="{2B1DACEF-ECD3-41D1-8C21-58C355B0AF94}">
      <text>
        <r>
          <rPr>
            <b/>
            <sz val="9"/>
            <color indexed="81"/>
            <rFont val="Tahoma"/>
            <family val="2"/>
          </rPr>
          <t>Richard Lambert:</t>
        </r>
        <r>
          <rPr>
            <sz val="9"/>
            <color indexed="81"/>
            <rFont val="Tahoma"/>
            <family val="2"/>
          </rPr>
          <t xml:space="preserve">
match played on opposition ground</t>
        </r>
      </text>
    </comment>
    <comment ref="AE215" authorId="0" shapeId="0" xr:uid="{8770E788-A057-4303-AAF6-FA297CE131AE}">
      <text>
        <r>
          <rPr>
            <b/>
            <sz val="9"/>
            <color indexed="81"/>
            <rFont val="Tahoma"/>
            <family val="2"/>
          </rPr>
          <t>Richard Lambert:</t>
        </r>
        <r>
          <rPr>
            <sz val="9"/>
            <color indexed="81"/>
            <rFont val="Tahoma"/>
            <family val="2"/>
          </rPr>
          <t xml:space="preserve">
match played on opposition ground</t>
        </r>
      </text>
    </comment>
    <comment ref="AI215" authorId="0" shapeId="0" xr:uid="{79EEAE9D-F0C2-4CD0-AD13-FC19C1FFAF8C}">
      <text>
        <r>
          <rPr>
            <b/>
            <sz val="9"/>
            <color indexed="81"/>
            <rFont val="Tahoma"/>
            <family val="2"/>
          </rPr>
          <t>Richard Lambert:</t>
        </r>
        <r>
          <rPr>
            <sz val="9"/>
            <color indexed="81"/>
            <rFont val="Tahoma"/>
            <family val="2"/>
          </rPr>
          <t xml:space="preserve">
match played on opposition ground</t>
        </r>
      </text>
    </comment>
    <comment ref="O216" authorId="0" shapeId="0" xr:uid="{B6A4CDDF-ECA9-44FE-AE85-9CE1E0FA92AA}">
      <text>
        <r>
          <rPr>
            <b/>
            <sz val="9"/>
            <color indexed="81"/>
            <rFont val="Tahoma"/>
            <family val="2"/>
          </rPr>
          <t>Richard Lambert:</t>
        </r>
        <r>
          <rPr>
            <sz val="9"/>
            <color indexed="81"/>
            <rFont val="Tahoma"/>
            <family val="2"/>
          </rPr>
          <t xml:space="preserve">
Redhill Manager Mike Godfrey resigned after the match</t>
        </r>
      </text>
    </comment>
    <comment ref="AI216" authorId="0" shapeId="0" xr:uid="{E63D5E7C-8ACC-4116-A99E-9EF7AAD9E71C}">
      <text>
        <r>
          <rPr>
            <b/>
            <sz val="9"/>
            <color indexed="81"/>
            <rFont val="Tahoma"/>
            <family val="2"/>
          </rPr>
          <t>Richard Lambert:</t>
        </r>
        <r>
          <rPr>
            <sz val="9"/>
            <color indexed="81"/>
            <rFont val="Tahoma"/>
            <family val="2"/>
          </rPr>
          <t xml:space="preserve">
match played on 07/12/87 or 08/12/87 or 09/12/87</t>
        </r>
      </text>
    </comment>
    <comment ref="AK216" authorId="0" shapeId="0" xr:uid="{A2C505BF-D950-40DC-BED3-D5940C7DBC20}">
      <text>
        <r>
          <rPr>
            <b/>
            <sz val="9"/>
            <color indexed="81"/>
            <rFont val="Tahoma"/>
            <family val="2"/>
          </rPr>
          <t>Richard Lambert:</t>
        </r>
        <r>
          <rPr>
            <sz val="9"/>
            <color indexed="81"/>
            <rFont val="Tahoma"/>
            <family val="2"/>
          </rPr>
          <t xml:space="preserve">
scheduled for 28/09/87 then played on Wednesday 30/09/87 instead</t>
        </r>
      </text>
    </comment>
    <comment ref="AC217" authorId="0" shapeId="0" xr:uid="{1A6DA435-1391-4944-A542-15C241C2F68B}">
      <text>
        <r>
          <rPr>
            <b/>
            <sz val="9"/>
            <color indexed="81"/>
            <rFont val="Tahoma"/>
            <family val="2"/>
          </rPr>
          <t>Richard Lambert:</t>
        </r>
        <r>
          <rPr>
            <sz val="9"/>
            <color indexed="81"/>
            <rFont val="Tahoma"/>
            <family val="2"/>
          </rPr>
          <t xml:space="preserve">
p-p on 16/03/88</t>
        </r>
      </text>
    </comment>
    <comment ref="AK218" authorId="0" shapeId="0" xr:uid="{F0696C8C-5473-4D89-889C-78F809312794}">
      <text>
        <r>
          <rPr>
            <b/>
            <sz val="9"/>
            <color indexed="81"/>
            <rFont val="Tahoma"/>
            <family val="2"/>
          </rPr>
          <t>Richard Lambert:</t>
        </r>
        <r>
          <rPr>
            <sz val="9"/>
            <color indexed="81"/>
            <rFont val="Tahoma"/>
            <family val="2"/>
          </rPr>
          <t xml:space="preserve">
reported as "last week" in Croydon Advertiser dated 06/11/87 - played in late October</t>
        </r>
      </text>
    </comment>
    <comment ref="N219" authorId="0" shapeId="0" xr:uid="{7FE6311E-E77C-41F6-AB31-5E83BCCD5C74}">
      <text>
        <r>
          <rPr>
            <b/>
            <sz val="9"/>
            <color indexed="81"/>
            <rFont val="Tahoma"/>
            <family val="2"/>
          </rPr>
          <t>Richard Lambert:</t>
        </r>
        <r>
          <rPr>
            <sz val="9"/>
            <color indexed="81"/>
            <rFont val="Tahoma"/>
            <family val="2"/>
          </rPr>
          <t xml:space="preserve">
Whyteleafe were 1-4 down in this match</t>
        </r>
      </text>
    </comment>
    <comment ref="AD219" authorId="0" shapeId="0" xr:uid="{A998ADE1-859D-481B-BC4F-033BFED5D30D}">
      <text>
        <r>
          <rPr>
            <b/>
            <sz val="9"/>
            <color indexed="81"/>
            <rFont val="Tahoma"/>
            <family val="2"/>
          </rPr>
          <t>Richard Lambert:</t>
        </r>
        <r>
          <rPr>
            <sz val="9"/>
            <color indexed="81"/>
            <rFont val="Tahoma"/>
            <family val="2"/>
          </rPr>
          <t xml:space="preserve">
p-p on 23/11/87 and 10/01/88</t>
        </r>
      </text>
    </comment>
    <comment ref="AL223" authorId="0" shapeId="0" xr:uid="{962F5CCC-5552-4DEC-A965-5045DFB89B1C}">
      <text>
        <r>
          <rPr>
            <b/>
            <sz val="9"/>
            <color indexed="81"/>
            <rFont val="Tahoma"/>
            <family val="2"/>
          </rPr>
          <t>Richard Lambert:</t>
        </r>
        <r>
          <rPr>
            <sz val="9"/>
            <color indexed="81"/>
            <rFont val="Tahoma"/>
            <family val="2"/>
          </rPr>
          <t xml:space="preserve">
pre 10/01/89</t>
        </r>
      </text>
    </comment>
    <comment ref="AJ224" authorId="0" shapeId="0" xr:uid="{451F5105-2700-4C66-A2DE-6FE4A3B8CEA2}">
      <text>
        <r>
          <rPr>
            <b/>
            <sz val="9"/>
            <color indexed="81"/>
            <rFont val="Tahoma"/>
            <family val="2"/>
          </rPr>
          <t>Richard Lambert:</t>
        </r>
        <r>
          <rPr>
            <sz val="9"/>
            <color indexed="81"/>
            <rFont val="Tahoma"/>
            <family val="2"/>
          </rPr>
          <t xml:space="preserve">
pre 17/01/89</t>
        </r>
      </text>
    </comment>
    <comment ref="AK226" authorId="0" shapeId="0" xr:uid="{69E076E2-6FCC-42FE-A311-AF5FB02693CC}">
      <text>
        <r>
          <rPr>
            <b/>
            <sz val="9"/>
            <color indexed="81"/>
            <rFont val="Tahoma"/>
            <family val="2"/>
          </rPr>
          <t>Richard Lambert:</t>
        </r>
        <r>
          <rPr>
            <sz val="9"/>
            <color indexed="81"/>
            <rFont val="Tahoma"/>
            <family val="2"/>
          </rPr>
          <t xml:space="preserve">
scheduled for 26/09/88 then moved back three days</t>
        </r>
      </text>
    </comment>
    <comment ref="AL226" authorId="0" shapeId="0" xr:uid="{3D83EF44-9601-47E1-AB83-307F6F3CBBF7}">
      <text>
        <r>
          <rPr>
            <b/>
            <sz val="9"/>
            <color indexed="81"/>
            <rFont val="Tahoma"/>
            <family val="2"/>
          </rPr>
          <t>Richard Lambert:</t>
        </r>
        <r>
          <rPr>
            <sz val="9"/>
            <color indexed="81"/>
            <rFont val="Tahoma"/>
            <family val="2"/>
          </rPr>
          <t xml:space="preserve">
pre 10/01/89</t>
        </r>
      </text>
    </comment>
    <comment ref="AH227" authorId="0" shapeId="0" xr:uid="{F00F18A8-FCD5-46CF-A318-FBE307707C78}">
      <text>
        <r>
          <rPr>
            <b/>
            <sz val="9"/>
            <color indexed="81"/>
            <rFont val="Tahoma"/>
            <family val="2"/>
          </rPr>
          <t>Richard Lambert:</t>
        </r>
        <r>
          <rPr>
            <sz val="9"/>
            <color indexed="81"/>
            <rFont val="Tahoma"/>
            <family val="2"/>
          </rPr>
          <t xml:space="preserve">
p-p on 09/11/88</t>
        </r>
      </text>
    </comment>
    <comment ref="AK227" authorId="0" shapeId="0" xr:uid="{4B5BD277-33EA-49A7-874B-988C3CF89D43}">
      <text>
        <r>
          <rPr>
            <b/>
            <sz val="9"/>
            <color indexed="81"/>
            <rFont val="Tahoma"/>
            <family val="2"/>
          </rPr>
          <t>Richard Lambert:</t>
        </r>
        <r>
          <rPr>
            <sz val="9"/>
            <color indexed="81"/>
            <rFont val="Tahoma"/>
            <family val="2"/>
          </rPr>
          <t xml:space="preserve">
reported on 17/03/89 in Croydon Advertiser</t>
        </r>
      </text>
    </comment>
    <comment ref="AM227" authorId="0" shapeId="0" xr:uid="{BD1D882E-2302-4941-9F28-BFAFA796957B}">
      <text>
        <r>
          <rPr>
            <b/>
            <sz val="9"/>
            <color indexed="81"/>
            <rFont val="Tahoma"/>
            <family val="2"/>
          </rPr>
          <t>Richard Lambert:</t>
        </r>
        <r>
          <rPr>
            <sz val="9"/>
            <color indexed="81"/>
            <rFont val="Tahoma"/>
            <family val="2"/>
          </rPr>
          <t xml:space="preserve">
p-p on 01/02/89</t>
        </r>
      </text>
    </comment>
    <comment ref="O229" authorId="0" shapeId="0" xr:uid="{E933DE0C-F72F-4C91-B520-EED2193FA3A0}">
      <text>
        <r>
          <rPr>
            <b/>
            <sz val="9"/>
            <color indexed="81"/>
            <rFont val="Tahoma"/>
            <family val="2"/>
          </rPr>
          <t>Richard Lambert:</t>
        </r>
        <r>
          <rPr>
            <sz val="9"/>
            <color indexed="81"/>
            <rFont val="Tahoma"/>
            <family val="2"/>
          </rPr>
          <t xml:space="preserve">
match played at Feltham Arena</t>
        </r>
      </text>
    </comment>
    <comment ref="P229" authorId="0" shapeId="0" xr:uid="{2E5ED2BA-273F-431E-B3CA-05D1C39B2BFF}">
      <text>
        <r>
          <rPr>
            <b/>
            <sz val="9"/>
            <color indexed="81"/>
            <rFont val="Tahoma"/>
            <family val="2"/>
          </rPr>
          <t>Richard Lambert:</t>
        </r>
        <r>
          <rPr>
            <sz val="9"/>
            <color indexed="81"/>
            <rFont val="Tahoma"/>
            <family val="2"/>
          </rPr>
          <t xml:space="preserve">
match abandoned after 55 minutes on 20/03/89 with the score 0-2 to Dorking - no reaon found yet for the abandonment</t>
        </r>
      </text>
    </comment>
    <comment ref="R229" authorId="1" shapeId="0" xr:uid="{04A14E18-22F0-466B-AD9E-FACB54256723}">
      <text>
        <r>
          <rPr>
            <b/>
            <sz val="9"/>
            <color indexed="81"/>
            <rFont val="Tahoma"/>
            <family val="2"/>
          </rPr>
          <t>rxl:</t>
        </r>
        <r>
          <rPr>
            <sz val="9"/>
            <color indexed="81"/>
            <rFont val="Tahoma"/>
            <family val="2"/>
          </rPr>
          <t xml:space="preserve">
played at West Street</t>
        </r>
      </text>
    </comment>
    <comment ref="V229" authorId="1" shapeId="0" xr:uid="{88B676D4-240D-4FA4-A3AF-4EEB7CAEE091}">
      <text>
        <r>
          <rPr>
            <b/>
            <sz val="9"/>
            <color indexed="81"/>
            <rFont val="Tahoma"/>
            <family val="2"/>
          </rPr>
          <t>rxl:</t>
        </r>
        <r>
          <rPr>
            <sz val="9"/>
            <color indexed="81"/>
            <rFont val="Tahoma"/>
            <family val="2"/>
          </rPr>
          <t xml:space="preserve">
match played at West Street as Hampton's ground was unavailable</t>
        </r>
      </text>
    </comment>
    <comment ref="X229" authorId="0" shapeId="0" xr:uid="{1CF509EC-8CD1-44D9-BE4D-C07B1081D1B2}">
      <text>
        <r>
          <rPr>
            <b/>
            <sz val="9"/>
            <color indexed="81"/>
            <rFont val="Tahoma"/>
            <family val="2"/>
          </rPr>
          <t>Richard Lambert:</t>
        </r>
        <r>
          <rPr>
            <sz val="9"/>
            <color indexed="81"/>
            <rFont val="Tahoma"/>
            <family val="2"/>
          </rPr>
          <t xml:space="preserve">
match played at Church Road as Hampton's ground was unavailable as Kingstonian also groundshared there</t>
        </r>
      </text>
    </comment>
    <comment ref="AE229" authorId="0" shapeId="0" xr:uid="{4E7909C0-4EB4-4A10-8CBE-F333F1DB9AB2}">
      <text>
        <r>
          <rPr>
            <b/>
            <sz val="9"/>
            <color indexed="81"/>
            <rFont val="Tahoma"/>
            <family val="2"/>
          </rPr>
          <t>Richard Lambert:</t>
        </r>
        <r>
          <rPr>
            <sz val="9"/>
            <color indexed="81"/>
            <rFont val="Tahoma"/>
            <family val="2"/>
          </rPr>
          <t xml:space="preserve">
match abandoned after 55 minutes on 20/03/89 with the score 0-2 to Dorking</t>
        </r>
      </text>
    </comment>
    <comment ref="AG229" authorId="1" shapeId="0" xr:uid="{50699709-3D00-4CD8-B501-4B58C595EFB0}">
      <text>
        <r>
          <rPr>
            <b/>
            <sz val="9"/>
            <color indexed="81"/>
            <rFont val="Tahoma"/>
            <family val="2"/>
          </rPr>
          <t>rxl:</t>
        </r>
        <r>
          <rPr>
            <sz val="9"/>
            <color indexed="81"/>
            <rFont val="Tahoma"/>
            <family val="2"/>
          </rPr>
          <t xml:space="preserve">
played at West Street</t>
        </r>
      </text>
    </comment>
    <comment ref="AK229" authorId="1" shapeId="0" xr:uid="{5F52C36E-CC49-4DCB-BEC1-F32F272BE2CB}">
      <text>
        <r>
          <rPr>
            <b/>
            <sz val="9"/>
            <color indexed="81"/>
            <rFont val="Tahoma"/>
            <family val="2"/>
          </rPr>
          <t>rxl:</t>
        </r>
        <r>
          <rPr>
            <sz val="9"/>
            <color indexed="81"/>
            <rFont val="Tahoma"/>
            <family val="2"/>
          </rPr>
          <t xml:space="preserve">
match played at West Street as Hampton's ground was unavailable</t>
        </r>
      </text>
    </comment>
    <comment ref="AB230" authorId="0" shapeId="0" xr:uid="{08D83F70-8930-4B15-831C-E0999DD601D9}">
      <text>
        <r>
          <rPr>
            <b/>
            <sz val="9"/>
            <color indexed="81"/>
            <rFont val="Tahoma"/>
            <family val="2"/>
          </rPr>
          <t>Richard Lambert:</t>
        </r>
        <r>
          <rPr>
            <sz val="9"/>
            <color indexed="81"/>
            <rFont val="Tahoma"/>
            <family val="2"/>
          </rPr>
          <t xml:space="preserve">
played late - well into May</t>
        </r>
      </text>
    </comment>
    <comment ref="AE230" authorId="0" shapeId="0" xr:uid="{B7EBF160-B324-45BE-8366-20FB358A492F}">
      <text>
        <r>
          <rPr>
            <b/>
            <sz val="9"/>
            <color indexed="81"/>
            <rFont val="Tahoma"/>
            <family val="2"/>
          </rPr>
          <t>Richard Lambert:</t>
        </r>
        <r>
          <rPr>
            <sz val="9"/>
            <color indexed="81"/>
            <rFont val="Tahoma"/>
            <family val="2"/>
          </rPr>
          <t xml:space="preserve">
played late - well into May</t>
        </r>
      </text>
    </comment>
    <comment ref="P231" authorId="0" shapeId="0" xr:uid="{7296845D-F26A-4660-830C-8F2E09835134}">
      <text>
        <r>
          <rPr>
            <b/>
            <sz val="9"/>
            <color indexed="81"/>
            <rFont val="Tahoma"/>
            <family val="2"/>
          </rPr>
          <t>Richard Lambert:</t>
        </r>
        <r>
          <rPr>
            <sz val="9"/>
            <color indexed="81"/>
            <rFont val="Tahoma"/>
            <family val="2"/>
          </rPr>
          <t xml:space="preserve">
calculated score</t>
        </r>
      </text>
    </comment>
    <comment ref="AE231" authorId="0" shapeId="0" xr:uid="{D5F7F1A3-4208-4999-A9FF-DA41645F61C5}">
      <text>
        <r>
          <rPr>
            <b/>
            <sz val="9"/>
            <color indexed="81"/>
            <rFont val="Tahoma"/>
            <family val="2"/>
          </rPr>
          <t>Richard Lambert:</t>
        </r>
        <r>
          <rPr>
            <sz val="9"/>
            <color indexed="81"/>
            <rFont val="Tahoma"/>
            <family val="2"/>
          </rPr>
          <t xml:space="preserve">
match played late - after 08/04/89</t>
        </r>
      </text>
    </comment>
    <comment ref="AM232" authorId="0" shapeId="0" xr:uid="{FA71DA7A-AA73-4750-AC0C-DC17285FD3AF}">
      <text>
        <r>
          <rPr>
            <b/>
            <sz val="9"/>
            <color indexed="81"/>
            <rFont val="Tahoma"/>
            <family val="2"/>
          </rPr>
          <t>Richard Lambert:</t>
        </r>
        <r>
          <rPr>
            <sz val="9"/>
            <color indexed="81"/>
            <rFont val="Tahoma"/>
            <family val="2"/>
          </rPr>
          <t xml:space="preserve">
attendance over 200 says Croydon Advertiser</t>
        </r>
      </text>
    </comment>
    <comment ref="P233" authorId="0" shapeId="0" xr:uid="{B3436C52-5D8F-48FB-AA2B-97BF8FCB158C}">
      <text>
        <r>
          <rPr>
            <b/>
            <sz val="9"/>
            <color indexed="81"/>
            <rFont val="Tahoma"/>
            <family val="2"/>
          </rPr>
          <t>Richard Lambert:</t>
        </r>
        <r>
          <rPr>
            <sz val="9"/>
            <color indexed="81"/>
            <rFont val="Tahoma"/>
            <family val="2"/>
          </rPr>
          <t xml:space="preserve">
calculated score</t>
        </r>
      </text>
    </comment>
    <comment ref="AC233" authorId="0" shapeId="0" xr:uid="{B3040EE5-F930-4944-8FBF-CF36173EBEBF}">
      <text>
        <r>
          <rPr>
            <b/>
            <sz val="9"/>
            <color indexed="81"/>
            <rFont val="Tahoma"/>
            <family val="2"/>
          </rPr>
          <t>Richard Lambert:</t>
        </r>
        <r>
          <rPr>
            <sz val="9"/>
            <color indexed="81"/>
            <rFont val="Tahoma"/>
            <family val="2"/>
          </rPr>
          <t xml:space="preserve">
pre 10/01/89</t>
        </r>
      </text>
    </comment>
    <comment ref="AE233" authorId="0" shapeId="0" xr:uid="{17918E3D-1C68-4F77-B50C-BDE8B11274DE}">
      <text>
        <r>
          <rPr>
            <b/>
            <sz val="9"/>
            <color indexed="81"/>
            <rFont val="Tahoma"/>
            <family val="2"/>
          </rPr>
          <t>Richard Lambert:</t>
        </r>
        <r>
          <rPr>
            <sz val="9"/>
            <color indexed="81"/>
            <rFont val="Tahoma"/>
            <family val="2"/>
          </rPr>
          <t xml:space="preserve">
match played late - after 08/04/89</t>
        </r>
      </text>
    </comment>
    <comment ref="AI233" authorId="0" shapeId="0" xr:uid="{744AE5CE-3113-40EE-9207-95D3A879BC3A}">
      <text>
        <r>
          <rPr>
            <b/>
            <sz val="9"/>
            <color indexed="81"/>
            <rFont val="Tahoma"/>
            <family val="2"/>
          </rPr>
          <t>Richard Lambert:</t>
        </r>
        <r>
          <rPr>
            <sz val="9"/>
            <color indexed="81"/>
            <rFont val="Tahoma"/>
            <family val="2"/>
          </rPr>
          <t xml:space="preserve">
pre 10/01/89</t>
        </r>
      </text>
    </comment>
    <comment ref="AJ233" authorId="0" shapeId="0" xr:uid="{692796A4-AB73-48FA-9515-CC1643C16959}">
      <text>
        <r>
          <rPr>
            <b/>
            <sz val="9"/>
            <color indexed="81"/>
            <rFont val="Tahoma"/>
            <family val="2"/>
          </rPr>
          <t>Richard Lambert:</t>
        </r>
        <r>
          <rPr>
            <sz val="9"/>
            <color indexed="81"/>
            <rFont val="Tahoma"/>
            <family val="2"/>
          </rPr>
          <t xml:space="preserve">
pre 10/01/89</t>
        </r>
      </text>
    </comment>
    <comment ref="O234" authorId="0" shapeId="0" xr:uid="{0E076226-9E59-486E-9990-6819D1C78D6A}">
      <text>
        <r>
          <rPr>
            <b/>
            <sz val="9"/>
            <color indexed="81"/>
            <rFont val="Tahoma"/>
            <family val="2"/>
          </rPr>
          <t>Richard Lambert:</t>
        </r>
        <r>
          <rPr>
            <sz val="9"/>
            <color indexed="81"/>
            <rFont val="Tahoma"/>
            <family val="2"/>
          </rPr>
          <t xml:space="preserve">
calculated score</t>
        </r>
      </text>
    </comment>
    <comment ref="AD234" authorId="0" shapeId="0" xr:uid="{AB3A2B70-243A-46BE-832B-00E80495CA69}">
      <text>
        <r>
          <rPr>
            <b/>
            <sz val="9"/>
            <color indexed="81"/>
            <rFont val="Tahoma"/>
            <family val="2"/>
          </rPr>
          <t>Richard Lambert:</t>
        </r>
        <r>
          <rPr>
            <sz val="9"/>
            <color indexed="81"/>
            <rFont val="Tahoma"/>
            <family val="2"/>
          </rPr>
          <t xml:space="preserve">
match played late - after 08/04/89</t>
        </r>
      </text>
    </comment>
    <comment ref="AL234" authorId="0" shapeId="0" xr:uid="{5BC34732-8814-4918-9FDF-BD87319312BC}">
      <text>
        <r>
          <rPr>
            <b/>
            <sz val="9"/>
            <color indexed="81"/>
            <rFont val="Tahoma"/>
            <family val="2"/>
          </rPr>
          <t>Richard Lambert:</t>
        </r>
        <r>
          <rPr>
            <sz val="9"/>
            <color indexed="81"/>
            <rFont val="Tahoma"/>
            <family val="2"/>
          </rPr>
          <t xml:space="preserve">
match played late - after 08/04/89 but before 03/05/89</t>
        </r>
      </text>
    </comment>
    <comment ref="AD238" authorId="0" shapeId="0" xr:uid="{C1967297-11F7-4A78-A9F1-34E36A43B82B}">
      <text>
        <r>
          <rPr>
            <b/>
            <sz val="9"/>
            <color indexed="81"/>
            <rFont val="Tahoma"/>
            <family val="2"/>
          </rPr>
          <t>Richard Lambert:</t>
        </r>
        <r>
          <rPr>
            <sz val="9"/>
            <color indexed="81"/>
            <rFont val="Tahoma"/>
            <family val="2"/>
          </rPr>
          <t xml:space="preserve">
I had a fixture date of 23/01/90 but presume it was p-p that night as  Croydon Advertiser confirms it was played on 19/02/90</t>
        </r>
      </text>
    </comment>
    <comment ref="W239" authorId="0" shapeId="0" xr:uid="{17443EC5-B244-41FE-A450-C0A8DE1F2ADE}">
      <text>
        <r>
          <rPr>
            <b/>
            <sz val="9"/>
            <color indexed="81"/>
            <rFont val="Tahoma"/>
            <family val="2"/>
          </rPr>
          <t>Richard Lambert:</t>
        </r>
        <r>
          <rPr>
            <sz val="9"/>
            <color indexed="81"/>
            <rFont val="Tahoma"/>
            <family val="2"/>
          </rPr>
          <t xml:space="preserve">
played at Tooting &amp; Mitcham United</t>
        </r>
      </text>
    </comment>
    <comment ref="AL239" authorId="0" shapeId="0" xr:uid="{58BC3A08-943F-4E47-A1A8-7D928C731D1C}">
      <text>
        <r>
          <rPr>
            <b/>
            <sz val="9"/>
            <color indexed="81"/>
            <rFont val="Tahoma"/>
            <family val="2"/>
          </rPr>
          <t>Richard Lambert:</t>
        </r>
        <r>
          <rPr>
            <sz val="9"/>
            <color indexed="81"/>
            <rFont val="Tahoma"/>
            <family val="2"/>
          </rPr>
          <t xml:space="preserve">
played at Tooting &amp; Mitcham United</t>
        </r>
      </text>
    </comment>
    <comment ref="AN240" authorId="0" shapeId="0" xr:uid="{4B403CA1-DD9C-4D2E-81DA-F8CA17A40404}">
      <text>
        <r>
          <rPr>
            <b/>
            <sz val="9"/>
            <color indexed="81"/>
            <rFont val="Tahoma"/>
            <family val="2"/>
          </rPr>
          <t>Richard Lambert:</t>
        </r>
        <r>
          <rPr>
            <sz val="9"/>
            <color indexed="81"/>
            <rFont val="Tahoma"/>
            <family val="2"/>
          </rPr>
          <t xml:space="preserve">
p-p on 07/02/90</t>
        </r>
      </text>
    </comment>
    <comment ref="R241" authorId="1" shapeId="0" xr:uid="{D3F4D95E-B7AE-461B-817D-216DD4DCDDEB}">
      <text>
        <r>
          <rPr>
            <b/>
            <sz val="9"/>
            <color indexed="81"/>
            <rFont val="Tahoma"/>
            <family val="2"/>
          </rPr>
          <t>rxl:</t>
        </r>
        <r>
          <rPr>
            <sz val="9"/>
            <color indexed="81"/>
            <rFont val="Tahoma"/>
            <family val="2"/>
          </rPr>
          <t xml:space="preserve">
played at West Street</t>
        </r>
      </text>
    </comment>
    <comment ref="X241" authorId="0" shapeId="0" xr:uid="{731A158B-9E4E-41C6-AF43-B212E592FA7B}">
      <text>
        <r>
          <rPr>
            <b/>
            <sz val="9"/>
            <color indexed="81"/>
            <rFont val="Tahoma"/>
            <family val="2"/>
          </rPr>
          <t>Richard Lambert:</t>
        </r>
        <r>
          <rPr>
            <sz val="9"/>
            <color indexed="81"/>
            <rFont val="Tahoma"/>
            <family val="2"/>
          </rPr>
          <t xml:space="preserve">
match played at Walton &amp; Hersham</t>
        </r>
      </text>
    </comment>
    <comment ref="AF241" authorId="0" shapeId="0" xr:uid="{8CC1B6CB-E44F-4B6A-83FB-EB6A35DE5DE2}">
      <text>
        <r>
          <rPr>
            <b/>
            <sz val="9"/>
            <color indexed="81"/>
            <rFont val="Tahoma"/>
            <family val="2"/>
          </rPr>
          <t>Richard Lambert:</t>
        </r>
        <r>
          <rPr>
            <sz val="9"/>
            <color indexed="81"/>
            <rFont val="Tahoma"/>
            <family val="2"/>
          </rPr>
          <t xml:space="preserve">
reported in Friday 25/05/90 edition of Croydon Advertiser - played on or after 14/05/90</t>
        </r>
      </text>
    </comment>
    <comment ref="AG241" authorId="0" shapeId="0" xr:uid="{15484FE4-8B57-40A1-9389-744353331407}">
      <text>
        <r>
          <rPr>
            <b/>
            <sz val="9"/>
            <color indexed="81"/>
            <rFont val="Tahoma"/>
            <family val="2"/>
          </rPr>
          <t>Richard Lambert:</t>
        </r>
        <r>
          <rPr>
            <sz val="9"/>
            <color indexed="81"/>
            <rFont val="Tahoma"/>
            <family val="2"/>
          </rPr>
          <t xml:space="preserve">
p-p on 13/12/89 - match finally played at West Street</t>
        </r>
      </text>
    </comment>
    <comment ref="AK241" authorId="0" shapeId="0" xr:uid="{41C30FA5-D7D9-47B7-9BB8-91CA22A90369}">
      <text>
        <r>
          <rPr>
            <b/>
            <sz val="9"/>
            <color indexed="81"/>
            <rFont val="Tahoma"/>
            <family val="2"/>
          </rPr>
          <t>Richard Lambert:</t>
        </r>
        <r>
          <rPr>
            <sz val="9"/>
            <color indexed="81"/>
            <rFont val="Tahoma"/>
            <family val="2"/>
          </rPr>
          <t xml:space="preserve">
scheduled for 06/12/89 according to Croydon Advertiser then brought forward two days</t>
        </r>
      </text>
    </comment>
    <comment ref="AM241" authorId="0" shapeId="0" xr:uid="{4EC55A8A-8F90-4FF1-994F-DB5FF80CEED7}">
      <text>
        <r>
          <rPr>
            <b/>
            <sz val="9"/>
            <color indexed="81"/>
            <rFont val="Tahoma"/>
            <family val="2"/>
          </rPr>
          <t>Richard Lambert:</t>
        </r>
        <r>
          <rPr>
            <sz val="9"/>
            <color indexed="81"/>
            <rFont val="Tahoma"/>
            <family val="2"/>
          </rPr>
          <t xml:space="preserve">
match played at Walton &amp; Hersham</t>
        </r>
      </text>
    </comment>
    <comment ref="AN241" authorId="0" shapeId="0" xr:uid="{79674931-4B32-4DF9-8F7B-1B54AA50E419}">
      <text>
        <r>
          <rPr>
            <b/>
            <sz val="9"/>
            <color indexed="81"/>
            <rFont val="Tahoma"/>
            <family val="2"/>
          </rPr>
          <t>Richard Lambert:</t>
        </r>
        <r>
          <rPr>
            <sz val="9"/>
            <color indexed="81"/>
            <rFont val="Tahoma"/>
            <family val="2"/>
          </rPr>
          <t xml:space="preserve">
p-p on 21/02/90</t>
        </r>
      </text>
    </comment>
    <comment ref="AI242" authorId="0" shapeId="0" xr:uid="{AAC42506-CC0D-48B4-8F74-E2DCF3CF8BCB}">
      <text>
        <r>
          <rPr>
            <b/>
            <sz val="9"/>
            <color indexed="81"/>
            <rFont val="Tahoma"/>
            <family val="2"/>
          </rPr>
          <t>Richard Lambert:</t>
        </r>
        <r>
          <rPr>
            <sz val="9"/>
            <color indexed="81"/>
            <rFont val="Tahoma"/>
            <family val="2"/>
          </rPr>
          <t xml:space="preserve">
scheduled for Monday 12/03/90 then moved back two days</t>
        </r>
      </text>
    </comment>
    <comment ref="AN243" authorId="0" shapeId="0" xr:uid="{EFA06CFB-2C8C-434E-80A3-58AAF7336224}">
      <text>
        <r>
          <rPr>
            <b/>
            <sz val="9"/>
            <color indexed="81"/>
            <rFont val="Tahoma"/>
            <family val="2"/>
          </rPr>
          <t>Richard Lambert:</t>
        </r>
        <r>
          <rPr>
            <sz val="9"/>
            <color indexed="81"/>
            <rFont val="Tahoma"/>
            <family val="2"/>
          </rPr>
          <t xml:space="preserve">
p-p on 24/01/90 and again on 26/02/90</t>
        </r>
      </text>
    </comment>
    <comment ref="AB244" authorId="0" shapeId="0" xr:uid="{5A5FD96F-C669-4F2D-8C42-53416F7CD35A}">
      <text>
        <r>
          <rPr>
            <b/>
            <sz val="9"/>
            <color indexed="81"/>
            <rFont val="Tahoma"/>
            <family val="2"/>
          </rPr>
          <t>Richard Lambert:</t>
        </r>
        <r>
          <rPr>
            <sz val="9"/>
            <color indexed="81"/>
            <rFont val="Tahoma"/>
            <family val="2"/>
          </rPr>
          <t xml:space="preserve">
p-p on 26/10/89</t>
        </r>
      </text>
    </comment>
    <comment ref="AJ244" authorId="0" shapeId="0" xr:uid="{F854CA58-2D46-4A85-8DEE-1EDC18685AF3}">
      <text>
        <r>
          <rPr>
            <b/>
            <sz val="9"/>
            <color indexed="81"/>
            <rFont val="Tahoma"/>
            <family val="2"/>
          </rPr>
          <t>Richard Lambert:</t>
        </r>
        <r>
          <rPr>
            <sz val="9"/>
            <color indexed="81"/>
            <rFont val="Tahoma"/>
            <family val="2"/>
          </rPr>
          <t xml:space="preserve">
p-p on 14/12/89 - waterlogged</t>
        </r>
      </text>
    </comment>
    <comment ref="AK244" authorId="0" shapeId="0" xr:uid="{B9D96679-C85B-4EE4-8B5C-529067622773}">
      <text>
        <r>
          <rPr>
            <b/>
            <sz val="9"/>
            <color indexed="81"/>
            <rFont val="Tahoma"/>
            <family val="2"/>
          </rPr>
          <t>Richard Lambert:</t>
        </r>
        <r>
          <rPr>
            <sz val="9"/>
            <color indexed="81"/>
            <rFont val="Tahoma"/>
            <family val="2"/>
          </rPr>
          <t xml:space="preserve">
p-p on 18/12/89</t>
        </r>
      </text>
    </comment>
    <comment ref="AN244" authorId="0" shapeId="0" xr:uid="{7C07F9F5-FCC4-4804-AD66-2C86837052F5}">
      <text>
        <r>
          <rPr>
            <b/>
            <sz val="9"/>
            <color indexed="81"/>
            <rFont val="Tahoma"/>
            <family val="2"/>
          </rPr>
          <t>Richard Lambert:</t>
        </r>
        <r>
          <rPr>
            <sz val="9"/>
            <color indexed="81"/>
            <rFont val="Tahoma"/>
            <family val="2"/>
          </rPr>
          <t xml:space="preserve">
reported on Friday 16/03/90 in Croydon Advertiser</t>
        </r>
      </text>
    </comment>
    <comment ref="R245" authorId="1" shapeId="0" xr:uid="{18B75E51-8997-4B0D-BF0A-884FEEFC8825}">
      <text>
        <r>
          <rPr>
            <b/>
            <sz val="9"/>
            <color indexed="81"/>
            <rFont val="Tahoma"/>
            <family val="2"/>
          </rPr>
          <t>rxl:</t>
        </r>
        <r>
          <rPr>
            <sz val="9"/>
            <color indexed="81"/>
            <rFont val="Tahoma"/>
            <family val="2"/>
          </rPr>
          <t xml:space="preserve">
played at West Street</t>
        </r>
      </text>
    </comment>
    <comment ref="AE245" authorId="0" shapeId="0" xr:uid="{44838A6D-D495-4EFB-8967-2FF7D9924DB5}">
      <text>
        <r>
          <rPr>
            <b/>
            <sz val="9"/>
            <color indexed="81"/>
            <rFont val="Tahoma"/>
            <family val="2"/>
          </rPr>
          <t>Richard Lambert:</t>
        </r>
        <r>
          <rPr>
            <sz val="9"/>
            <color indexed="81"/>
            <rFont val="Tahoma"/>
            <family val="2"/>
          </rPr>
          <t xml:space="preserve">
p-p on 21/03/90</t>
        </r>
      </text>
    </comment>
    <comment ref="AD246" authorId="0" shapeId="0" xr:uid="{29899373-85CB-4E11-85F3-B235EC9FCADC}">
      <text>
        <r>
          <rPr>
            <b/>
            <sz val="9"/>
            <color indexed="81"/>
            <rFont val="Tahoma"/>
            <family val="2"/>
          </rPr>
          <t>Richard Lambert:</t>
        </r>
        <r>
          <rPr>
            <sz val="9"/>
            <color indexed="81"/>
            <rFont val="Tahoma"/>
            <family val="2"/>
          </rPr>
          <t xml:space="preserve">
match reported in Carshalton programme dated 05/05/90</t>
        </r>
      </text>
    </comment>
    <comment ref="AN246" authorId="0" shapeId="0" xr:uid="{D763E610-8464-4D77-9D82-404C3CDA5405}">
      <text>
        <r>
          <rPr>
            <b/>
            <sz val="9"/>
            <color indexed="81"/>
            <rFont val="Tahoma"/>
            <family val="2"/>
          </rPr>
          <t>Richard Lambert:</t>
        </r>
        <r>
          <rPr>
            <sz val="9"/>
            <color indexed="81"/>
            <rFont val="Tahoma"/>
            <family val="2"/>
          </rPr>
          <t xml:space="preserve">
attendance 200</t>
        </r>
      </text>
    </comment>
    <comment ref="AE247" authorId="0" shapeId="0" xr:uid="{33264FAD-0086-4710-9660-6A69B5F32EE5}">
      <text>
        <r>
          <rPr>
            <b/>
            <sz val="9"/>
            <color indexed="81"/>
            <rFont val="Tahoma"/>
            <family val="2"/>
          </rPr>
          <t>Richard Lambert:</t>
        </r>
        <r>
          <rPr>
            <sz val="9"/>
            <color indexed="81"/>
            <rFont val="Tahoma"/>
            <family val="2"/>
          </rPr>
          <t xml:space="preserve">
p-p on 19/02/90</t>
        </r>
      </text>
    </comment>
    <comment ref="AN247" authorId="0" shapeId="0" xr:uid="{D6C4BF23-4B68-47D4-9D80-77F4AC5693CD}">
      <text>
        <r>
          <rPr>
            <b/>
            <sz val="9"/>
            <color indexed="81"/>
            <rFont val="Tahoma"/>
            <family val="2"/>
          </rPr>
          <t>Richard Lambert:</t>
        </r>
        <r>
          <rPr>
            <sz val="9"/>
            <color indexed="81"/>
            <rFont val="Tahoma"/>
            <family val="2"/>
          </rPr>
          <t xml:space="preserve">
p-p on 31/01/90 - rearranged for 19/03/90</t>
        </r>
      </text>
    </comment>
    <comment ref="AE249" authorId="0" shapeId="0" xr:uid="{93555441-7FD0-47F9-A201-5383935A10B6}">
      <text>
        <r>
          <rPr>
            <b/>
            <sz val="9"/>
            <color indexed="81"/>
            <rFont val="Tahoma"/>
            <family val="2"/>
          </rPr>
          <t>Richard Lambert:</t>
        </r>
        <r>
          <rPr>
            <sz val="9"/>
            <color indexed="81"/>
            <rFont val="Tahoma"/>
            <family val="2"/>
          </rPr>
          <t xml:space="preserve">
reported on 10/10/89 in Croydon Advertiser and could have been played at anytime between 01/10/89 and 06/10/89 inc</t>
        </r>
      </text>
    </comment>
    <comment ref="T250" authorId="0" shapeId="0" xr:uid="{98EB010F-72C4-4E65-980C-803FDF8F0E86}">
      <text>
        <r>
          <rPr>
            <b/>
            <sz val="9"/>
            <color indexed="81"/>
            <rFont val="Tahoma"/>
            <family val="2"/>
          </rPr>
          <t>Richard Lambert:</t>
        </r>
        <r>
          <rPr>
            <sz val="9"/>
            <color indexed="81"/>
            <rFont val="Tahoma"/>
            <family val="2"/>
          </rPr>
          <t xml:space="preserve">
Dean Howland scored six goals</t>
        </r>
      </text>
    </comment>
    <comment ref="U250" authorId="0" shapeId="0" xr:uid="{340E599F-0EC7-47C3-8EA0-D3772E1E2D7A}">
      <text>
        <r>
          <rPr>
            <b/>
            <sz val="9"/>
            <color indexed="81"/>
            <rFont val="Tahoma"/>
            <family val="2"/>
          </rPr>
          <t>Richard Lambert:</t>
        </r>
        <r>
          <rPr>
            <sz val="9"/>
            <color indexed="81"/>
            <rFont val="Tahoma"/>
            <family val="2"/>
          </rPr>
          <t xml:space="preserve">
0-3 after an hour</t>
        </r>
      </text>
    </comment>
    <comment ref="AD250" authorId="0" shapeId="0" xr:uid="{6F115686-4AA7-4DAF-A67B-B8E5BF59C4A0}">
      <text>
        <r>
          <rPr>
            <b/>
            <sz val="9"/>
            <color indexed="81"/>
            <rFont val="Tahoma"/>
            <family val="2"/>
          </rPr>
          <t>Richard Lambert:</t>
        </r>
        <r>
          <rPr>
            <sz val="9"/>
            <color indexed="81"/>
            <rFont val="Tahoma"/>
            <family val="2"/>
          </rPr>
          <t xml:space="preserve">
p-p on 15/01/90 - waterlogged</t>
        </r>
      </text>
    </comment>
    <comment ref="T254" authorId="0" shapeId="0" xr:uid="{6AA71183-C27C-4BB7-A631-E57F116D3348}">
      <text>
        <r>
          <rPr>
            <b/>
            <sz val="9"/>
            <color indexed="81"/>
            <rFont val="Tahoma"/>
            <family val="2"/>
          </rPr>
          <t>Richard Lambert:</t>
        </r>
        <r>
          <rPr>
            <sz val="9"/>
            <color indexed="81"/>
            <rFont val="Tahoma"/>
            <family val="2"/>
          </rPr>
          <t xml:space="preserve">
calculated score</t>
        </r>
      </text>
    </comment>
    <comment ref="AG254" authorId="0" shapeId="0" xr:uid="{D36535BF-D341-40EF-A57A-12C5095D5ED2}">
      <text>
        <r>
          <rPr>
            <b/>
            <sz val="9"/>
            <color indexed="81"/>
            <rFont val="Tahoma"/>
            <family val="2"/>
          </rPr>
          <t>Richard Lambert:</t>
        </r>
        <r>
          <rPr>
            <sz val="9"/>
            <color indexed="81"/>
            <rFont val="Tahoma"/>
            <family val="2"/>
          </rPr>
          <t xml:space="preserve">
reported on 11/10/90</t>
        </r>
      </text>
    </comment>
    <comment ref="T257" authorId="0" shapeId="0" xr:uid="{3BC9BB6E-ABB8-4892-8D37-F0EBF967867D}">
      <text>
        <r>
          <rPr>
            <b/>
            <sz val="9"/>
            <color indexed="81"/>
            <rFont val="Tahoma"/>
            <family val="2"/>
          </rPr>
          <t>Richard Lambert:</t>
        </r>
        <r>
          <rPr>
            <sz val="9"/>
            <color indexed="81"/>
            <rFont val="Tahoma"/>
            <family val="2"/>
          </rPr>
          <t xml:space="preserve">
calculated score</t>
        </r>
      </text>
    </comment>
    <comment ref="R258" authorId="0" shapeId="0" xr:uid="{14A61A21-843D-4725-8E2C-AAA1B27E711F}">
      <text>
        <r>
          <rPr>
            <b/>
            <sz val="9"/>
            <color indexed="81"/>
            <rFont val="Tahoma"/>
            <family val="2"/>
          </rPr>
          <t>Richard Lambert:</t>
        </r>
        <r>
          <rPr>
            <sz val="9"/>
            <color indexed="81"/>
            <rFont val="Tahoma"/>
            <family val="2"/>
          </rPr>
          <t xml:space="preserve">
this match was won by Molesey</t>
        </r>
      </text>
    </comment>
    <comment ref="S258" authorId="0" shapeId="0" xr:uid="{9C8965E9-E3A1-4F57-AD92-E2FE60A8657C}">
      <text>
        <r>
          <rPr>
            <b/>
            <sz val="9"/>
            <color indexed="81"/>
            <rFont val="Tahoma"/>
            <family val="2"/>
          </rPr>
          <t>Richard Lambert:</t>
        </r>
        <r>
          <rPr>
            <sz val="9"/>
            <color indexed="81"/>
            <rFont val="Tahoma"/>
            <family val="2"/>
          </rPr>
          <t xml:space="preserve">
this match was won by Molesey</t>
        </r>
      </text>
    </comment>
    <comment ref="T258" authorId="0" shapeId="0" xr:uid="{9A8E0770-1768-491B-B763-7CF151889FA5}">
      <text>
        <r>
          <rPr>
            <b/>
            <sz val="9"/>
            <color indexed="81"/>
            <rFont val="Tahoma"/>
            <family val="2"/>
          </rPr>
          <t>Richard Lambert:</t>
        </r>
        <r>
          <rPr>
            <sz val="9"/>
            <color indexed="81"/>
            <rFont val="Tahoma"/>
            <family val="2"/>
          </rPr>
          <t xml:space="preserve">
calculated score</t>
        </r>
      </text>
    </comment>
    <comment ref="Q259" authorId="0" shapeId="0" xr:uid="{83D7CB36-95EE-4EF7-AB0A-497775E5CD87}">
      <text>
        <r>
          <rPr>
            <b/>
            <sz val="9"/>
            <color indexed="81"/>
            <rFont val="Tahoma"/>
            <family val="2"/>
          </rPr>
          <t>Richard Lambert:</t>
        </r>
        <r>
          <rPr>
            <sz val="9"/>
            <color indexed="81"/>
            <rFont val="Tahoma"/>
            <family val="2"/>
          </rPr>
          <t xml:space="preserve">
this match was won by Molesey</t>
        </r>
      </text>
    </comment>
    <comment ref="AI259" authorId="0" shapeId="0" xr:uid="{D870CEF7-1880-42AA-B0A7-60431D82CC1B}">
      <text>
        <r>
          <rPr>
            <b/>
            <sz val="9"/>
            <color indexed="81"/>
            <rFont val="Tahoma"/>
            <family val="2"/>
          </rPr>
          <t>Richard Lambert:</t>
        </r>
        <r>
          <rPr>
            <sz val="9"/>
            <color indexed="81"/>
            <rFont val="Tahoma"/>
            <family val="2"/>
          </rPr>
          <t xml:space="preserve">
almost certsinly played on 29/08/90 - just awaiting confirmation</t>
        </r>
      </text>
    </comment>
    <comment ref="R260" authorId="0" shapeId="0" xr:uid="{C836D077-458E-43A7-A5C3-0DDC09536C0E}">
      <text>
        <r>
          <rPr>
            <b/>
            <sz val="9"/>
            <color indexed="81"/>
            <rFont val="Tahoma"/>
            <family val="2"/>
          </rPr>
          <t>Richard Lambert:</t>
        </r>
        <r>
          <rPr>
            <sz val="9"/>
            <color indexed="81"/>
            <rFont val="Tahoma"/>
            <family val="2"/>
          </rPr>
          <t xml:space="preserve">
this match was won by Three Bridges</t>
        </r>
      </text>
    </comment>
    <comment ref="O261" authorId="1" shapeId="0" xr:uid="{97F180F0-E669-4657-B927-336BA84CF6D8}">
      <text>
        <r>
          <rPr>
            <b/>
            <sz val="9"/>
            <color indexed="81"/>
            <rFont val="Tahoma"/>
            <family val="2"/>
          </rPr>
          <t>rxl:</t>
        </r>
        <r>
          <rPr>
            <sz val="9"/>
            <color indexed="81"/>
            <rFont val="Tahoma"/>
            <family val="2"/>
          </rPr>
          <t xml:space="preserve">
played at West Street</t>
        </r>
      </text>
    </comment>
    <comment ref="AD261" authorId="1" shapeId="0" xr:uid="{B50FD063-60B3-4284-AE15-E50C437D7083}">
      <text>
        <r>
          <rPr>
            <b/>
            <sz val="9"/>
            <color indexed="81"/>
            <rFont val="Tahoma"/>
            <family val="2"/>
          </rPr>
          <t>rxl:</t>
        </r>
        <r>
          <rPr>
            <sz val="9"/>
            <color indexed="81"/>
            <rFont val="Tahoma"/>
            <family val="2"/>
          </rPr>
          <t xml:space="preserve">
played at West Street</t>
        </r>
      </text>
    </comment>
    <comment ref="T265" authorId="0" shapeId="0" xr:uid="{829592DC-46BB-48CD-9B78-48FE88964C4C}">
      <text>
        <r>
          <rPr>
            <b/>
            <sz val="9"/>
            <color indexed="81"/>
            <rFont val="Tahoma"/>
            <family val="2"/>
          </rPr>
          <t>Richard Lambert:</t>
        </r>
        <r>
          <rPr>
            <sz val="9"/>
            <color indexed="81"/>
            <rFont val="Tahoma"/>
            <family val="2"/>
          </rPr>
          <t xml:space="preserve">
result in Bromley programme said 3-2 and provided three scorers, but the same page contained a report showing clearly it was 4-2. Bromley were 4-0 up. This 4-2 result tallies the table, so I am more than happy with this.</t>
        </r>
      </text>
    </comment>
    <comment ref="AH265" authorId="0" shapeId="0" xr:uid="{1CA033D2-277E-4135-A5A6-81A7BA1AAA4D}">
      <text>
        <r>
          <rPr>
            <b/>
            <sz val="9"/>
            <color indexed="81"/>
            <rFont val="Tahoma"/>
            <family val="2"/>
          </rPr>
          <t>Richard Lambert:</t>
        </r>
        <r>
          <rPr>
            <sz val="9"/>
            <color indexed="81"/>
            <rFont val="Tahoma"/>
            <family val="2"/>
          </rPr>
          <t xml:space="preserve">
scheduled for 08/04/92 then moved back a day</t>
        </r>
      </text>
    </comment>
    <comment ref="AI265" authorId="0" shapeId="0" xr:uid="{03C20B04-6DF7-41DE-8FDA-7CBAC1AD8068}">
      <text>
        <r>
          <rPr>
            <b/>
            <sz val="9"/>
            <color indexed="81"/>
            <rFont val="Tahoma"/>
            <family val="2"/>
          </rPr>
          <t>Richard Lambert:</t>
        </r>
        <r>
          <rPr>
            <sz val="9"/>
            <color indexed="81"/>
            <rFont val="Tahoma"/>
            <family val="2"/>
          </rPr>
          <t xml:space="preserve">
p-p on 16/12/91</t>
        </r>
      </text>
    </comment>
    <comment ref="Q266" authorId="0" shapeId="0" xr:uid="{81E6247B-ECE5-4F4F-9F01-AC0C7E080A89}">
      <text>
        <r>
          <rPr>
            <b/>
            <sz val="9"/>
            <color indexed="81"/>
            <rFont val="Tahoma"/>
            <family val="2"/>
          </rPr>
          <t>Richard Lambert:</t>
        </r>
        <r>
          <rPr>
            <sz val="9"/>
            <color indexed="81"/>
            <rFont val="Tahoma"/>
            <family val="2"/>
          </rPr>
          <t xml:space="preserve">
calculated score</t>
        </r>
      </text>
    </comment>
    <comment ref="AF266" authorId="0" shapeId="0" xr:uid="{3247F5A2-E596-4FB5-A741-39290B570E1A}">
      <text>
        <r>
          <rPr>
            <b/>
            <sz val="9"/>
            <color indexed="81"/>
            <rFont val="Tahoma"/>
            <family val="2"/>
          </rPr>
          <t>Richard Lambert:</t>
        </r>
        <r>
          <rPr>
            <sz val="9"/>
            <color indexed="81"/>
            <rFont val="Tahoma"/>
            <family val="2"/>
          </rPr>
          <t xml:space="preserve">
p-p on 11/12/91 - frozen </t>
        </r>
      </text>
    </comment>
    <comment ref="AG268" authorId="0" shapeId="0" xr:uid="{3B905E53-8C9F-4B97-9028-459AC0038B61}">
      <text>
        <r>
          <rPr>
            <b/>
            <sz val="9"/>
            <color indexed="81"/>
            <rFont val="Tahoma"/>
            <family val="2"/>
          </rPr>
          <t>Richard Lambert:</t>
        </r>
        <r>
          <rPr>
            <sz val="9"/>
            <color indexed="81"/>
            <rFont val="Tahoma"/>
            <family val="2"/>
          </rPr>
          <t xml:space="preserve">
p-p on 22/08/91</t>
        </r>
      </text>
    </comment>
    <comment ref="O269" authorId="0" shapeId="0" xr:uid="{FAE52E41-E3E6-4F49-BE37-FEAD3542ED01}">
      <text>
        <r>
          <rPr>
            <b/>
            <sz val="9"/>
            <color indexed="81"/>
            <rFont val="Tahoma"/>
            <family val="2"/>
          </rPr>
          <t>Richard Lambert:</t>
        </r>
        <r>
          <rPr>
            <sz val="9"/>
            <color indexed="81"/>
            <rFont val="Tahoma"/>
            <family val="2"/>
          </rPr>
          <t xml:space="preserve">
Frank Dixon scored six goals</t>
        </r>
      </text>
    </comment>
    <comment ref="AD269" authorId="0" shapeId="0" xr:uid="{3DC91D40-8306-499C-B23D-A22FD97D75AB}">
      <text>
        <r>
          <rPr>
            <b/>
            <sz val="9"/>
            <color indexed="81"/>
            <rFont val="Tahoma"/>
            <family val="2"/>
          </rPr>
          <t>Richard Lambert:</t>
        </r>
        <r>
          <rPr>
            <sz val="9"/>
            <color indexed="81"/>
            <rFont val="Tahoma"/>
            <family val="2"/>
          </rPr>
          <t xml:space="preserve">
p-p on 07/11/91 and again on 23/01/92</t>
        </r>
      </text>
    </comment>
    <comment ref="M270" authorId="0" shapeId="0" xr:uid="{59E69938-5370-4613-A126-C78A854C485F}">
      <text>
        <r>
          <rPr>
            <b/>
            <sz val="9"/>
            <color indexed="81"/>
            <rFont val="Tahoma"/>
            <family val="2"/>
          </rPr>
          <t>Richard Lambert:</t>
        </r>
        <r>
          <rPr>
            <sz val="9"/>
            <color indexed="81"/>
            <rFont val="Tahoma"/>
            <family val="2"/>
          </rPr>
          <t xml:space="preserve">
match played at Bromley FC</t>
        </r>
      </text>
    </comment>
    <comment ref="O270" authorId="0" shapeId="0" xr:uid="{99277B69-049C-4C37-A4C7-F735F5CE388D}">
      <text>
        <r>
          <rPr>
            <b/>
            <sz val="9"/>
            <color indexed="81"/>
            <rFont val="Tahoma"/>
            <family val="2"/>
          </rPr>
          <t>Richard Lambert:</t>
        </r>
        <r>
          <rPr>
            <sz val="9"/>
            <color indexed="81"/>
            <rFont val="Tahoma"/>
            <family val="2"/>
          </rPr>
          <t xml:space="preserve">
match played at Chipstead FC</t>
        </r>
      </text>
    </comment>
    <comment ref="Q270" authorId="0" shapeId="0" xr:uid="{4BD70986-4D77-4EE8-B3D1-26DF39C3DBED}">
      <text>
        <r>
          <rPr>
            <b/>
            <sz val="9"/>
            <color indexed="81"/>
            <rFont val="Tahoma"/>
            <family val="2"/>
          </rPr>
          <t>Richard Lambert:</t>
        </r>
        <r>
          <rPr>
            <sz val="9"/>
            <color indexed="81"/>
            <rFont val="Tahoma"/>
            <family val="2"/>
          </rPr>
          <t xml:space="preserve">
match played at Croydon Athletic</t>
        </r>
      </text>
    </comment>
    <comment ref="T270" authorId="0" shapeId="0" xr:uid="{CBF37224-35C3-4630-A399-5AA3F0311F96}">
      <text>
        <r>
          <rPr>
            <b/>
            <sz val="9"/>
            <color indexed="81"/>
            <rFont val="Tahoma"/>
            <family val="2"/>
          </rPr>
          <t>Richard Lambert:</t>
        </r>
        <r>
          <rPr>
            <sz val="9"/>
            <color indexed="81"/>
            <rFont val="Tahoma"/>
            <family val="2"/>
          </rPr>
          <t xml:space="preserve">
match played at Whyteleafe</t>
        </r>
      </text>
    </comment>
    <comment ref="AB270" authorId="0" shapeId="0" xr:uid="{3DE906BA-7D11-4B90-86EB-6D34CD59B686}">
      <text>
        <r>
          <rPr>
            <b/>
            <sz val="9"/>
            <color indexed="81"/>
            <rFont val="Tahoma"/>
            <family val="2"/>
          </rPr>
          <t>Richard Lambert:</t>
        </r>
        <r>
          <rPr>
            <sz val="9"/>
            <color indexed="81"/>
            <rFont val="Tahoma"/>
            <family val="2"/>
          </rPr>
          <t xml:space="preserve">
match played at Bromley FC</t>
        </r>
      </text>
    </comment>
    <comment ref="AD270" authorId="0" shapeId="0" xr:uid="{9863259E-D5C8-45C3-9DE6-1F51E19DBF91}">
      <text>
        <r>
          <rPr>
            <b/>
            <sz val="9"/>
            <color indexed="81"/>
            <rFont val="Tahoma"/>
            <family val="2"/>
          </rPr>
          <t>Richard Lambert:</t>
        </r>
        <r>
          <rPr>
            <sz val="9"/>
            <color indexed="81"/>
            <rFont val="Tahoma"/>
            <family val="2"/>
          </rPr>
          <t xml:space="preserve">
scheduled for 08/01/92 at Croydon Arena but p-p - played on 19/03/92 at Chipstead FC</t>
        </r>
      </text>
    </comment>
    <comment ref="AE270" authorId="0" shapeId="0" xr:uid="{7458F284-8307-486B-90AA-E00CABEEE394}">
      <text>
        <r>
          <rPr>
            <b/>
            <sz val="9"/>
            <color indexed="81"/>
            <rFont val="Tahoma"/>
            <family val="2"/>
          </rPr>
          <t>Richard Lambert:</t>
        </r>
        <r>
          <rPr>
            <sz val="9"/>
            <color indexed="81"/>
            <rFont val="Tahoma"/>
            <family val="2"/>
          </rPr>
          <t xml:space="preserve">
match played at Croydon Athletic</t>
        </r>
      </text>
    </comment>
    <comment ref="AF270" authorId="0" shapeId="0" xr:uid="{057ED45E-D4FE-42CA-9848-BB7AE5C72737}">
      <text>
        <r>
          <rPr>
            <b/>
            <sz val="9"/>
            <color indexed="81"/>
            <rFont val="Tahoma"/>
            <family val="2"/>
          </rPr>
          <t>Richard Lambert:</t>
        </r>
        <r>
          <rPr>
            <sz val="9"/>
            <color indexed="81"/>
            <rFont val="Tahoma"/>
            <family val="2"/>
          </rPr>
          <t xml:space="preserve">
match played at Croydon Athletic</t>
        </r>
      </text>
    </comment>
    <comment ref="AI270" authorId="0" shapeId="0" xr:uid="{3773F0A7-D526-4B12-9A13-057F535F30FB}">
      <text>
        <r>
          <rPr>
            <b/>
            <sz val="9"/>
            <color indexed="81"/>
            <rFont val="Tahoma"/>
            <family val="2"/>
          </rPr>
          <t>Richard Lambert:</t>
        </r>
        <r>
          <rPr>
            <sz val="9"/>
            <color indexed="81"/>
            <rFont val="Tahoma"/>
            <family val="2"/>
          </rPr>
          <t xml:space="preserve">
match played at Whyteleafe</t>
        </r>
      </text>
    </comment>
    <comment ref="AB272" authorId="0" shapeId="0" xr:uid="{B6BC7EAE-4BB1-439D-8516-18BB9004520E}">
      <text>
        <r>
          <rPr>
            <b/>
            <sz val="9"/>
            <color indexed="81"/>
            <rFont val="Tahoma"/>
            <family val="2"/>
          </rPr>
          <t>Richard Lambert:</t>
        </r>
        <r>
          <rPr>
            <sz val="9"/>
            <color indexed="81"/>
            <rFont val="Tahoma"/>
            <family val="2"/>
          </rPr>
          <t xml:space="preserve">
p-p on 29/01/92</t>
        </r>
      </text>
    </comment>
    <comment ref="AH272" authorId="0" shapeId="0" xr:uid="{B9BB3F44-DF28-41A5-8B27-357118869EDF}">
      <text>
        <r>
          <rPr>
            <b/>
            <sz val="9"/>
            <color indexed="81"/>
            <rFont val="Tahoma"/>
            <family val="2"/>
          </rPr>
          <t>Richard Lambert:</t>
        </r>
        <r>
          <rPr>
            <sz val="9"/>
            <color indexed="81"/>
            <rFont val="Tahoma"/>
            <family val="2"/>
          </rPr>
          <t xml:space="preserve">
p-p on 13/11/91 for an FA Youth Cup replay - then p-p on 08/01/92 and again on 19/02/92</t>
        </r>
      </text>
    </comment>
    <comment ref="AB277" authorId="0" shapeId="0" xr:uid="{1E851C1E-6E2A-403F-8B70-BCD0BFCCC561}">
      <text>
        <r>
          <rPr>
            <b/>
            <sz val="9"/>
            <color indexed="81"/>
            <rFont val="Tahoma"/>
            <family val="2"/>
          </rPr>
          <t>Richard Lambert:</t>
        </r>
        <r>
          <rPr>
            <sz val="9"/>
            <color indexed="81"/>
            <rFont val="Tahoma"/>
            <family val="2"/>
          </rPr>
          <t xml:space="preserve">
match played before 11/12/92</t>
        </r>
      </text>
    </comment>
    <comment ref="S279" authorId="0" shapeId="0" xr:uid="{EDCD8D6B-452A-4934-94C9-0FFEA394A0CE}">
      <text>
        <r>
          <rPr>
            <b/>
            <sz val="9"/>
            <color indexed="81"/>
            <rFont val="Tahoma"/>
            <family val="2"/>
          </rPr>
          <t>Richard Lambert:</t>
        </r>
        <r>
          <rPr>
            <sz val="9"/>
            <color indexed="81"/>
            <rFont val="Tahoma"/>
            <family val="2"/>
          </rPr>
          <t xml:space="preserve">
Steve Tyler records advise 5-6 but Hampton Historian Chris Hurst advises 6-5  which tallies and provides all six Hampton scorers - Sutton programme confirms this</t>
        </r>
      </text>
    </comment>
    <comment ref="AG280" authorId="0" shapeId="0" xr:uid="{296091E0-FEB1-4837-BDB0-1F76890C2656}">
      <text>
        <r>
          <rPr>
            <b/>
            <sz val="9"/>
            <color indexed="81"/>
            <rFont val="Tahoma"/>
            <family val="2"/>
          </rPr>
          <t>Richard Lambert:</t>
        </r>
        <r>
          <rPr>
            <sz val="9"/>
            <color indexed="81"/>
            <rFont val="Tahoma"/>
            <family val="2"/>
          </rPr>
          <t xml:space="preserve">
match played before 11/12/92</t>
        </r>
      </text>
    </comment>
    <comment ref="AI280" authorId="0" shapeId="0" xr:uid="{7E5E0D9F-0BA6-48EC-9AC7-231F3BEA96D4}">
      <text>
        <r>
          <rPr>
            <b/>
            <sz val="9"/>
            <color indexed="81"/>
            <rFont val="Tahoma"/>
            <family val="2"/>
          </rPr>
          <t>Richard Lambert:</t>
        </r>
        <r>
          <rPr>
            <sz val="9"/>
            <color indexed="81"/>
            <rFont val="Tahoma"/>
            <family val="2"/>
          </rPr>
          <t xml:space="preserve">
match played before 11/12/92</t>
        </r>
      </text>
    </comment>
    <comment ref="AH281" authorId="0" shapeId="0" xr:uid="{85160C6D-FDED-45C1-941B-14AD5AA6C753}">
      <text>
        <r>
          <rPr>
            <b/>
            <sz val="9"/>
            <color indexed="81"/>
            <rFont val="Tahoma"/>
            <family val="2"/>
          </rPr>
          <t>Richard Lambert:</t>
        </r>
        <r>
          <rPr>
            <sz val="9"/>
            <color indexed="81"/>
            <rFont val="Tahoma"/>
            <family val="2"/>
          </rPr>
          <t xml:space="preserve">
match played before 11/12/92</t>
        </r>
      </text>
    </comment>
    <comment ref="AI281" authorId="0" shapeId="0" xr:uid="{73AFA908-CEBC-4B59-AF41-AB023CA62476}">
      <text>
        <r>
          <rPr>
            <b/>
            <sz val="9"/>
            <color indexed="81"/>
            <rFont val="Tahoma"/>
            <family val="2"/>
          </rPr>
          <t>Richard Lambert:</t>
        </r>
        <r>
          <rPr>
            <sz val="9"/>
            <color indexed="81"/>
            <rFont val="Tahoma"/>
            <family val="2"/>
          </rPr>
          <t xml:space="preserve">
match played before 11/12/92</t>
        </r>
      </text>
    </comment>
    <comment ref="P282" authorId="0" shapeId="0" xr:uid="{6E0F59C9-D6DC-4F97-973D-D2ACD558EB48}">
      <text>
        <r>
          <rPr>
            <b/>
            <sz val="9"/>
            <color indexed="81"/>
            <rFont val="Tahoma"/>
            <family val="2"/>
          </rPr>
          <t>Richard Lambert:</t>
        </r>
        <r>
          <rPr>
            <sz val="9"/>
            <color indexed="81"/>
            <rFont val="Tahoma"/>
            <family val="2"/>
          </rPr>
          <t xml:space="preserve">
Steve Tyler records advise3-3 but Hampton Historian Chris Hurst advises 3-2 which tallies and provides just two Hampton scorers</t>
        </r>
      </text>
    </comment>
    <comment ref="AC282" authorId="0" shapeId="0" xr:uid="{CA3B2E02-4485-40F5-800A-7658F345FE03}">
      <text>
        <r>
          <rPr>
            <b/>
            <sz val="9"/>
            <color indexed="81"/>
            <rFont val="Tahoma"/>
            <family val="2"/>
          </rPr>
          <t>Richard Lambert:</t>
        </r>
        <r>
          <rPr>
            <sz val="9"/>
            <color indexed="81"/>
            <rFont val="Tahoma"/>
            <family val="2"/>
          </rPr>
          <t xml:space="preserve">
match played before 11/12/92</t>
        </r>
      </text>
    </comment>
    <comment ref="AB283" authorId="0" shapeId="0" xr:uid="{4205336B-C39F-45C7-9B5F-46BC297ECFD6}">
      <text>
        <r>
          <rPr>
            <b/>
            <sz val="9"/>
            <color indexed="81"/>
            <rFont val="Tahoma"/>
            <family val="2"/>
          </rPr>
          <t>Richard Lambert:</t>
        </r>
        <r>
          <rPr>
            <sz val="9"/>
            <color indexed="81"/>
            <rFont val="Tahoma"/>
            <family val="2"/>
          </rPr>
          <t xml:space="preserve">
match played before 11/12/92</t>
        </r>
      </text>
    </comment>
    <comment ref="AC283" authorId="0" shapeId="0" xr:uid="{2927F429-6612-420F-8A10-E9E8E430273D}">
      <text>
        <r>
          <rPr>
            <b/>
            <sz val="9"/>
            <color indexed="81"/>
            <rFont val="Tahoma"/>
            <family val="2"/>
          </rPr>
          <t>Richard Lambert:</t>
        </r>
        <r>
          <rPr>
            <sz val="9"/>
            <color indexed="81"/>
            <rFont val="Tahoma"/>
            <family val="2"/>
          </rPr>
          <t xml:space="preserve">
match played before 11/12/92</t>
        </r>
      </text>
    </comment>
    <comment ref="AG283" authorId="0" shapeId="0" xr:uid="{B272194A-18B3-4015-823D-41FAABE35D82}">
      <text>
        <r>
          <rPr>
            <b/>
            <sz val="9"/>
            <color indexed="81"/>
            <rFont val="Tahoma"/>
            <family val="2"/>
          </rPr>
          <t>Richard Lambert:</t>
        </r>
        <r>
          <rPr>
            <sz val="9"/>
            <color indexed="81"/>
            <rFont val="Tahoma"/>
            <family val="2"/>
          </rPr>
          <t xml:space="preserve">
match played before 11/12/92</t>
        </r>
      </text>
    </comment>
    <comment ref="P289" authorId="1" shapeId="0" xr:uid="{12119828-F471-4FDF-A924-C96626CA531C}">
      <text>
        <r>
          <rPr>
            <b/>
            <sz val="9"/>
            <color indexed="81"/>
            <rFont val="Tahoma"/>
            <family val="2"/>
          </rPr>
          <t>rxl:</t>
        </r>
        <r>
          <rPr>
            <sz val="9"/>
            <color indexed="81"/>
            <rFont val="Tahoma"/>
            <family val="2"/>
          </rPr>
          <t xml:space="preserve">
abandoned 87 minutes due to player injury - result left to stand by league</t>
        </r>
      </text>
    </comment>
    <comment ref="L290" authorId="0" shapeId="0" xr:uid="{8EC83CFD-EC92-45B2-A4B7-C9A741111DF5}">
      <text>
        <r>
          <rPr>
            <b/>
            <sz val="9"/>
            <color indexed="81"/>
            <rFont val="Tahoma"/>
            <family val="2"/>
          </rPr>
          <t>Richard Lambert:</t>
        </r>
        <r>
          <rPr>
            <sz val="9"/>
            <color indexed="81"/>
            <rFont val="Tahoma"/>
            <family val="2"/>
          </rPr>
          <t xml:space="preserve">
all Epsom matches were played away from home this season</t>
        </r>
      </text>
    </comment>
    <comment ref="AA290" authorId="0" shapeId="0" xr:uid="{37BE10EB-5BA2-4026-A491-CB365974669C}">
      <text>
        <r>
          <rPr>
            <b/>
            <sz val="9"/>
            <color indexed="81"/>
            <rFont val="Tahoma"/>
            <family val="2"/>
          </rPr>
          <t>Richard Lambert:</t>
        </r>
        <r>
          <rPr>
            <sz val="9"/>
            <color indexed="81"/>
            <rFont val="Tahoma"/>
            <family val="2"/>
          </rPr>
          <t xml:space="preserve">
all Epsom matches were played away from home this season</t>
        </r>
      </text>
    </comment>
    <comment ref="AF290" authorId="0" shapeId="0" xr:uid="{BBEE6CBC-5F61-40BC-BA3F-215A848FA47B}">
      <text>
        <r>
          <rPr>
            <b/>
            <sz val="9"/>
            <color indexed="81"/>
            <rFont val="Tahoma"/>
            <family val="2"/>
          </rPr>
          <t>Richard Lambert:</t>
        </r>
        <r>
          <rPr>
            <sz val="9"/>
            <color indexed="81"/>
            <rFont val="Tahoma"/>
            <family val="2"/>
          </rPr>
          <t xml:space="preserve">
match played at Beveree , Hampton FC</t>
        </r>
      </text>
    </comment>
    <comment ref="P298" authorId="0" shapeId="0" xr:uid="{6ED7EAC7-13EA-4C66-B1FA-802197242DEB}">
      <text>
        <r>
          <rPr>
            <b/>
            <sz val="9"/>
            <color indexed="81"/>
            <rFont val="Tahoma"/>
            <family val="2"/>
          </rPr>
          <t>Richard Lambert:</t>
        </r>
        <r>
          <rPr>
            <sz val="9"/>
            <color indexed="81"/>
            <rFont val="Tahoma"/>
            <family val="2"/>
          </rPr>
          <t xml:space="preserve">
bulltin reports this as 2-10 which did not tally for either club, but Rob Oakes records confirm it was 2-11 which tallies</t>
        </r>
      </text>
    </comment>
    <comment ref="AK298" authorId="0" shapeId="0" xr:uid="{10A56C35-F26A-44A3-8248-8E76B55533DF}">
      <text>
        <r>
          <rPr>
            <b/>
            <sz val="9"/>
            <color indexed="81"/>
            <rFont val="Tahoma"/>
            <family val="2"/>
          </rPr>
          <t>Richard Lambert:</t>
        </r>
        <r>
          <rPr>
            <sz val="9"/>
            <color indexed="81"/>
            <rFont val="Tahoma"/>
            <family val="2"/>
          </rPr>
          <t xml:space="preserve">
p-p on 21/11/02 - rearranged for 09/01/03 - p-p on 09/01/03 - rearranged for 06/02/03</t>
        </r>
      </text>
    </comment>
    <comment ref="O299" authorId="0" shapeId="0" xr:uid="{807F9BDC-B612-4B41-A896-654A60833E3D}">
      <text>
        <r>
          <rPr>
            <b/>
            <sz val="9"/>
            <color indexed="81"/>
            <rFont val="Tahoma"/>
            <family val="2"/>
          </rPr>
          <t>Richard Lambert:</t>
        </r>
        <r>
          <rPr>
            <sz val="9"/>
            <color indexed="81"/>
            <rFont val="Tahoma"/>
            <family val="2"/>
          </rPr>
          <t xml:space="preserve">
abandoned apparently at Cobham FC on 05/02/03 - no time score or reason given in bulletin</t>
        </r>
      </text>
    </comment>
    <comment ref="T299" authorId="0" shapeId="0" xr:uid="{691FD296-59C4-4C83-9EF5-F504EB15442A}">
      <text>
        <r>
          <rPr>
            <b/>
            <sz val="9"/>
            <color indexed="81"/>
            <rFont val="Tahoma"/>
            <family val="2"/>
          </rPr>
          <t>Richard Lambert:</t>
        </r>
        <r>
          <rPr>
            <sz val="9"/>
            <color indexed="81"/>
            <rFont val="Tahoma"/>
            <family val="2"/>
          </rPr>
          <t xml:space="preserve">
not reported in bulletin - Rob Oakes records confirm 6-1</t>
        </r>
      </text>
    </comment>
    <comment ref="AD299" authorId="0" shapeId="0" xr:uid="{EA69F280-9FC1-4131-BEDC-D2950142E3FC}">
      <text>
        <r>
          <rPr>
            <b/>
            <sz val="9"/>
            <color indexed="81"/>
            <rFont val="Tahoma"/>
            <family val="2"/>
          </rPr>
          <t>Richard Lambert:</t>
        </r>
        <r>
          <rPr>
            <sz val="9"/>
            <color indexed="81"/>
            <rFont val="Tahoma"/>
            <family val="2"/>
          </rPr>
          <t xml:space="preserve">
p-p on 08/01/03 - rearranged for 05/02/03 although bulletin 23 lists the match as a Cobham home match - it appears to have been played at Cobham this day but was then abandoned on 05/02/03 - no time score or reason given in bulletin - rearranged for 12/03/03 at Cobham FC again</t>
        </r>
      </text>
    </comment>
    <comment ref="AF299" authorId="0" shapeId="0" xr:uid="{F6676556-8873-4A0E-98C8-5502178E7B27}">
      <text>
        <r>
          <rPr>
            <b/>
            <sz val="9"/>
            <color indexed="81"/>
            <rFont val="Tahoma"/>
            <family val="2"/>
          </rPr>
          <t>Richard Lambert:</t>
        </r>
        <r>
          <rPr>
            <sz val="9"/>
            <color indexed="81"/>
            <rFont val="Tahoma"/>
            <family val="2"/>
          </rPr>
          <t xml:space="preserve">
played on 04/09/02 but fixture then appears in bulletin 10 for 16/10/02 but was an error and Chessington &amp; Hook United were at home to Broadbridge Heath instead</t>
        </r>
      </text>
    </comment>
    <comment ref="AG299" authorId="0" shapeId="0" xr:uid="{610E771A-D16E-4F3F-8BC8-EEA1E67AFED1}">
      <text>
        <r>
          <rPr>
            <b/>
            <sz val="9"/>
            <color indexed="81"/>
            <rFont val="Tahoma"/>
            <family val="2"/>
          </rPr>
          <t>Richard Lambert:</t>
        </r>
        <r>
          <rPr>
            <sz val="9"/>
            <color indexed="81"/>
            <rFont val="Tahoma"/>
            <family val="2"/>
          </rPr>
          <t xml:space="preserve">
p-p on 06/11/02 - rearranged for 04/12/02 - p-p on 04/12/02 - rearranged for 19/02/03 - p-p on 19/02/03 - rearranged for 23/04/03</t>
        </r>
      </text>
    </comment>
    <comment ref="AH299" authorId="0" shapeId="0" xr:uid="{41ABE3D0-C558-42C9-A327-DC936B23AC4D}">
      <text>
        <r>
          <rPr>
            <b/>
            <sz val="9"/>
            <color indexed="81"/>
            <rFont val="Tahoma"/>
            <family val="2"/>
          </rPr>
          <t>Richard Lambert:</t>
        </r>
        <r>
          <rPr>
            <sz val="9"/>
            <color indexed="81"/>
            <rFont val="Tahoma"/>
            <family val="2"/>
          </rPr>
          <t xml:space="preserve">
p-p on 13/11/02 - rearranged for 27/11/02 - p-p on 27/11/02 - rearranged for 30/01/03 then brought forward a day then moved back and return fixture played - rearranged for 26/03/03</t>
        </r>
      </text>
    </comment>
    <comment ref="AI299" authorId="0" shapeId="0" xr:uid="{5085EBA3-09EE-4E91-B28F-E72304F7AC16}">
      <text>
        <r>
          <rPr>
            <b/>
            <sz val="9"/>
            <color indexed="81"/>
            <rFont val="Tahoma"/>
            <family val="2"/>
          </rPr>
          <t>Richard Lambert:</t>
        </r>
        <r>
          <rPr>
            <sz val="9"/>
            <color indexed="81"/>
            <rFont val="Tahoma"/>
            <family val="2"/>
          </rPr>
          <t xml:space="preserve">
p-p on 02/04/03 - rearranged for </t>
        </r>
      </text>
    </comment>
    <comment ref="AE300" authorId="0" shapeId="0" xr:uid="{A5CC0237-1775-439D-BE5C-12C69FA2D49A}">
      <text>
        <r>
          <rPr>
            <b/>
            <sz val="9"/>
            <color indexed="81"/>
            <rFont val="Tahoma"/>
            <family val="2"/>
          </rPr>
          <t>Richard Lambert:</t>
        </r>
        <r>
          <rPr>
            <sz val="9"/>
            <color indexed="81"/>
            <rFont val="Tahoma"/>
            <family val="2"/>
          </rPr>
          <t xml:space="preserve">
p-p on 13/11/02 - rearranged for 12/02/03 - p-p on 12/02/03 - rearranged for 01/05/03 then brought forward to 14/04/03</t>
        </r>
      </text>
    </comment>
    <comment ref="AF300" authorId="0" shapeId="0" xr:uid="{A6317FD4-BFD3-4E89-BF01-A04A1E69AA45}">
      <text>
        <r>
          <rPr>
            <b/>
            <sz val="9"/>
            <color indexed="81"/>
            <rFont val="Tahoma"/>
            <family val="2"/>
          </rPr>
          <t>Richard Lambert:</t>
        </r>
        <r>
          <rPr>
            <sz val="9"/>
            <color indexed="81"/>
            <rFont val="Tahoma"/>
            <family val="2"/>
          </rPr>
          <t xml:space="preserve">
scheduled for 19/11/02 but moved back and return fixture playedtwo days later - rearranged for 19/03/03 - p-p on 19/03/03 - rearranged for 24/03/03</t>
        </r>
      </text>
    </comment>
    <comment ref="AG300" authorId="0" shapeId="0" xr:uid="{29FA6BF1-97B5-40B4-9EA9-484CEDC43684}">
      <text>
        <r>
          <rPr>
            <b/>
            <sz val="9"/>
            <color indexed="81"/>
            <rFont val="Tahoma"/>
            <family val="2"/>
          </rPr>
          <t>Richard Lambert:</t>
        </r>
        <r>
          <rPr>
            <sz val="9"/>
            <color indexed="81"/>
            <rFont val="Tahoma"/>
            <family val="2"/>
          </rPr>
          <t xml:space="preserve">
scheduled for 29/10/02 then moved back a day</t>
        </r>
      </text>
    </comment>
    <comment ref="AH300" authorId="0" shapeId="0" xr:uid="{375A84BC-3FAC-4E77-A19B-3EFC40D50760}">
      <text>
        <r>
          <rPr>
            <b/>
            <sz val="9"/>
            <color indexed="81"/>
            <rFont val="Tahoma"/>
            <family val="2"/>
          </rPr>
          <t>Richard Lambert:</t>
        </r>
        <r>
          <rPr>
            <sz val="9"/>
            <color indexed="81"/>
            <rFont val="Tahoma"/>
            <family val="2"/>
          </rPr>
          <t xml:space="preserve">
p-p on 22/01/03 - rearranged for 26/02/03</t>
        </r>
      </text>
    </comment>
    <comment ref="AK300" authorId="0" shapeId="0" xr:uid="{7A8864C4-1219-4773-B834-26D193171FA7}">
      <text>
        <r>
          <rPr>
            <b/>
            <sz val="9"/>
            <color indexed="81"/>
            <rFont val="Tahoma"/>
            <family val="2"/>
          </rPr>
          <t>Richard Lambert:</t>
        </r>
        <r>
          <rPr>
            <sz val="9"/>
            <color indexed="81"/>
            <rFont val="Tahoma"/>
            <family val="2"/>
          </rPr>
          <t xml:space="preserve">
scheduled for 22/10/02 then moved back a day</t>
        </r>
      </text>
    </comment>
    <comment ref="AC301" authorId="0" shapeId="0" xr:uid="{03267A8D-3BCB-424C-B666-E01EAEB5FA98}">
      <text>
        <r>
          <rPr>
            <b/>
            <sz val="9"/>
            <color indexed="81"/>
            <rFont val="Tahoma"/>
            <family val="2"/>
          </rPr>
          <t>Richard Lambert:</t>
        </r>
        <r>
          <rPr>
            <sz val="9"/>
            <color indexed="81"/>
            <rFont val="Tahoma"/>
            <family val="2"/>
          </rPr>
          <t xml:space="preserve">
p-p on 20/11/02 - rearranged for 15/01/03 - p-p on 15/01/03 - rearranged for 27/02/03</t>
        </r>
      </text>
    </comment>
    <comment ref="AD301" authorId="0" shapeId="0" xr:uid="{CD4D058A-94EF-44BF-85C1-365D7ECD8D6C}">
      <text>
        <r>
          <rPr>
            <b/>
            <sz val="9"/>
            <color indexed="81"/>
            <rFont val="Tahoma"/>
            <family val="2"/>
          </rPr>
          <t>Richard Lambert:</t>
        </r>
        <r>
          <rPr>
            <sz val="9"/>
            <color indexed="81"/>
            <rFont val="Tahoma"/>
            <family val="2"/>
          </rPr>
          <t xml:space="preserve">
scheduled for 14/11/02 but moved back and return fixture played a day earlier - rearranged for 29/01/03 then moved back a day</t>
        </r>
      </text>
    </comment>
    <comment ref="AF301" authorId="0" shapeId="0" xr:uid="{425946D0-2C22-4FFA-ADC0-CC058BEF45D9}">
      <text>
        <r>
          <rPr>
            <b/>
            <sz val="9"/>
            <color indexed="81"/>
            <rFont val="Tahoma"/>
            <family val="2"/>
          </rPr>
          <t>Richard Lambert:</t>
        </r>
        <r>
          <rPr>
            <sz val="9"/>
            <color indexed="81"/>
            <rFont val="Tahoma"/>
            <family val="2"/>
          </rPr>
          <t xml:space="preserve">
scheduled for 20/08/02 but moved back and Three Bridges hosted East Grinstead Town instead - rearranged for 10/10/02</t>
        </r>
      </text>
    </comment>
    <comment ref="AG301" authorId="0" shapeId="0" xr:uid="{036B7CAB-0C25-447D-855C-F3926F2C9045}">
      <text>
        <r>
          <rPr>
            <b/>
            <sz val="9"/>
            <color indexed="81"/>
            <rFont val="Tahoma"/>
            <family val="2"/>
          </rPr>
          <t>Richard Lambert:</t>
        </r>
        <r>
          <rPr>
            <sz val="9"/>
            <color indexed="81"/>
            <rFont val="Tahoma"/>
            <family val="2"/>
          </rPr>
          <t xml:space="preserve">
scheduled for 26/03/03 then moved back a day</t>
        </r>
      </text>
    </comment>
    <comment ref="AI301" authorId="0" shapeId="0" xr:uid="{C3D07AFF-611F-4170-B803-1C310FC4C3B8}">
      <text>
        <r>
          <rPr>
            <b/>
            <sz val="9"/>
            <color indexed="81"/>
            <rFont val="Tahoma"/>
            <family val="2"/>
          </rPr>
          <t>Richard Lambert:</t>
        </r>
        <r>
          <rPr>
            <sz val="9"/>
            <color indexed="81"/>
            <rFont val="Tahoma"/>
            <family val="2"/>
          </rPr>
          <t xml:space="preserve">
scheduled for 22/01/03 but moved back and return fixture played - then reinstated back at Crawley for 22/01/03 - p-p on 22/01/03 - rearranged for 09/04/03</t>
        </r>
      </text>
    </comment>
    <comment ref="AJ301" authorId="0" shapeId="0" xr:uid="{35301413-F0BB-455F-9FDA-4B8370ADD56A}">
      <text>
        <r>
          <rPr>
            <b/>
            <sz val="9"/>
            <color indexed="81"/>
            <rFont val="Tahoma"/>
            <family val="2"/>
          </rPr>
          <t>Richard Lambert:</t>
        </r>
        <r>
          <rPr>
            <sz val="9"/>
            <color indexed="81"/>
            <rFont val="Tahoma"/>
            <family val="2"/>
          </rPr>
          <t xml:space="preserve">
scheduled for 27/11/02 then moved back a day before being moved back further - rearranged for 19/03/03 - p-p on 19/03/03 - rearranged for 24/04/03 but then moved back - rearranged for 22/04/03</t>
        </r>
      </text>
    </comment>
    <comment ref="AL301" authorId="0" shapeId="0" xr:uid="{EE67BC7D-0DE4-41E0-A261-82978FC35D9A}">
      <text>
        <r>
          <rPr>
            <b/>
            <sz val="9"/>
            <color indexed="81"/>
            <rFont val="Tahoma"/>
            <family val="2"/>
          </rPr>
          <t>Richard Lambert:</t>
        </r>
        <r>
          <rPr>
            <sz val="9"/>
            <color indexed="81"/>
            <rFont val="Tahoma"/>
            <family val="2"/>
          </rPr>
          <t xml:space="preserve">
scheduled for 02/10/02 but moved back - rearranged for 17/10/02 but never played as Chessington United withdrew from the League</t>
        </r>
      </text>
    </comment>
    <comment ref="S302" authorId="0" shapeId="0" xr:uid="{2F83F840-7CE1-4F9A-8188-C3114CA97B04}">
      <text>
        <r>
          <rPr>
            <b/>
            <sz val="9"/>
            <color indexed="81"/>
            <rFont val="Tahoma"/>
            <family val="2"/>
          </rPr>
          <t>Richard Lambert:</t>
        </r>
        <r>
          <rPr>
            <sz val="9"/>
            <color indexed="81"/>
            <rFont val="Tahoma"/>
            <family val="2"/>
          </rPr>
          <t xml:space="preserve">
not reported in bulletin - Rob Oakes records confirm 0-4</t>
        </r>
      </text>
    </comment>
    <comment ref="V302" authorId="0" shapeId="0" xr:uid="{AC8FE1B8-2333-42FB-BCDD-B98B104B1E74}">
      <text>
        <r>
          <rPr>
            <b/>
            <sz val="9"/>
            <color indexed="81"/>
            <rFont val="Tahoma"/>
            <family val="2"/>
          </rPr>
          <t>Richard Lambert:</t>
        </r>
        <r>
          <rPr>
            <sz val="9"/>
            <color indexed="81"/>
            <rFont val="Tahoma"/>
            <family val="2"/>
          </rPr>
          <t xml:space="preserve">
reported in bulletin as 1-2 which doesn't tally but Rob Oakes records confirm the score was 1-4 which does tally so I will amend for now</t>
        </r>
      </text>
    </comment>
    <comment ref="AC302" authorId="0" shapeId="0" xr:uid="{0AC69B23-DE24-4302-A19C-8748199B2A60}">
      <text>
        <r>
          <rPr>
            <b/>
            <sz val="9"/>
            <color indexed="81"/>
            <rFont val="Tahoma"/>
            <family val="2"/>
          </rPr>
          <t>Richard Lambert:</t>
        </r>
        <r>
          <rPr>
            <sz val="9"/>
            <color indexed="81"/>
            <rFont val="Tahoma"/>
            <family val="2"/>
          </rPr>
          <t xml:space="preserve">
scheduled for 04/09/02 but moved back and return fixture played instead - rearranged for 31/10/02</t>
        </r>
      </text>
    </comment>
    <comment ref="AD302" authorId="0" shapeId="0" xr:uid="{A0252324-09EF-47E2-8D2A-538233FB14DA}">
      <text>
        <r>
          <rPr>
            <b/>
            <sz val="9"/>
            <color indexed="81"/>
            <rFont val="Tahoma"/>
            <family val="2"/>
          </rPr>
          <t>Richard Lambert:</t>
        </r>
        <r>
          <rPr>
            <sz val="9"/>
            <color indexed="81"/>
            <rFont val="Tahoma"/>
            <family val="2"/>
          </rPr>
          <t xml:space="preserve">
p-p on 21/11/02 - rearranged for 16/01/03 - p-p on 16/01/03 - rearranged for 27/03/03 - p-p on 27/03/03 - rearranged for 10/04/03</t>
        </r>
      </text>
    </comment>
    <comment ref="AE302" authorId="0" shapeId="0" xr:uid="{75BEDFBA-94F5-42B6-85E6-B070948E6FB9}">
      <text>
        <r>
          <rPr>
            <b/>
            <sz val="9"/>
            <color indexed="81"/>
            <rFont val="Tahoma"/>
            <family val="2"/>
          </rPr>
          <t>Richard Lambert:</t>
        </r>
        <r>
          <rPr>
            <sz val="9"/>
            <color indexed="81"/>
            <rFont val="Tahoma"/>
            <family val="2"/>
          </rPr>
          <t xml:space="preserve">
p-p on 05/12/02 - rearranged for 20/02/03</t>
        </r>
      </text>
    </comment>
    <comment ref="AG302" authorId="0" shapeId="0" xr:uid="{257AEB5F-C840-42A3-8784-01BA1824F4D5}">
      <text>
        <r>
          <rPr>
            <b/>
            <sz val="9"/>
            <color indexed="81"/>
            <rFont val="Tahoma"/>
            <family val="2"/>
          </rPr>
          <t>Richard Lambert:</t>
        </r>
        <r>
          <rPr>
            <sz val="9"/>
            <color indexed="81"/>
            <rFont val="Tahoma"/>
            <family val="2"/>
          </rPr>
          <t xml:space="preserve">
scheduled for 18/09/02 then moved back and Epsom &amp; Ewell hosted Cobham while Merstham hosted East Grinstead Town instead - rearranged for 09/01/03 - p-p on 09/01/03 - rearranged for 06/02/03</t>
        </r>
      </text>
    </comment>
    <comment ref="AH302" authorId="0" shapeId="0" xr:uid="{A82CF3B7-6FE1-405C-A44A-A63C4BC06F4E}">
      <text>
        <r>
          <rPr>
            <b/>
            <sz val="9"/>
            <color indexed="81"/>
            <rFont val="Tahoma"/>
            <family val="2"/>
          </rPr>
          <t>Richard Lambert:</t>
        </r>
        <r>
          <rPr>
            <sz val="9"/>
            <color indexed="81"/>
            <rFont val="Tahoma"/>
            <family val="2"/>
          </rPr>
          <t xml:space="preserve">
scheduled for 19/12/02 but moved back - rearranged for </t>
        </r>
      </text>
    </comment>
    <comment ref="AJ302" authorId="0" shapeId="0" xr:uid="{7C748ADF-F24E-46A4-9DEE-564E706F6DAE}">
      <text>
        <r>
          <rPr>
            <b/>
            <sz val="9"/>
            <color indexed="81"/>
            <rFont val="Tahoma"/>
            <family val="2"/>
          </rPr>
          <t>Richard Lambert:</t>
        </r>
        <r>
          <rPr>
            <sz val="9"/>
            <color indexed="81"/>
            <rFont val="Tahoma"/>
            <family val="2"/>
          </rPr>
          <t xml:space="preserve">
p-p on 14/11/02 - rearranged for 13/02/03 then moed back and East Grinstead Town hosted Crawley Town instead - rearranged for 17/04/03</t>
        </r>
      </text>
    </comment>
    <comment ref="AK302" authorId="0" shapeId="0" xr:uid="{3EA64E35-ED42-4B5F-BA6F-870E371364EE}">
      <text>
        <r>
          <rPr>
            <b/>
            <sz val="9"/>
            <color indexed="81"/>
            <rFont val="Tahoma"/>
            <family val="2"/>
          </rPr>
          <t>Richard Lambert:</t>
        </r>
        <r>
          <rPr>
            <sz val="9"/>
            <color indexed="81"/>
            <rFont val="Tahoma"/>
            <family val="2"/>
          </rPr>
          <t xml:space="preserve">
scheduled for 02/10/02 then moved back a day - then moved back - rearranged for 23/01/03</t>
        </r>
      </text>
    </comment>
    <comment ref="AB303" authorId="0" shapeId="0" xr:uid="{3A53238E-AE32-4240-B095-8E771E1633F9}">
      <text>
        <r>
          <rPr>
            <b/>
            <sz val="9"/>
            <color indexed="81"/>
            <rFont val="Tahoma"/>
            <family val="2"/>
          </rPr>
          <t>Richard Lambert:</t>
        </r>
        <r>
          <rPr>
            <sz val="9"/>
            <color indexed="81"/>
            <rFont val="Tahoma"/>
            <family val="2"/>
          </rPr>
          <t xml:space="preserve">
scheduled for 03/09/02 then moved back a day - played on 04/09/02 but fixture then appears in bulletin 10 for 16/10/02. This  was an error and Chessington &amp; Hook United hosted Broadbridge Heath instead</t>
        </r>
      </text>
    </comment>
    <comment ref="AC303" authorId="0" shapeId="0" xr:uid="{101559EB-285C-44C2-BC9A-BD426CA16C1C}">
      <text>
        <r>
          <rPr>
            <b/>
            <sz val="9"/>
            <color indexed="81"/>
            <rFont val="Tahoma"/>
            <family val="2"/>
          </rPr>
          <t>Richard Lambert:</t>
        </r>
        <r>
          <rPr>
            <sz val="9"/>
            <color indexed="81"/>
            <rFont val="Tahoma"/>
            <family val="2"/>
          </rPr>
          <t xml:space="preserve">
scheduled for 21/08/02 but moved back and Epsom &amp; Ewell hosted Cobham instead - rearranged for 12/02/03 - p-p on 12/02/03 - rearranged for 19/03/03</t>
        </r>
      </text>
    </comment>
    <comment ref="AD303" authorId="0" shapeId="0" xr:uid="{B6BDDF34-14C0-4A6E-8B27-C9E33A3713E7}">
      <text>
        <r>
          <rPr>
            <b/>
            <sz val="9"/>
            <color indexed="81"/>
            <rFont val="Tahoma"/>
            <family val="2"/>
          </rPr>
          <t>Richard Lambert:</t>
        </r>
        <r>
          <rPr>
            <sz val="9"/>
            <color indexed="81"/>
            <rFont val="Tahoma"/>
            <family val="2"/>
          </rPr>
          <t xml:space="preserve">
scheduled for 21/08/02 but moved back - rearranged for 18/090/2</t>
        </r>
      </text>
    </comment>
    <comment ref="AH303" authorId="0" shapeId="0" xr:uid="{78A0D738-050E-449B-ABDE-FAA42DF08B90}">
      <text>
        <r>
          <rPr>
            <b/>
            <sz val="9"/>
            <color indexed="81"/>
            <rFont val="Tahoma"/>
            <family val="2"/>
          </rPr>
          <t>Richard Lambert:</t>
        </r>
        <r>
          <rPr>
            <sz val="9"/>
            <color indexed="81"/>
            <rFont val="Tahoma"/>
            <family val="2"/>
          </rPr>
          <t xml:space="preserve">
scheduled for 23/10/02 but moved back - rearranged for 11/12/02</t>
        </r>
      </text>
    </comment>
    <comment ref="AI303" authorId="0" shapeId="0" xr:uid="{A7378095-3D1E-48AD-8703-4F2105368D39}">
      <text>
        <r>
          <rPr>
            <b/>
            <sz val="9"/>
            <color indexed="81"/>
            <rFont val="Tahoma"/>
            <family val="2"/>
          </rPr>
          <t>Richard Lambert:</t>
        </r>
        <r>
          <rPr>
            <sz val="9"/>
            <color indexed="81"/>
            <rFont val="Tahoma"/>
            <family val="2"/>
          </rPr>
          <t xml:space="preserve">
p-p on 13/11/02 - rearranged for 29/01/03 - p-p on 29/01/03 - rearranged for 05/03/03</t>
        </r>
      </text>
    </comment>
    <comment ref="AJ303" authorId="0" shapeId="0" xr:uid="{8E9AC109-94DA-430F-9B3A-D0635496BA52}">
      <text>
        <r>
          <rPr>
            <b/>
            <sz val="9"/>
            <color indexed="81"/>
            <rFont val="Tahoma"/>
            <family val="2"/>
          </rPr>
          <t>Richard Lambert:</t>
        </r>
        <r>
          <rPr>
            <sz val="9"/>
            <color indexed="81"/>
            <rFont val="Tahoma"/>
            <family val="2"/>
          </rPr>
          <t xml:space="preserve">
p-p on 20/11/02 - rearranged for 15/01/03</t>
        </r>
      </text>
    </comment>
    <comment ref="AC304" authorId="0" shapeId="0" xr:uid="{3AC76C69-F2A9-4F5E-AFE0-797E5A55E280}">
      <text>
        <r>
          <rPr>
            <b/>
            <sz val="9"/>
            <color indexed="81"/>
            <rFont val="Tahoma"/>
            <family val="2"/>
          </rPr>
          <t>Richard Lambert:</t>
        </r>
        <r>
          <rPr>
            <sz val="9"/>
            <color indexed="81"/>
            <rFont val="Tahoma"/>
            <family val="2"/>
          </rPr>
          <t xml:space="preserve">
scheduled for 13/11/02 but moved back and return fixture scheduled instead - rearranged for 29/01/03</t>
        </r>
      </text>
    </comment>
    <comment ref="AD304" authorId="0" shapeId="0" xr:uid="{FCDF3FD0-0038-4957-B209-ACF8EE33076C}">
      <text>
        <r>
          <rPr>
            <b/>
            <sz val="9"/>
            <color indexed="81"/>
            <rFont val="Tahoma"/>
            <family val="2"/>
          </rPr>
          <t>Richard Lambert:</t>
        </r>
        <r>
          <rPr>
            <sz val="9"/>
            <color indexed="81"/>
            <rFont val="Tahoma"/>
            <family val="2"/>
          </rPr>
          <t xml:space="preserve">
p-p on 04/12/02 - rearranged for 12/02/03 - p-p on 12/02/03 - rearranged for 23/04/03 then brought forward to 09/04/03</t>
        </r>
      </text>
    </comment>
    <comment ref="AF304" authorId="0" shapeId="0" xr:uid="{D98EFD6E-BBF7-4AAC-A9D6-9A45B838D499}">
      <text>
        <r>
          <rPr>
            <b/>
            <sz val="9"/>
            <color indexed="81"/>
            <rFont val="Tahoma"/>
            <family val="2"/>
          </rPr>
          <t>Richard Lambert:</t>
        </r>
        <r>
          <rPr>
            <sz val="9"/>
            <color indexed="81"/>
            <rFont val="Tahoma"/>
            <family val="2"/>
          </rPr>
          <t xml:space="preserve">
scheduled for 27/08/02 then moved back a day</t>
        </r>
      </text>
    </comment>
    <comment ref="AG304" authorId="0" shapeId="0" xr:uid="{CACB2659-0B48-4983-B4EB-F1BC86AFC599}">
      <text>
        <r>
          <rPr>
            <b/>
            <sz val="9"/>
            <color indexed="81"/>
            <rFont val="Tahoma"/>
            <family val="2"/>
          </rPr>
          <t>Richard Lambert:</t>
        </r>
        <r>
          <rPr>
            <sz val="9"/>
            <color indexed="81"/>
            <rFont val="Tahoma"/>
            <family val="2"/>
          </rPr>
          <t xml:space="preserve">
scheduled in error for 12/02/03 and moved back - rearranged for 28/04/03 then moved back two days to 30/04/03</t>
        </r>
      </text>
    </comment>
    <comment ref="AJ304" authorId="0" shapeId="0" xr:uid="{E6F42BE3-23B8-41D5-B26C-B18902190A22}">
      <text>
        <r>
          <rPr>
            <b/>
            <sz val="9"/>
            <color indexed="81"/>
            <rFont val="Tahoma"/>
            <family val="2"/>
          </rPr>
          <t>Richard Lambert:</t>
        </r>
        <r>
          <rPr>
            <sz val="9"/>
            <color indexed="81"/>
            <rFont val="Tahoma"/>
            <family val="2"/>
          </rPr>
          <t xml:space="preserve">
p-p on 09/10/02 - rearranged for 30/10/02</t>
        </r>
      </text>
    </comment>
    <comment ref="AB305" authorId="0" shapeId="0" xr:uid="{5287968C-527F-46DB-8979-EB2E9FB3DC4B}">
      <text>
        <r>
          <rPr>
            <b/>
            <sz val="9"/>
            <color indexed="81"/>
            <rFont val="Tahoma"/>
            <family val="2"/>
          </rPr>
          <t>Richard Lambert:</t>
        </r>
        <r>
          <rPr>
            <sz val="9"/>
            <color indexed="81"/>
            <rFont val="Tahoma"/>
            <family val="2"/>
          </rPr>
          <t xml:space="preserve">
scheduled for 15/01/03 but moved back - rearranged for 25/03/03</t>
        </r>
      </text>
    </comment>
    <comment ref="AD305" authorId="0" shapeId="0" xr:uid="{C52646CF-603B-4A9E-80DC-3D626CCF3137}">
      <text>
        <r>
          <rPr>
            <b/>
            <sz val="9"/>
            <color indexed="81"/>
            <rFont val="Tahoma"/>
            <family val="2"/>
          </rPr>
          <t>Richard Lambert:</t>
        </r>
        <r>
          <rPr>
            <sz val="9"/>
            <color indexed="81"/>
            <rFont val="Tahoma"/>
            <family val="2"/>
          </rPr>
          <t xml:space="preserve">
scheduled for 21/08/02 but moved back and Merstham hosted Chessington United instead - rearranged for 02/10/02</t>
        </r>
      </text>
    </comment>
    <comment ref="AE305" authorId="0" shapeId="0" xr:uid="{E593B347-C3CF-4229-A337-032177190CF9}">
      <text>
        <r>
          <rPr>
            <b/>
            <sz val="9"/>
            <color indexed="81"/>
            <rFont val="Tahoma"/>
            <family val="2"/>
          </rPr>
          <t>Richard Lambert:</t>
        </r>
        <r>
          <rPr>
            <sz val="9"/>
            <color indexed="81"/>
            <rFont val="Tahoma"/>
            <family val="2"/>
          </rPr>
          <t xml:space="preserve">
p-p on 08/01/03 - rearranged for 22/01/03 - then moved back and return fixture played - rearranged for 05/02/03</t>
        </r>
      </text>
    </comment>
    <comment ref="AG305" authorId="0" shapeId="0" xr:uid="{45E0A189-3B8C-4A4A-8C20-AA681CE3C8E2}">
      <text>
        <r>
          <rPr>
            <b/>
            <sz val="9"/>
            <color indexed="81"/>
            <rFont val="Tahoma"/>
            <family val="2"/>
          </rPr>
          <t>Richard Lambert:</t>
        </r>
        <r>
          <rPr>
            <sz val="9"/>
            <color indexed="81"/>
            <rFont val="Tahoma"/>
            <family val="2"/>
          </rPr>
          <t xml:space="preserve">
scheduled for 02/10/02 then moved back - rearranged for 27/11/02 but p-p on 27/11/02 - rearranged for 26/02/03 - p-p on 26/02/03 - rearranged for 28/04/02</t>
        </r>
      </text>
    </comment>
    <comment ref="N306" authorId="0" shapeId="0" xr:uid="{902B501B-8BA8-47E9-B750-BBE364CC687D}">
      <text>
        <r>
          <rPr>
            <b/>
            <sz val="9"/>
            <color indexed="81"/>
            <rFont val="Tahoma"/>
            <family val="2"/>
          </rPr>
          <t>Richard Lambert:</t>
        </r>
        <r>
          <rPr>
            <sz val="9"/>
            <color indexed="81"/>
            <rFont val="Tahoma"/>
            <family val="2"/>
          </rPr>
          <t xml:space="preserve">
not reported in bulletin - Rob Oakes records confirm 4-0
</t>
        </r>
      </text>
    </comment>
    <comment ref="P306" authorId="0" shapeId="0" xr:uid="{9FAE7690-98E9-4C73-85F9-CCDDF469FB2C}">
      <text>
        <r>
          <rPr>
            <b/>
            <sz val="9"/>
            <color indexed="81"/>
            <rFont val="Tahoma"/>
            <family val="2"/>
          </rPr>
          <t>Richard Lambert:</t>
        </r>
        <r>
          <rPr>
            <sz val="9"/>
            <color indexed="81"/>
            <rFont val="Tahoma"/>
            <family val="2"/>
          </rPr>
          <t xml:space="preserve">
not reported in bulletin - Rob Oakes records confirm 40-2</t>
        </r>
      </text>
    </comment>
    <comment ref="AB306" authorId="0" shapeId="0" xr:uid="{0D750BF7-DFD6-45BF-AA67-119E49259D8D}">
      <text>
        <r>
          <rPr>
            <b/>
            <sz val="9"/>
            <color indexed="81"/>
            <rFont val="Tahoma"/>
            <family val="2"/>
          </rPr>
          <t>Richard Lambert:</t>
        </r>
        <r>
          <rPr>
            <sz val="9"/>
            <color indexed="81"/>
            <rFont val="Tahoma"/>
            <family val="2"/>
          </rPr>
          <t xml:space="preserve">
scheduled for 03/10/02 but moved back - rearranged for 09/04/03 then brought forward a day</t>
        </r>
      </text>
    </comment>
    <comment ref="AC306" authorId="0" shapeId="0" xr:uid="{053A1A5C-D3B8-41DA-99E8-A097DA8F28C6}">
      <text>
        <r>
          <rPr>
            <b/>
            <sz val="9"/>
            <color indexed="81"/>
            <rFont val="Tahoma"/>
            <family val="2"/>
          </rPr>
          <t>Richard Lambert:</t>
        </r>
        <r>
          <rPr>
            <sz val="9"/>
            <color indexed="81"/>
            <rFont val="Tahoma"/>
            <family val="2"/>
          </rPr>
          <t xml:space="preserve">
scheduled for 18/12/02 but moved back - rearranged for 22/01/03 - p-p on 22/01/03 - rearranged for 30/04/03</t>
        </r>
      </text>
    </comment>
    <comment ref="AE306" authorId="0" shapeId="0" xr:uid="{1593FEDE-860E-4D32-A613-CBD3E54CADC1}">
      <text>
        <r>
          <rPr>
            <b/>
            <sz val="9"/>
            <color indexed="81"/>
            <rFont val="Tahoma"/>
            <family val="2"/>
          </rPr>
          <t>Richard Lambert:</t>
        </r>
        <r>
          <rPr>
            <sz val="9"/>
            <color indexed="81"/>
            <rFont val="Tahoma"/>
            <family val="2"/>
          </rPr>
          <t xml:space="preserve">
scheduled for 06/11/02 but moved back - rearranged for 12/03/03 - p-p on 12/03/03 - rearranged for 06/05/03</t>
        </r>
      </text>
    </comment>
    <comment ref="AG306" authorId="0" shapeId="0" xr:uid="{5B9710F0-F955-4674-B748-06BC2C5FF8D9}">
      <text>
        <r>
          <rPr>
            <b/>
            <sz val="9"/>
            <color indexed="81"/>
            <rFont val="Tahoma"/>
            <family val="2"/>
          </rPr>
          <t>Richard Lambert:</t>
        </r>
        <r>
          <rPr>
            <sz val="9"/>
            <color indexed="81"/>
            <rFont val="Tahoma"/>
            <family val="2"/>
          </rPr>
          <t xml:space="preserve">
scheduled for 12/09/02 then brought forward a day</t>
        </r>
      </text>
    </comment>
    <comment ref="AH306" authorId="0" shapeId="0" xr:uid="{F37098B3-38C8-441F-B33E-4CE0D0A96C6F}">
      <text>
        <r>
          <rPr>
            <b/>
            <sz val="9"/>
            <color indexed="81"/>
            <rFont val="Tahoma"/>
            <family val="2"/>
          </rPr>
          <t>Richard Lambert:</t>
        </r>
        <r>
          <rPr>
            <sz val="9"/>
            <color indexed="81"/>
            <rFont val="Tahoma"/>
            <family val="2"/>
          </rPr>
          <t xml:space="preserve">
scheduled for 22/08/02 but moved back and Three Bridges hosted East Grinstead Town instead - rearranged for 08/01/03 - p-p on 08/01/03 - rearranged for 05/02/03</t>
        </r>
      </text>
    </comment>
    <comment ref="AI306" authorId="0" shapeId="0" xr:uid="{F3AA5990-9A76-42F4-BA6E-26C92E51F738}">
      <text>
        <r>
          <rPr>
            <b/>
            <sz val="9"/>
            <color indexed="81"/>
            <rFont val="Tahoma"/>
            <family val="2"/>
          </rPr>
          <t>Richard Lambert:</t>
        </r>
        <r>
          <rPr>
            <sz val="9"/>
            <color indexed="81"/>
            <rFont val="Tahoma"/>
            <family val="2"/>
          </rPr>
          <t xml:space="preserve">
scheduled for 11/12/02 but moved back and return fixture played two days earlier - rearranged for 19/02/03</t>
        </r>
      </text>
    </comment>
    <comment ref="N307" authorId="0" shapeId="0" xr:uid="{598657C9-3DCD-4956-8267-71B92EC54F3D}">
      <text>
        <r>
          <rPr>
            <b/>
            <sz val="9"/>
            <color indexed="81"/>
            <rFont val="Tahoma"/>
            <family val="2"/>
          </rPr>
          <t>Richard Lambert:</t>
        </r>
        <r>
          <rPr>
            <sz val="9"/>
            <color indexed="81"/>
            <rFont val="Tahoma"/>
            <family val="2"/>
          </rPr>
          <t xml:space="preserve">
match not played says bulletin 36 - points awarded to Tonbridge Angels with a 2-0 scoreline! Unusual!</t>
        </r>
      </text>
    </comment>
    <comment ref="Q307" authorId="0" shapeId="0" xr:uid="{10CF4934-E26C-4F36-8B15-0FAF8B8012AB}">
      <text>
        <r>
          <rPr>
            <b/>
            <sz val="9"/>
            <color indexed="81"/>
            <rFont val="Tahoma"/>
            <family val="2"/>
          </rPr>
          <t>Richard Lambert:</t>
        </r>
        <r>
          <rPr>
            <sz val="9"/>
            <color indexed="81"/>
            <rFont val="Tahoma"/>
            <family val="2"/>
          </rPr>
          <t xml:space="preserve">
wrongly reported in bulletin 16 as 2-1 but it was 2-0. Rob Oakes also confirms this was 2-0.</t>
        </r>
      </text>
    </comment>
    <comment ref="AB307" authorId="0" shapeId="0" xr:uid="{3E8A2F3A-E50C-45AD-9F0B-19C1707773A9}">
      <text>
        <r>
          <rPr>
            <b/>
            <sz val="9"/>
            <color indexed="81"/>
            <rFont val="Tahoma"/>
            <family val="2"/>
          </rPr>
          <t>Richard Lambert:</t>
        </r>
        <r>
          <rPr>
            <sz val="9"/>
            <color indexed="81"/>
            <rFont val="Tahoma"/>
            <family val="2"/>
          </rPr>
          <t xml:space="preserve">
match scheduled to be played at Broadbridge Heath FC on 20/02/03 then brought forward to 18/02/03 back at Tonbridge Angels</t>
        </r>
      </text>
    </comment>
    <comment ref="AC307" authorId="0" shapeId="0" xr:uid="{D082D13B-4970-4BCD-A2AB-55300C4699BC}">
      <text>
        <r>
          <rPr>
            <b/>
            <sz val="9"/>
            <color indexed="81"/>
            <rFont val="Tahoma"/>
            <family val="2"/>
          </rPr>
          <t>Richard Lambert:</t>
        </r>
        <r>
          <rPr>
            <sz val="9"/>
            <color indexed="81"/>
            <rFont val="Tahoma"/>
            <family val="2"/>
          </rPr>
          <t xml:space="preserve">
match p-p on 17/04/03 says bulletin 36 - points awarded to Tonbridge Angels with a 2-0 scoreline! Unusual!</t>
        </r>
      </text>
    </comment>
    <comment ref="AD307" authorId="0" shapeId="0" xr:uid="{5BC596E5-D0BE-451C-9033-FBE1830201C6}">
      <text>
        <r>
          <rPr>
            <b/>
            <sz val="9"/>
            <color indexed="81"/>
            <rFont val="Tahoma"/>
            <family val="2"/>
          </rPr>
          <t>Richard Lambert:</t>
        </r>
        <r>
          <rPr>
            <sz val="9"/>
            <color indexed="81"/>
            <rFont val="Tahoma"/>
            <family val="2"/>
          </rPr>
          <t xml:space="preserve">
scheduled for 12/12/02 but moved back - rearranged for 24/04/03</t>
        </r>
      </text>
    </comment>
    <comment ref="AE307" authorId="0" shapeId="0" xr:uid="{5A026176-767E-4791-AAD4-203B4F7611DF}">
      <text>
        <r>
          <rPr>
            <b/>
            <sz val="9"/>
            <color indexed="81"/>
            <rFont val="Tahoma"/>
            <family val="2"/>
          </rPr>
          <t>Richard Lambert:</t>
        </r>
        <r>
          <rPr>
            <sz val="9"/>
            <color indexed="81"/>
            <rFont val="Tahoma"/>
            <family val="2"/>
          </rPr>
          <t xml:space="preserve">
match scheduled to be played at Crawley Town FC</t>
        </r>
      </text>
    </comment>
    <comment ref="AI307" authorId="0" shapeId="0" xr:uid="{ECB8A906-1A2F-4F04-8FB4-2ED96D9A83BE}">
      <text>
        <r>
          <rPr>
            <b/>
            <sz val="9"/>
            <color indexed="81"/>
            <rFont val="Tahoma"/>
            <family val="2"/>
          </rPr>
          <t>Richard Lambert:</t>
        </r>
        <r>
          <rPr>
            <sz val="9"/>
            <color indexed="81"/>
            <rFont val="Tahoma"/>
            <family val="2"/>
          </rPr>
          <t xml:space="preserve">
p-p on 05/12/02 - rearranged for 20/03/03</t>
        </r>
      </text>
    </comment>
    <comment ref="AJ307" authorId="0" shapeId="0" xr:uid="{7B8945C3-BB23-49D2-B6BB-65AA1873405A}">
      <text>
        <r>
          <rPr>
            <b/>
            <sz val="9"/>
            <color indexed="81"/>
            <rFont val="Tahoma"/>
            <family val="2"/>
          </rPr>
          <t>Richard Lambert:</t>
        </r>
        <r>
          <rPr>
            <sz val="9"/>
            <color indexed="81"/>
            <rFont val="Tahoma"/>
            <family val="2"/>
          </rPr>
          <t xml:space="preserve">
p-p on 30/01/03 - rearranged for 27/03/03</t>
        </r>
      </text>
    </comment>
    <comment ref="AG308" authorId="0" shapeId="0" xr:uid="{56F58C15-48D8-4583-9CB9-DE97EEDB7E02}">
      <text>
        <r>
          <rPr>
            <b/>
            <sz val="9"/>
            <color indexed="81"/>
            <rFont val="Tahoma"/>
            <family val="2"/>
          </rPr>
          <t>Richard Lambert:</t>
        </r>
        <r>
          <rPr>
            <sz val="9"/>
            <color indexed="81"/>
            <rFont val="Tahoma"/>
            <family val="2"/>
          </rPr>
          <t xml:space="preserve">
scheduled for 09/10/02 but never played as Chessington United withdrew from the League</t>
        </r>
      </text>
    </comment>
    <comment ref="S311" authorId="0" shapeId="0" xr:uid="{62C7E6F8-EA52-408F-A9E9-952E4A52AEEF}">
      <text>
        <r>
          <rPr>
            <b/>
            <sz val="9"/>
            <color indexed="81"/>
            <rFont val="Tahoma"/>
            <family val="2"/>
          </rPr>
          <t>Richard Lambert:</t>
        </r>
        <r>
          <rPr>
            <sz val="9"/>
            <color indexed="81"/>
            <rFont val="Tahoma"/>
            <family val="2"/>
          </rPr>
          <t xml:space="preserve">
was this played? Rob Oakes says 0-0 but he has listed 0-0s for all unplayed matches</t>
        </r>
      </text>
    </comment>
    <comment ref="U311" authorId="1" shapeId="0" xr:uid="{6AE3C631-4ED5-47C4-9CD8-D8D546F72252}">
      <text>
        <r>
          <rPr>
            <b/>
            <sz val="9"/>
            <color indexed="81"/>
            <rFont val="Tahoma"/>
            <family val="2"/>
          </rPr>
          <t>rxl:</t>
        </r>
        <r>
          <rPr>
            <sz val="9"/>
            <color indexed="81"/>
            <rFont val="Tahoma"/>
            <family val="2"/>
          </rPr>
          <t xml:space="preserve">
match never played and League awarded this match to Leatherhead</t>
        </r>
      </text>
    </comment>
    <comment ref="AC311" authorId="0" shapeId="0" xr:uid="{DFF99B48-638B-4558-9A9E-23ACB6EA8E71}">
      <text>
        <r>
          <rPr>
            <b/>
            <sz val="9"/>
            <color indexed="81"/>
            <rFont val="Tahoma"/>
            <family val="2"/>
          </rPr>
          <t>Richard Lambert:</t>
        </r>
        <r>
          <rPr>
            <sz val="9"/>
            <color indexed="81"/>
            <rFont val="Tahoma"/>
            <family val="2"/>
          </rPr>
          <t xml:space="preserve">
scheduled for 20/08/03 but moved back - rearranged for 22/10/03</t>
        </r>
      </text>
    </comment>
    <comment ref="AD311" authorId="0" shapeId="0" xr:uid="{61E56B4D-AACE-4FFA-8ED1-5C3D650EB61F}">
      <text>
        <r>
          <rPr>
            <b/>
            <sz val="9"/>
            <color indexed="81"/>
            <rFont val="Tahoma"/>
            <family val="2"/>
          </rPr>
          <t>Richard Lambert:</t>
        </r>
        <r>
          <rPr>
            <sz val="9"/>
            <color indexed="81"/>
            <rFont val="Tahoma"/>
            <family val="2"/>
          </rPr>
          <t xml:space="preserve">
result never reported in bulletin but does appear to have been played on 17/03/04 as planned - table tracking advises this was a 3-2 win for Chessington &amp; Hook United</t>
        </r>
      </text>
    </comment>
    <comment ref="AF311" authorId="0" shapeId="0" xr:uid="{DE1476E9-D964-43BA-AB7E-01BDCA48C2D2}">
      <text>
        <r>
          <rPr>
            <b/>
            <sz val="9"/>
            <color indexed="81"/>
            <rFont val="Tahoma"/>
            <family val="2"/>
          </rPr>
          <t>Richard Lambert:</t>
        </r>
        <r>
          <rPr>
            <sz val="9"/>
            <color indexed="81"/>
            <rFont val="Tahoma"/>
            <family val="2"/>
          </rPr>
          <t xml:space="preserve">
p-p on 12/11/03 - rearranged for 11/02/04 - p-p on 11/02/04 - rearranged for  03/03/04</t>
        </r>
      </text>
    </comment>
    <comment ref="AG311" authorId="0" shapeId="0" xr:uid="{F59D1F85-7FDE-4E0F-B571-479094D78354}">
      <text>
        <r>
          <rPr>
            <b/>
            <sz val="9"/>
            <color indexed="81"/>
            <rFont val="Tahoma"/>
            <family val="2"/>
          </rPr>
          <t>Richard Lambert:</t>
        </r>
        <r>
          <rPr>
            <sz val="9"/>
            <color indexed="81"/>
            <rFont val="Tahoma"/>
            <family val="2"/>
          </rPr>
          <t xml:space="preserve">
 match played on 27/08/03 but fixture then wrongly appears in bulletin 15 for 03/12/03 but is then removed in bulletin 19</t>
        </r>
      </text>
    </comment>
    <comment ref="AH311" authorId="0" shapeId="0" xr:uid="{736E92F3-106C-49B9-A352-781DA88FC788}">
      <text>
        <r>
          <rPr>
            <b/>
            <sz val="9"/>
            <color indexed="81"/>
            <rFont val="Tahoma"/>
            <family val="2"/>
          </rPr>
          <t>Richard Lambert:</t>
        </r>
        <r>
          <rPr>
            <sz val="9"/>
            <color indexed="81"/>
            <rFont val="Tahoma"/>
            <family val="2"/>
          </rPr>
          <t xml:space="preserve">
scheduled for 25/02/04 but moved back for a Chessington &amp; Hook United County Cup tie - rearranged for 14/04/04 then moved back to 21/04/04</t>
        </r>
      </text>
    </comment>
    <comment ref="AI311" authorId="0" shapeId="0" xr:uid="{DB61D028-F4DA-4929-B153-6A39313A9DF9}">
      <text>
        <r>
          <rPr>
            <b/>
            <sz val="9"/>
            <color indexed="81"/>
            <rFont val="Tahoma"/>
            <family val="2"/>
          </rPr>
          <t>Richard Lambert:</t>
        </r>
        <r>
          <rPr>
            <sz val="9"/>
            <color indexed="81"/>
            <rFont val="Tahoma"/>
            <family val="2"/>
          </rPr>
          <t xml:space="preserve">
scheduled for 21/04/04 then brought forward to 14/04/04</t>
        </r>
      </text>
    </comment>
    <comment ref="AJ311" authorId="0" shapeId="0" xr:uid="{D9367610-01CE-4C30-8572-4BE6EB81C810}">
      <text>
        <r>
          <rPr>
            <b/>
            <sz val="9"/>
            <color indexed="81"/>
            <rFont val="Tahoma"/>
            <family val="2"/>
          </rPr>
          <t>Richard Lambert:</t>
        </r>
        <r>
          <rPr>
            <sz val="9"/>
            <color indexed="81"/>
            <rFont val="Tahoma"/>
            <family val="2"/>
          </rPr>
          <t xml:space="preserve">
p-p on 14/01/04 - rearranged for 03/03/04 but moved back and Chessington &amp; Hook United hosted Epsom &amp; Ewell while Leatherhead hosted Horsham YMCA instead  instead - rearranged for 07/04/04 - p-p on 07/04/04 - match never played and League awarded this match to Leatherhead</t>
        </r>
      </text>
    </comment>
    <comment ref="M312" authorId="1" shapeId="0" xr:uid="{06A97AA0-2FF7-4171-81AC-73BE938B4C9C}">
      <text>
        <r>
          <rPr>
            <b/>
            <sz val="9"/>
            <color indexed="81"/>
            <rFont val="Tahoma"/>
            <family val="2"/>
          </rPr>
          <t>rxl:</t>
        </r>
        <r>
          <rPr>
            <sz val="9"/>
            <color indexed="81"/>
            <rFont val="Tahoma"/>
            <family val="2"/>
          </rPr>
          <t xml:space="preserve">
game never played and League awarded this match to Cobham</t>
        </r>
      </text>
    </comment>
    <comment ref="T312" authorId="0" shapeId="0" xr:uid="{A44F26DD-C0C7-453C-A4C2-74C7059BD386}">
      <text>
        <r>
          <rPr>
            <b/>
            <sz val="9"/>
            <color indexed="81"/>
            <rFont val="Tahoma"/>
            <family val="2"/>
          </rPr>
          <t>Richard Lambert:</t>
        </r>
        <r>
          <rPr>
            <sz val="9"/>
            <color indexed="81"/>
            <rFont val="Tahoma"/>
            <family val="2"/>
          </rPr>
          <t xml:space="preserve">
match abandoned on 10/12/03 but no score, reason or time given in bulletin</t>
        </r>
      </text>
    </comment>
    <comment ref="AB312" authorId="0" shapeId="0" xr:uid="{8C86D84E-45E8-49B6-AA59-B365B60FE233}">
      <text>
        <r>
          <rPr>
            <b/>
            <sz val="9"/>
            <color indexed="81"/>
            <rFont val="Tahoma"/>
            <family val="2"/>
          </rPr>
          <t>Richard Lambert:</t>
        </r>
        <r>
          <rPr>
            <sz val="9"/>
            <color indexed="81"/>
            <rFont val="Tahoma"/>
            <family val="2"/>
          </rPr>
          <t xml:space="preserve">
p-p on 18/11/03 - rearranged for 28/01/04 - p-p on 28/01/04 - rearranged for 31/03/04 but moved back and Horley hosted Cobham instead - match never played and League awarded this match to Cobham</t>
        </r>
      </text>
    </comment>
    <comment ref="AD312" authorId="0" shapeId="0" xr:uid="{0CE46CA8-E14D-4FF9-86C4-AC8E04D15935}">
      <text>
        <r>
          <rPr>
            <b/>
            <sz val="9"/>
            <color indexed="81"/>
            <rFont val="Tahoma"/>
            <family val="2"/>
          </rPr>
          <t>Richard Lambert:</t>
        </r>
        <r>
          <rPr>
            <sz val="9"/>
            <color indexed="81"/>
            <rFont val="Tahoma"/>
            <family val="2"/>
          </rPr>
          <t xml:space="preserve">
p-p on 14/01/04 - rearranged for 08/04/04</t>
        </r>
      </text>
    </comment>
    <comment ref="AE312" authorId="0" shapeId="0" xr:uid="{0E18A32E-A8DA-4EB2-AC43-87D3821FCAE5}">
      <text>
        <r>
          <rPr>
            <b/>
            <sz val="9"/>
            <color indexed="81"/>
            <rFont val="Tahoma"/>
            <family val="2"/>
          </rPr>
          <t>Richard Lambert:</t>
        </r>
        <r>
          <rPr>
            <sz val="9"/>
            <color indexed="81"/>
            <rFont val="Tahoma"/>
            <family val="2"/>
          </rPr>
          <t xml:space="preserve">
scheduled for 18/02/04 but moved back - rearranged for 17/03/04 then moved back a day</t>
        </r>
      </text>
    </comment>
    <comment ref="AG312" authorId="0" shapeId="0" xr:uid="{330898AD-3E15-4781-9059-2E531D9E54E7}">
      <text>
        <r>
          <rPr>
            <b/>
            <sz val="9"/>
            <color indexed="81"/>
            <rFont val="Tahoma"/>
            <family val="2"/>
          </rPr>
          <t>Richard Lambert:</t>
        </r>
        <r>
          <rPr>
            <sz val="9"/>
            <color indexed="81"/>
            <rFont val="Tahoma"/>
            <family val="2"/>
          </rPr>
          <t xml:space="preserve">
scheduled for 29/04/04 then brought forward to 01/04/04 then moved back and return fixture played that week - rearranged for 01/04/04</t>
        </r>
      </text>
    </comment>
    <comment ref="AI312" authorId="0" shapeId="0" xr:uid="{4D91289A-AA32-4DFD-82C8-496D98D088D2}">
      <text>
        <r>
          <rPr>
            <b/>
            <sz val="9"/>
            <color indexed="81"/>
            <rFont val="Tahoma"/>
            <family val="2"/>
          </rPr>
          <t>Richard Lambert:</t>
        </r>
        <r>
          <rPr>
            <sz val="9"/>
            <color indexed="81"/>
            <rFont val="Tahoma"/>
            <family val="2"/>
          </rPr>
          <t xml:space="preserve">
match abandoned on 10/12/03 but no score, reason or time given in bulletin - rearranged for 24/03/04</t>
        </r>
      </text>
    </comment>
    <comment ref="AK312" authorId="0" shapeId="0" xr:uid="{BDC04C82-6F95-438A-99A4-908B2F18F404}">
      <text>
        <r>
          <rPr>
            <b/>
            <sz val="9"/>
            <color indexed="81"/>
            <rFont val="Tahoma"/>
            <family val="2"/>
          </rPr>
          <t>Richard Lambert:</t>
        </r>
        <r>
          <rPr>
            <sz val="9"/>
            <color indexed="81"/>
            <rFont val="Tahoma"/>
            <family val="2"/>
          </rPr>
          <t xml:space="preserve">
scheduled for 27/08/03 but moved back and Cobham hosted Epsom &amp; Ewell a day later instead - rearranged for 03/03/04 then moved back a day</t>
        </r>
      </text>
    </comment>
    <comment ref="AC313" authorId="0" shapeId="0" xr:uid="{EECA2EE3-B2D9-405D-A25F-E298F4A3571C}">
      <text>
        <r>
          <rPr>
            <b/>
            <sz val="9"/>
            <color indexed="81"/>
            <rFont val="Tahoma"/>
            <family val="2"/>
          </rPr>
          <t>Richard Lambert:</t>
        </r>
        <r>
          <rPr>
            <sz val="9"/>
            <color indexed="81"/>
            <rFont val="Tahoma"/>
            <family val="2"/>
          </rPr>
          <t xml:space="preserve">
p-p on 10/11/03 - rearranged for 09/02/04</t>
        </r>
      </text>
    </comment>
    <comment ref="AE313" authorId="0" shapeId="0" xr:uid="{D74C3B56-B1AE-4D3C-9EEF-B7FF7316ECD7}">
      <text>
        <r>
          <rPr>
            <b/>
            <sz val="9"/>
            <color indexed="81"/>
            <rFont val="Tahoma"/>
            <family val="2"/>
          </rPr>
          <t>Richard Lambert:</t>
        </r>
        <r>
          <rPr>
            <sz val="9"/>
            <color indexed="81"/>
            <rFont val="Tahoma"/>
            <family val="2"/>
          </rPr>
          <t xml:space="preserve">
scheduled for 22/03/04 but moved back and Crawley Town hosted Epsom &amp; Ewell instead - rearranged for 19/04/04 - then brought forward to 12/04/04 then moved back a day</t>
        </r>
      </text>
    </comment>
    <comment ref="AF313" authorId="0" shapeId="0" xr:uid="{CE58F834-0121-492E-87DF-E8D0FD1A0518}">
      <text>
        <r>
          <rPr>
            <b/>
            <sz val="9"/>
            <color indexed="81"/>
            <rFont val="Tahoma"/>
            <family val="2"/>
          </rPr>
          <t>Richard Lambert:</t>
        </r>
        <r>
          <rPr>
            <sz val="9"/>
            <color indexed="81"/>
            <rFont val="Tahoma"/>
            <family val="2"/>
          </rPr>
          <t xml:space="preserve">
scheduled for 19/01/04 but moved back and East Grinstead Town hosted Epsom &amp; Ewell that week instead - rearranged for 16/02/04 - p-p on 16/02/04 - rearranged for 22/03/04 but moved back - rearranged for 26/04/04 then moved back a day</t>
        </r>
      </text>
    </comment>
    <comment ref="AH313" authorId="0" shapeId="0" xr:uid="{718D10D6-B75F-4302-A0F2-790E9E1023D0}">
      <text>
        <r>
          <rPr>
            <b/>
            <sz val="9"/>
            <color indexed="81"/>
            <rFont val="Tahoma"/>
            <family val="2"/>
          </rPr>
          <t>Richard Lambert:</t>
        </r>
        <r>
          <rPr>
            <sz val="9"/>
            <color indexed="81"/>
            <rFont val="Tahoma"/>
            <family val="2"/>
          </rPr>
          <t xml:space="preserve">
scheduled for 20/08/03 then brought forward two days - played on 18/08/03 but fixture then wrongly appeared in bulletin 15 for 08/12/03 but this was meant to be the return fixture which would be played a day later</t>
        </r>
      </text>
    </comment>
    <comment ref="AI313" authorId="0" shapeId="0" xr:uid="{332535E4-CCFD-4EC6-BC95-7E02A00FEDED}">
      <text>
        <r>
          <rPr>
            <b/>
            <sz val="9"/>
            <color indexed="81"/>
            <rFont val="Tahoma"/>
            <family val="2"/>
          </rPr>
          <t>Richard Lambert:</t>
        </r>
        <r>
          <rPr>
            <sz val="9"/>
            <color indexed="81"/>
            <rFont val="Tahoma"/>
            <family val="2"/>
          </rPr>
          <t xml:space="preserve">
scheduled for 29/09/03 but moved back - rearranged for 15/03/04 then moved back and Horsham YMCA hosted Three Bridges instead - rearranged for 13/04/04 then  moved back and Crawley Town hosted East Grinstead Town that week instead - rearranged for 26/04/04 then brought forward to 08/04/04 then brought forward to 05/04/04</t>
        </r>
      </text>
    </comment>
    <comment ref="AJ313" authorId="0" shapeId="0" xr:uid="{83ADFAB4-2ED3-4F6D-835D-20D8A57C5C5B}">
      <text>
        <r>
          <rPr>
            <b/>
            <sz val="9"/>
            <color indexed="81"/>
            <rFont val="Tahoma"/>
            <family val="2"/>
          </rPr>
          <t>Richard Lambert:</t>
        </r>
        <r>
          <rPr>
            <sz val="9"/>
            <color indexed="81"/>
            <rFont val="Tahoma"/>
            <family val="2"/>
          </rPr>
          <t xml:space="preserve">
scheduled for 27/08/03 but moved back and Three Bridges hosted Leatherhead while Horsham hosted Crawley Town instead - rearranged for 08/03/04</t>
        </r>
      </text>
    </comment>
    <comment ref="AL313" authorId="0" shapeId="0" xr:uid="{0ABB13A9-8B8D-458C-9FE5-BC10E9D602D6}">
      <text>
        <r>
          <rPr>
            <b/>
            <sz val="9"/>
            <color indexed="81"/>
            <rFont val="Tahoma"/>
            <family val="2"/>
          </rPr>
          <t>Richard Lambert:</t>
        </r>
        <r>
          <rPr>
            <sz val="9"/>
            <color indexed="81"/>
            <rFont val="Tahoma"/>
            <family val="2"/>
          </rPr>
          <t xml:space="preserve">
scheduled for 01/12/03 but moved back - rearranged for 28/01/04 - p-p on 28/01/04 - rearranged for 01/03/04 - p-p on 01/03/04 - rearranged for 02/04/04</t>
        </r>
      </text>
    </comment>
    <comment ref="AB314" authorId="0" shapeId="0" xr:uid="{8F52B957-FD81-4CE9-A9A3-4A30B1FDCE70}">
      <text>
        <r>
          <rPr>
            <b/>
            <sz val="9"/>
            <color indexed="81"/>
            <rFont val="Tahoma"/>
            <family val="2"/>
          </rPr>
          <t>Richard Lambert:</t>
        </r>
        <r>
          <rPr>
            <sz val="9"/>
            <color indexed="81"/>
            <rFont val="Tahoma"/>
            <family val="2"/>
          </rPr>
          <t xml:space="preserve">
scheduled for 04/02/04 then brought forward two days to 02/02/04 </t>
        </r>
      </text>
    </comment>
    <comment ref="AC314" authorId="0" shapeId="0" xr:uid="{8463C17A-26C0-409A-B343-D8ADEF1188D3}">
      <text>
        <r>
          <rPr>
            <b/>
            <sz val="9"/>
            <color indexed="81"/>
            <rFont val="Tahoma"/>
            <family val="2"/>
          </rPr>
          <t>Richard Lambert:</t>
        </r>
        <r>
          <rPr>
            <sz val="9"/>
            <color indexed="81"/>
            <rFont val="Tahoma"/>
            <family val="2"/>
          </rPr>
          <t xml:space="preserve">
scheduled for 02/10/03 then brought forward a day</t>
        </r>
      </text>
    </comment>
    <comment ref="AG314" authorId="0" shapeId="0" xr:uid="{287C7249-E1D8-401A-AE98-61AFC356AB33}">
      <text>
        <r>
          <rPr>
            <b/>
            <sz val="9"/>
            <color indexed="81"/>
            <rFont val="Tahoma"/>
            <family val="2"/>
          </rPr>
          <t>Richard Lambert:</t>
        </r>
        <r>
          <rPr>
            <sz val="9"/>
            <color indexed="81"/>
            <rFont val="Tahoma"/>
            <family val="2"/>
          </rPr>
          <t xml:space="preserve">
scheduled for 04/09/03 then brought forward a day</t>
        </r>
      </text>
    </comment>
    <comment ref="AH314" authorId="0" shapeId="0" xr:uid="{A292DBB5-093D-4AEB-94C6-F303323EF4DF}">
      <text>
        <r>
          <rPr>
            <b/>
            <sz val="9"/>
            <color indexed="81"/>
            <rFont val="Tahoma"/>
            <family val="2"/>
          </rPr>
          <t>Richard Lambert:</t>
        </r>
        <r>
          <rPr>
            <sz val="9"/>
            <color indexed="81"/>
            <rFont val="Tahoma"/>
            <family val="2"/>
          </rPr>
          <t xml:space="preserve">
scheduled for 21/01/04 but moved back and East Grinstead Town hosted Epsom &amp; Ewell instead - rearranged for  - rearranged for 03/03/04</t>
        </r>
      </text>
    </comment>
    <comment ref="AI314" authorId="0" shapeId="0" xr:uid="{2EC7E6B3-A737-4932-98BB-FD1AAE852717}">
      <text>
        <r>
          <rPr>
            <b/>
            <sz val="9"/>
            <color indexed="81"/>
            <rFont val="Tahoma"/>
            <family val="2"/>
          </rPr>
          <t>Richard Lambert:</t>
        </r>
        <r>
          <rPr>
            <sz val="9"/>
            <color indexed="81"/>
            <rFont val="Tahoma"/>
            <family val="2"/>
          </rPr>
          <t xml:space="preserve">
p-p on 26/11/03 - rearranged for 28/01/04 - p-p on 28/01/04 - rearranged for 07/04/04 then moved back and Crawley Town hosted Horsham YMCA instead - rearranged for 21/04/04 then brought forward to 07/04/04</t>
        </r>
      </text>
    </comment>
    <comment ref="AJ314" authorId="0" shapeId="0" xr:uid="{3926B669-BDBD-4A59-B963-B3BAE2D50FC2}">
      <text>
        <r>
          <rPr>
            <b/>
            <sz val="9"/>
            <color indexed="81"/>
            <rFont val="Tahoma"/>
            <family val="2"/>
          </rPr>
          <t>Richard Lambert:</t>
        </r>
        <r>
          <rPr>
            <sz val="9"/>
            <color indexed="81"/>
            <rFont val="Tahoma"/>
            <family val="2"/>
          </rPr>
          <t xml:space="preserve">
scheduled for 24/09/03 but moved back - rearranged for 03/12/03 - p-p on 03/12/03 - rearranged for 31/03/04</t>
        </r>
      </text>
    </comment>
    <comment ref="AK314" authorId="0" shapeId="0" xr:uid="{0F03A735-CC5E-4D23-9FEF-D061DED246DD}">
      <text>
        <r>
          <rPr>
            <b/>
            <sz val="9"/>
            <color indexed="81"/>
            <rFont val="Tahoma"/>
            <family val="2"/>
          </rPr>
          <t>Richard Lambert:</t>
        </r>
        <r>
          <rPr>
            <sz val="9"/>
            <color indexed="81"/>
            <rFont val="Tahoma"/>
            <family val="2"/>
          </rPr>
          <t xml:space="preserve">
scheduled for 18/09/03 then brought forward a day</t>
        </r>
      </text>
    </comment>
    <comment ref="AL314" authorId="0" shapeId="0" xr:uid="{6205F274-620B-4035-ABEA-A545608570FC}">
      <text>
        <r>
          <rPr>
            <b/>
            <sz val="9"/>
            <color indexed="81"/>
            <rFont val="Tahoma"/>
            <family val="2"/>
          </rPr>
          <t>Richard Lambert:</t>
        </r>
        <r>
          <rPr>
            <sz val="9"/>
            <color indexed="81"/>
            <rFont val="Tahoma"/>
            <family val="2"/>
          </rPr>
          <t xml:space="preserve">
scheduled for 21/08/03 then brought forward a day</t>
        </r>
      </text>
    </comment>
    <comment ref="L315" authorId="1" shapeId="0" xr:uid="{E9D48FFB-1AD2-4C2F-811A-4186657A4ECD}">
      <text>
        <r>
          <rPr>
            <b/>
            <sz val="9"/>
            <color indexed="81"/>
            <rFont val="Tahoma"/>
            <family val="2"/>
          </rPr>
          <t>rxl:</t>
        </r>
        <r>
          <rPr>
            <sz val="9"/>
            <color indexed="81"/>
            <rFont val="Tahoma"/>
            <family val="2"/>
          </rPr>
          <t xml:space="preserve">
all home matches at Banstead Athletic FC</t>
        </r>
      </text>
    </comment>
    <comment ref="AA315" authorId="1" shapeId="0" xr:uid="{1548BFF4-9974-42FC-9715-19604A691B33}">
      <text>
        <r>
          <rPr>
            <b/>
            <sz val="9"/>
            <color indexed="81"/>
            <rFont val="Tahoma"/>
            <family val="2"/>
          </rPr>
          <t>rxl:</t>
        </r>
        <r>
          <rPr>
            <sz val="9"/>
            <color indexed="81"/>
            <rFont val="Tahoma"/>
            <family val="2"/>
          </rPr>
          <t xml:space="preserve">
all home matches at Banstead Athletic FC</t>
        </r>
      </text>
    </comment>
    <comment ref="AC315" authorId="0" shapeId="0" xr:uid="{D6C36548-98D7-4806-83C4-1EE7D8C64548}">
      <text>
        <r>
          <rPr>
            <b/>
            <sz val="9"/>
            <color indexed="81"/>
            <rFont val="Tahoma"/>
            <family val="2"/>
          </rPr>
          <t>Richard Lambert:</t>
        </r>
        <r>
          <rPr>
            <sz val="9"/>
            <color indexed="81"/>
            <rFont val="Tahoma"/>
            <family val="2"/>
          </rPr>
          <t xml:space="preserve">
p-p on 03/12/03 - rearranged for 07/01/04</t>
        </r>
      </text>
    </comment>
    <comment ref="AD315" authorId="0" shapeId="0" xr:uid="{4D5332B1-E93C-46AE-8786-9A13798E85C8}">
      <text>
        <r>
          <rPr>
            <b/>
            <sz val="9"/>
            <color indexed="81"/>
            <rFont val="Tahoma"/>
            <family val="2"/>
          </rPr>
          <t>Richard Lambert:</t>
        </r>
        <r>
          <rPr>
            <sz val="9"/>
            <color indexed="81"/>
            <rFont val="Tahoma"/>
            <family val="2"/>
          </rPr>
          <t xml:space="preserve">
p-p on 26/11/03 - rearranged for 17/12/03</t>
        </r>
      </text>
    </comment>
    <comment ref="AI315" authorId="0" shapeId="0" xr:uid="{2C319471-AFB9-4C65-9126-34F388B73040}">
      <text>
        <r>
          <rPr>
            <b/>
            <sz val="9"/>
            <color indexed="81"/>
            <rFont val="Tahoma"/>
            <family val="2"/>
          </rPr>
          <t>Richard Lambert:</t>
        </r>
        <r>
          <rPr>
            <sz val="9"/>
            <color indexed="81"/>
            <rFont val="Tahoma"/>
            <family val="2"/>
          </rPr>
          <t xml:space="preserve">
scheduled for 29/10/03 but moved back and return fixture played instead - rearranged for 04/02/04</t>
        </r>
      </text>
    </comment>
    <comment ref="AJ315" authorId="0" shapeId="0" xr:uid="{FD5C852E-F41E-4CDE-B871-3D0266C60464}">
      <text>
        <r>
          <rPr>
            <b/>
            <sz val="9"/>
            <color indexed="81"/>
            <rFont val="Tahoma"/>
            <family val="2"/>
          </rPr>
          <t>Richard Lambert:</t>
        </r>
        <r>
          <rPr>
            <sz val="9"/>
            <color indexed="81"/>
            <rFont val="Tahoma"/>
            <family val="2"/>
          </rPr>
          <t xml:space="preserve">
scheduled for 20/08/03 but moved back and return fixture played instead - rearranged for 28/01/04 - p-p on 28/01/04 - rearranged for 14/04/04</t>
        </r>
      </text>
    </comment>
    <comment ref="N316" authorId="0" shapeId="0" xr:uid="{95763493-DAEE-457C-ADFB-D99136345ED0}">
      <text>
        <r>
          <rPr>
            <b/>
            <sz val="9"/>
            <color indexed="81"/>
            <rFont val="Tahoma"/>
            <family val="2"/>
          </rPr>
          <t>Richard Lambert:</t>
        </r>
        <r>
          <rPr>
            <sz val="9"/>
            <color indexed="81"/>
            <rFont val="Tahoma"/>
            <family val="2"/>
          </rPr>
          <t xml:space="preserve">
was this played? Rob Oakes says 0-0 but he has listed 0-0s for all unplayed matches</t>
        </r>
      </text>
    </comment>
    <comment ref="O316" authorId="0" shapeId="0" xr:uid="{862DBE85-BCB3-483F-8F2E-C8AF45821C62}">
      <text>
        <r>
          <rPr>
            <b/>
            <sz val="9"/>
            <color indexed="81"/>
            <rFont val="Tahoma"/>
            <family val="2"/>
          </rPr>
          <t>Richard Lambert:</t>
        </r>
        <r>
          <rPr>
            <sz val="9"/>
            <color indexed="81"/>
            <rFont val="Tahoma"/>
            <family val="2"/>
          </rPr>
          <t xml:space="preserve">
was this played? Rob Oakes says 0-0 but he has listed 0-0s for all unplayed matches</t>
        </r>
      </text>
    </comment>
    <comment ref="Q316" authorId="1" shapeId="0" xr:uid="{37BCD0FF-8254-430C-8BC6-A0D8EA66FA5C}">
      <text>
        <r>
          <rPr>
            <b/>
            <sz val="9"/>
            <color indexed="81"/>
            <rFont val="Tahoma"/>
            <family val="2"/>
          </rPr>
          <t>rxl:</t>
        </r>
        <r>
          <rPr>
            <sz val="9"/>
            <color indexed="81"/>
            <rFont val="Tahoma"/>
            <family val="2"/>
          </rPr>
          <t xml:space="preserve">
game never played and League determined it as a 0-0 draw</t>
        </r>
      </text>
    </comment>
    <comment ref="AC316" authorId="0" shapeId="0" xr:uid="{D8B45EB1-9B2B-42E2-AE70-B1DA8F6F376A}">
      <text>
        <r>
          <rPr>
            <b/>
            <sz val="9"/>
            <color indexed="81"/>
            <rFont val="Tahoma"/>
            <family val="2"/>
          </rPr>
          <t>Richard Lambert:</t>
        </r>
        <r>
          <rPr>
            <sz val="9"/>
            <color indexed="81"/>
            <rFont val="Tahoma"/>
            <family val="2"/>
          </rPr>
          <t xml:space="preserve">
scheduled for 28/01/04 but moved back for a County Cup tie and Cobham hosted Chessington &amp; Hook United instead - rearranged for 31/03/04 - then moved back and return fixture played that week instead - rearranged for 28/04/04 - then brought forward to 22/04/04</t>
        </r>
      </text>
    </comment>
    <comment ref="AD316" authorId="0" shapeId="0" xr:uid="{0FCB09E6-2BAF-4834-8734-4278D5EE88F5}">
      <text>
        <r>
          <rPr>
            <b/>
            <sz val="9"/>
            <color indexed="81"/>
            <rFont val="Tahoma"/>
            <family val="2"/>
          </rPr>
          <t>Richard Lambert:</t>
        </r>
        <r>
          <rPr>
            <sz val="9"/>
            <color indexed="81"/>
            <rFont val="Tahoma"/>
            <family val="2"/>
          </rPr>
          <t xml:space="preserve">
scheduled for 25/02/04 but moved back - rearranged for 14/04/04 then moved back a day - then moved back - rearranged for 29/04/04</t>
        </r>
      </text>
    </comment>
    <comment ref="AF316" authorId="1" shapeId="0" xr:uid="{F4E256C5-A0E8-4C3B-9A48-146DBAE5B6EA}">
      <text>
        <r>
          <rPr>
            <b/>
            <sz val="9"/>
            <color indexed="81"/>
            <rFont val="Tahoma"/>
            <family val="2"/>
          </rPr>
          <t>rxl:</t>
        </r>
        <r>
          <rPr>
            <sz val="9"/>
            <color indexed="81"/>
            <rFont val="Tahoma"/>
            <family val="2"/>
          </rPr>
          <t xml:space="preserve">
p-p on 14/01/04 - rearranged for 07/04/04 - but moved back - rearranged for 24/04/04 but moved back and Horley Town hosted Three Bridges instead - rearranged for 07/04/04 again but not played  - rearranged for 19/04/04 but again not played
game never played and League determined it as a 0-0 draw</t>
        </r>
      </text>
    </comment>
    <comment ref="AJ316" authorId="0" shapeId="0" xr:uid="{7ADEE39B-4D56-4D79-AE46-6B5C2071DB2A}">
      <text>
        <r>
          <rPr>
            <b/>
            <sz val="9"/>
            <color indexed="81"/>
            <rFont val="Tahoma"/>
            <family val="2"/>
          </rPr>
          <t>Richard Lambert:</t>
        </r>
        <r>
          <rPr>
            <sz val="9"/>
            <color indexed="81"/>
            <rFont val="Tahoma"/>
            <family val="2"/>
          </rPr>
          <t xml:space="preserve">
scheduled for 04/02/04 but moved back for a Horley Town County Cup tie - rearranged for 21/04/04 - then moved back and Leatherhead hosted Crawley Town that week instead - rearranged for 06/05/04</t>
        </r>
      </text>
    </comment>
    <comment ref="AL316" authorId="0" shapeId="0" xr:uid="{C50D318B-FC69-464E-8BC9-EFFDAD94ACFB}">
      <text>
        <r>
          <rPr>
            <b/>
            <sz val="9"/>
            <color indexed="81"/>
            <rFont val="Tahoma"/>
            <family val="2"/>
          </rPr>
          <t>Richard Lambert:</t>
        </r>
        <r>
          <rPr>
            <sz val="9"/>
            <color indexed="81"/>
            <rFont val="Tahoma"/>
            <family val="2"/>
          </rPr>
          <t xml:space="preserve">
scheduled for 10/09/03 but moved back and return fixture played instead - rearranged for 19/11/03 - then moved back - rearranged for 07/01/04 - p-p on 07/01/04 - rearranged for 24/03/04 but moved back and Horley Town hosted Epsom &amp; Ewell instead - then reinstated v Three Bridges but played at Three Bridges FC - p-p on 24/03/04 - rearranged for 03/05/04</t>
        </r>
      </text>
    </comment>
    <comment ref="AB317" authorId="0" shapeId="0" xr:uid="{E1E886DA-4E3C-43F8-A7B6-1873CFD9F816}">
      <text>
        <r>
          <rPr>
            <b/>
            <sz val="9"/>
            <color indexed="81"/>
            <rFont val="Tahoma"/>
            <family val="2"/>
          </rPr>
          <t>Richard Lambert:</t>
        </r>
        <r>
          <rPr>
            <sz val="9"/>
            <color indexed="81"/>
            <rFont val="Tahoma"/>
            <family val="2"/>
          </rPr>
          <t xml:space="preserve">
scheduled for 10/09/03 then brought forward a day</t>
        </r>
      </text>
    </comment>
    <comment ref="AC317" authorId="0" shapeId="0" xr:uid="{8798B59E-2FBA-4D8B-B875-02327DD2AEF2}">
      <text>
        <r>
          <rPr>
            <b/>
            <sz val="9"/>
            <color indexed="81"/>
            <rFont val="Tahoma"/>
            <family val="2"/>
          </rPr>
          <t>Richard Lambert:</t>
        </r>
        <r>
          <rPr>
            <sz val="9"/>
            <color indexed="81"/>
            <rFont val="Tahoma"/>
            <family val="2"/>
          </rPr>
          <t xml:space="preserve">
p-p on 26/11/03 - rearranged for 10/03/04</t>
        </r>
      </text>
    </comment>
    <comment ref="AD317" authorId="0" shapeId="0" xr:uid="{A85400EF-6DB3-4DBA-8C84-3D1D3BC5A1AA}">
      <text>
        <r>
          <rPr>
            <b/>
            <sz val="9"/>
            <color indexed="81"/>
            <rFont val="Tahoma"/>
            <family val="2"/>
          </rPr>
          <t>Richard Lambert:</t>
        </r>
        <r>
          <rPr>
            <sz val="9"/>
            <color indexed="81"/>
            <rFont val="Tahoma"/>
            <family val="2"/>
          </rPr>
          <t xml:space="preserve">
scheduled for 27/08/03 but moved back for a fixture switch and Horsham hosted East Grinstead Town while Horsham YMCA hosted Crawley Town instead - rearranged for 05/11/03 then brought forward a day - then moved back - rearranged for 09/12/03 - p-p on 09/12/03 - rearranged for 20/01/04</t>
        </r>
      </text>
    </comment>
    <comment ref="AG317" authorId="0" shapeId="0" xr:uid="{EE979318-B872-4E00-89DF-0A7527FF8BDE}">
      <text>
        <r>
          <rPr>
            <b/>
            <sz val="9"/>
            <color indexed="81"/>
            <rFont val="Tahoma"/>
            <family val="2"/>
          </rPr>
          <t>Richard Lambert:</t>
        </r>
        <r>
          <rPr>
            <sz val="9"/>
            <color indexed="81"/>
            <rFont val="Tahoma"/>
            <family val="2"/>
          </rPr>
          <t xml:space="preserve">
scheduled for 12/11/03 then brought forward a day - then moved back - rearranged for 24/03/04</t>
        </r>
      </text>
    </comment>
    <comment ref="AI317" authorId="0" shapeId="0" xr:uid="{7381D267-15B6-4CEF-B4DA-B00AA4103A0C}">
      <text>
        <r>
          <rPr>
            <b/>
            <sz val="9"/>
            <color indexed="81"/>
            <rFont val="Tahoma"/>
            <family val="2"/>
          </rPr>
          <t>Richard Lambert:</t>
        </r>
        <r>
          <rPr>
            <sz val="9"/>
            <color indexed="81"/>
            <rFont val="Tahoma"/>
            <family val="2"/>
          </rPr>
          <t xml:space="preserve">
p-p on 19/11/03 - rearranged for 10/02/04</t>
        </r>
      </text>
    </comment>
    <comment ref="AJ317" authorId="0" shapeId="0" xr:uid="{2F279178-201C-4F35-B34F-2122240FA727}">
      <text>
        <r>
          <rPr>
            <b/>
            <sz val="9"/>
            <color indexed="81"/>
            <rFont val="Tahoma"/>
            <family val="2"/>
          </rPr>
          <t>Richard Lambert:</t>
        </r>
        <r>
          <rPr>
            <sz val="9"/>
            <color indexed="81"/>
            <rFont val="Tahoma"/>
            <family val="2"/>
          </rPr>
          <t xml:space="preserve">
scheduled for 01/10/03 then brought forward a day</t>
        </r>
      </text>
    </comment>
    <comment ref="AL317" authorId="0" shapeId="0" xr:uid="{BF90BC8F-9B8A-4530-8DBD-CA9FFE9AC2F6}">
      <text>
        <r>
          <rPr>
            <b/>
            <sz val="9"/>
            <color indexed="81"/>
            <rFont val="Tahoma"/>
            <family val="2"/>
          </rPr>
          <t>Richard Lambert:</t>
        </r>
        <r>
          <rPr>
            <sz val="9"/>
            <color indexed="81"/>
            <rFont val="Tahoma"/>
            <family val="2"/>
          </rPr>
          <t xml:space="preserve">
scheduled for 29/10/03 but moved back again and Horsham YMCA hosted Three Bridges while Horsham hosted Epsom and Ewell instead - rearranged for 11/11/03 then moved back for a Horsham League Cup tie - rearranged for 17/02/04 then moved back a day - p-p on 18/02/04 - rearranged for 07/04/04</t>
        </r>
      </text>
    </comment>
    <comment ref="AB318" authorId="0" shapeId="0" xr:uid="{D8B0E9D0-F30A-4106-AFCC-D8BA00C51A59}">
      <text>
        <r>
          <rPr>
            <b/>
            <sz val="9"/>
            <color indexed="81"/>
            <rFont val="Tahoma"/>
            <family val="2"/>
          </rPr>
          <t>Richard Lambert:</t>
        </r>
        <r>
          <rPr>
            <sz val="9"/>
            <color indexed="81"/>
            <rFont val="Tahoma"/>
            <family val="2"/>
          </rPr>
          <t xml:space="preserve">
scheduled for 17/12/03 but moved back - rearranged for 07/01/04</t>
        </r>
      </text>
    </comment>
    <comment ref="AE318" authorId="0" shapeId="0" xr:uid="{5C9079E9-8A44-48E1-BD0B-ACC80E9BAA20}">
      <text>
        <r>
          <rPr>
            <b/>
            <sz val="9"/>
            <color indexed="81"/>
            <rFont val="Tahoma"/>
            <family val="2"/>
          </rPr>
          <t>Richard Lambert:</t>
        </r>
        <r>
          <rPr>
            <sz val="9"/>
            <color indexed="81"/>
            <rFont val="Tahoma"/>
            <family val="2"/>
          </rPr>
          <t xml:space="preserve">
scheduled for 27/08/03 but moved back for a fixture switch and Horsham hosted East Grinstead Town while Horsham YMCA hosted Crawley Town instead - rearranged for 16/10/03</t>
        </r>
      </text>
    </comment>
    <comment ref="AF318" authorId="0" shapeId="0" xr:uid="{7F52F2CC-5D37-447F-BE14-41952B8C8979}">
      <text>
        <r>
          <rPr>
            <b/>
            <sz val="9"/>
            <color indexed="81"/>
            <rFont val="Tahoma"/>
            <family val="2"/>
          </rPr>
          <t>Richard Lambert:</t>
        </r>
        <r>
          <rPr>
            <sz val="9"/>
            <color indexed="81"/>
            <rFont val="Tahoma"/>
            <family val="2"/>
          </rPr>
          <t xml:space="preserve">
scheduled for 17/09/03 but moved back - rearranged for 29/10/03 but moved back again and Horsham YMCA hosted Three Bridges while Horsham hosted Epsom and Ewell instead - rearranged for 25/02/04 - bulletin 25 advised a move to 26/02/04 but it was brought forward to 25/02/04 once again according to my club notes which specifically advises this</t>
        </r>
      </text>
    </comment>
    <comment ref="AG318" authorId="0" shapeId="0" xr:uid="{DB5F0AE8-C556-43C6-8C43-BB87D0AC6BB2}">
      <text>
        <r>
          <rPr>
            <b/>
            <sz val="9"/>
            <color indexed="81"/>
            <rFont val="Tahoma"/>
            <family val="2"/>
          </rPr>
          <t>Richard Lambert:</t>
        </r>
        <r>
          <rPr>
            <sz val="9"/>
            <color indexed="81"/>
            <rFont val="Tahoma"/>
            <family val="2"/>
          </rPr>
          <t xml:space="preserve">
scheduled for 23/10/03 but moved back and return fixture played instead - rearranged for 13/11/03</t>
        </r>
      </text>
    </comment>
    <comment ref="AH318" authorId="0" shapeId="0" xr:uid="{8E985D31-E069-48FA-AB60-7A77F73388CD}">
      <text>
        <r>
          <rPr>
            <b/>
            <sz val="9"/>
            <color indexed="81"/>
            <rFont val="Tahoma"/>
            <family val="2"/>
          </rPr>
          <t>Richard Lambert:</t>
        </r>
        <r>
          <rPr>
            <sz val="9"/>
            <color indexed="81"/>
            <rFont val="Tahoma"/>
            <family val="2"/>
          </rPr>
          <t xml:space="preserve">
scheduled for 14/01/04 then moved back a day - p-p on 15/01/04 - rearranged for 01/04/04</t>
        </r>
      </text>
    </comment>
    <comment ref="AJ318" authorId="0" shapeId="0" xr:uid="{A685D66C-BA02-4467-9A5E-B43FB6ECF086}">
      <text>
        <r>
          <rPr>
            <b/>
            <sz val="9"/>
            <color indexed="81"/>
            <rFont val="Tahoma"/>
            <family val="2"/>
          </rPr>
          <t>Richard Lambert:</t>
        </r>
        <r>
          <rPr>
            <sz val="9"/>
            <color indexed="81"/>
            <rFont val="Tahoma"/>
            <family val="2"/>
          </rPr>
          <t xml:space="preserve">
scheduled for 10/09/03 then moved back a day</t>
        </r>
      </text>
    </comment>
    <comment ref="AK318" authorId="0" shapeId="0" xr:uid="{6937C358-BCCE-4954-BEDC-022E912E6990}">
      <text>
        <r>
          <rPr>
            <b/>
            <sz val="9"/>
            <color indexed="81"/>
            <rFont val="Tahoma"/>
            <family val="2"/>
          </rPr>
          <t>Richard Lambert:</t>
        </r>
        <r>
          <rPr>
            <sz val="9"/>
            <color indexed="81"/>
            <rFont val="Tahoma"/>
            <family val="2"/>
          </rPr>
          <t xml:space="preserve">
scheduled for 06/11/03 then brought forward a day</t>
        </r>
      </text>
    </comment>
    <comment ref="AL318" authorId="0" shapeId="0" xr:uid="{37C946C6-54C2-48A1-B00A-F5D1CCAC4CFD}">
      <text>
        <r>
          <rPr>
            <b/>
            <sz val="9"/>
            <color indexed="81"/>
            <rFont val="Tahoma"/>
            <family val="2"/>
          </rPr>
          <t>Richard Lambert:</t>
        </r>
        <r>
          <rPr>
            <sz val="9"/>
            <color indexed="81"/>
            <rFont val="Tahoma"/>
            <family val="2"/>
          </rPr>
          <t xml:space="preserve">
scheduled for 24/09/03 but moved back for a Horsham YMCA League Cup tie and Cobham hosted Three Bridges instead - rearranged for 13/11/03 then brought forward to 29/10/03 and Horsham hosted Three Bridges while Horsham YMCA hosted Horley instead - p-p on 29/10/03 - rearranged for 11/03/04 then brought forward a day - p-p on 10/03/04 - rearranged for 16/03/04</t>
        </r>
      </text>
    </comment>
    <comment ref="AC319" authorId="0" shapeId="0" xr:uid="{54863E2A-4F66-4CDB-8F55-5DF7154083F6}">
      <text>
        <r>
          <rPr>
            <b/>
            <sz val="9"/>
            <color indexed="81"/>
            <rFont val="Tahoma"/>
            <family val="2"/>
          </rPr>
          <t>Richard Lambert:</t>
        </r>
        <r>
          <rPr>
            <sz val="9"/>
            <color indexed="81"/>
            <rFont val="Tahoma"/>
            <family val="2"/>
          </rPr>
          <t xml:space="preserve">
p-p on 17/12/03 - rearranged for 25/02/04</t>
        </r>
      </text>
    </comment>
    <comment ref="AD319" authorId="0" shapeId="0" xr:uid="{DAFBF142-131D-4A82-ABFD-3D77706F6A50}">
      <text>
        <r>
          <rPr>
            <b/>
            <sz val="9"/>
            <color indexed="81"/>
            <rFont val="Tahoma"/>
            <family val="2"/>
          </rPr>
          <t>Richard Lambert:</t>
        </r>
        <r>
          <rPr>
            <sz val="9"/>
            <color indexed="81"/>
            <rFont val="Tahoma"/>
            <family val="2"/>
          </rPr>
          <t xml:space="preserve">
p-p on 07/01/04 - rearranged for 24/03/04 - p-p on 24/03/04 - rearranged for 19/04/04</t>
        </r>
      </text>
    </comment>
    <comment ref="AE319" authorId="0" shapeId="0" xr:uid="{E396EBA5-5674-46A0-B801-21557C7238E6}">
      <text>
        <r>
          <rPr>
            <b/>
            <sz val="9"/>
            <color indexed="81"/>
            <rFont val="Tahoma"/>
            <family val="2"/>
          </rPr>
          <t>Richard Lambert:</t>
        </r>
        <r>
          <rPr>
            <sz val="9"/>
            <color indexed="81"/>
            <rFont val="Tahoma"/>
            <family val="2"/>
          </rPr>
          <t xml:space="preserve">
scheduled for 24/09/03 but moved back and return fixture played instead - rearranged for 22/10/03</t>
        </r>
      </text>
    </comment>
    <comment ref="AI319" authorId="0" shapeId="0" xr:uid="{84188399-EEED-4B71-90DB-ACD68179AEA0}">
      <text>
        <r>
          <rPr>
            <b/>
            <sz val="9"/>
            <color indexed="81"/>
            <rFont val="Tahoma"/>
            <family val="2"/>
          </rPr>
          <t>Richard Lambert:</t>
        </r>
        <r>
          <rPr>
            <sz val="9"/>
            <color indexed="81"/>
            <rFont val="Tahoma"/>
            <family val="2"/>
          </rPr>
          <t xml:space="preserve">
p-p on 18/02/04 - rearranged for 03/03/04</t>
        </r>
      </text>
    </comment>
    <comment ref="AK319" authorId="0" shapeId="0" xr:uid="{20DD10BB-D51A-4B1A-AF93-A60F544561FC}">
      <text>
        <r>
          <rPr>
            <b/>
            <sz val="9"/>
            <color indexed="81"/>
            <rFont val="Tahoma"/>
            <family val="2"/>
          </rPr>
          <t>Richard Lambert:</t>
        </r>
        <r>
          <rPr>
            <sz val="9"/>
            <color indexed="81"/>
            <rFont val="Tahoma"/>
            <family val="2"/>
          </rPr>
          <t xml:space="preserve">
scheduled for 10/11/03 but moved back two days to 12/11/03</t>
        </r>
      </text>
    </comment>
    <comment ref="AL319" authorId="0" shapeId="0" xr:uid="{A88C0B6B-BAB8-4DA6-AD48-154F54F3EF72}">
      <text>
        <r>
          <rPr>
            <b/>
            <sz val="9"/>
            <color indexed="81"/>
            <rFont val="Tahoma"/>
            <family val="2"/>
          </rPr>
          <t>Richard Lambert:</t>
        </r>
        <r>
          <rPr>
            <sz val="9"/>
            <color indexed="81"/>
            <rFont val="Tahoma"/>
            <family val="2"/>
          </rPr>
          <t xml:space="preserve">
p-p on 26/11/03 - rearranged for 11/02/04</t>
        </r>
      </text>
    </comment>
    <comment ref="O320" authorId="0" shapeId="0" xr:uid="{6FBB736D-8E80-41D1-9186-05F7A66EAA67}">
      <text>
        <r>
          <rPr>
            <b/>
            <sz val="9"/>
            <color indexed="81"/>
            <rFont val="Tahoma"/>
            <family val="2"/>
          </rPr>
          <t>Richard Lambert:</t>
        </r>
        <r>
          <rPr>
            <sz val="9"/>
            <color indexed="81"/>
            <rFont val="Tahoma"/>
            <family val="2"/>
          </rPr>
          <t xml:space="preserve">
was this played? Rob Oakes says 0-0 but he has listed 0-0s for all unplayed matches</t>
        </r>
      </text>
    </comment>
    <comment ref="AC320" authorId="0" shapeId="0" xr:uid="{BA3CA57B-60EB-4ABD-B5E1-525783CC53F0}">
      <text>
        <r>
          <rPr>
            <b/>
            <sz val="9"/>
            <color indexed="81"/>
            <rFont val="Tahoma"/>
            <family val="2"/>
          </rPr>
          <t>Richard Lambert:</t>
        </r>
        <r>
          <rPr>
            <sz val="9"/>
            <color indexed="81"/>
            <rFont val="Tahoma"/>
            <family val="2"/>
          </rPr>
          <t xml:space="preserve">
scheduled for 10/09/03 then brought forward two days to 08/09/03</t>
        </r>
      </text>
    </comment>
    <comment ref="AD320" authorId="0" shapeId="0" xr:uid="{26D86091-B83E-47CE-A943-CD84B67752EA}">
      <text>
        <r>
          <rPr>
            <b/>
            <sz val="9"/>
            <color indexed="81"/>
            <rFont val="Tahoma"/>
            <family val="2"/>
          </rPr>
          <t>Richard Lambert:</t>
        </r>
        <r>
          <rPr>
            <sz val="9"/>
            <color indexed="81"/>
            <rFont val="Tahoma"/>
            <family val="2"/>
          </rPr>
          <t xml:space="preserve">
scheduled for 02/02/04 but moved back for a South Park County Cup tie - rearranged for 29/03/04 - p-p on 29/03/04 - rearranged for 21/04/04</t>
        </r>
      </text>
    </comment>
    <comment ref="AG320" authorId="0" shapeId="0" xr:uid="{84479980-C948-45E6-BE0D-DBAF6D924A0A}">
      <text>
        <r>
          <rPr>
            <b/>
            <sz val="9"/>
            <color indexed="81"/>
            <rFont val="Tahoma"/>
            <family val="2"/>
          </rPr>
          <t>Richard Lambert:</t>
        </r>
        <r>
          <rPr>
            <sz val="9"/>
            <color indexed="81"/>
            <rFont val="Tahoma"/>
            <family val="2"/>
          </rPr>
          <t xml:space="preserve">
scheduled for 01/10/03 then moved back a day then brought forward to  29/09/03 - then moved back for a Horley Town League Cup tie and South Park hosted Chessington &amp; Hook United instead - rearranged for 24/11/03 - p-p on 24/11/03 - rearranged for 15/12/03 then moved back - rearranged for 09/02/04 but moved back again - rearranged for 29/03/04 then brought forward to 15/03/04 and South Park hosted Crawley Town instead - then moved again to 22/03/04 but this was an error as South Park were already hosting Horsham - rearranged for 26/04/04 then brouoght forward to 19/04/04 then moved back to 26/04/04</t>
        </r>
      </text>
    </comment>
    <comment ref="AH320" authorId="0" shapeId="0" xr:uid="{BDB14232-8372-4D60-9C44-FB35270B2F05}">
      <text>
        <r>
          <rPr>
            <b/>
            <sz val="9"/>
            <color indexed="81"/>
            <rFont val="Tahoma"/>
            <family val="2"/>
          </rPr>
          <t>Richard Lambert:</t>
        </r>
        <r>
          <rPr>
            <sz val="9"/>
            <color indexed="81"/>
            <rFont val="Tahoma"/>
            <family val="2"/>
          </rPr>
          <t xml:space="preserve">
p-p on 01/12/03 - rearranged for 28/01/04 then brought forward two days to 26/01/04 - p-p on 26/01/04 - rearranged for 22/03/04 - p-p on 22/03/04 - rearranged for 28/04/04</t>
        </r>
      </text>
    </comment>
    <comment ref="AJ320" authorId="0" shapeId="0" xr:uid="{3D910CBC-72BF-4B3E-AEA6-4AC0914B6D59}">
      <text>
        <r>
          <rPr>
            <b/>
            <sz val="9"/>
            <color indexed="81"/>
            <rFont val="Tahoma"/>
            <family val="2"/>
          </rPr>
          <t>Richard Lambert:</t>
        </r>
        <r>
          <rPr>
            <sz val="9"/>
            <color indexed="81"/>
            <rFont val="Tahoma"/>
            <family val="2"/>
          </rPr>
          <t xml:space="preserve">
played for 13/10/03 but fixture also wrongly appears for 10/11/03. That was the return fixture</t>
        </r>
      </text>
    </comment>
    <comment ref="AL320" authorId="0" shapeId="0" xr:uid="{BC65A693-1E32-4D27-B800-4DA4E7E6E6C2}">
      <text>
        <r>
          <rPr>
            <b/>
            <sz val="9"/>
            <color indexed="81"/>
            <rFont val="Tahoma"/>
            <family val="2"/>
          </rPr>
          <t>Richard Lambert:</t>
        </r>
        <r>
          <rPr>
            <sz val="9"/>
            <color indexed="81"/>
            <rFont val="Tahoma"/>
            <family val="2"/>
          </rPr>
          <t xml:space="preserve">
scheduled for 22/03/04 but moved back and South Park hosted Horsham  while Horley Town hosted Three Bridges instead - rearranged for 14/04/04 then brought forward to 12/04/04 before being reinstated for 14/04/04</t>
        </r>
      </text>
    </comment>
    <comment ref="O321" authorId="0" shapeId="0" xr:uid="{DC571FD7-AB08-4D20-A4B0-C26348EC3EEA}">
      <text>
        <r>
          <rPr>
            <b/>
            <sz val="9"/>
            <color indexed="81"/>
            <rFont val="Tahoma"/>
            <family val="2"/>
          </rPr>
          <t>Richard Lambert:</t>
        </r>
        <r>
          <rPr>
            <sz val="9"/>
            <color indexed="81"/>
            <rFont val="Tahoma"/>
            <family val="2"/>
          </rPr>
          <t xml:space="preserve">
was this played? Rob Oakes says 0-0 but he has listed 0-0s for all unplayed matches</t>
        </r>
      </text>
    </comment>
    <comment ref="AB321" authorId="0" shapeId="0" xr:uid="{15BFFDB0-5DE1-4D9A-85C6-F102063ED5B1}">
      <text>
        <r>
          <rPr>
            <b/>
            <sz val="9"/>
            <color indexed="81"/>
            <rFont val="Tahoma"/>
            <family val="2"/>
          </rPr>
          <t>Richard Lambert:</t>
        </r>
        <r>
          <rPr>
            <sz val="9"/>
            <color indexed="81"/>
            <rFont val="Tahoma"/>
            <family val="2"/>
          </rPr>
          <t xml:space="preserve">
scheduled for 10/12/03 then brought forward a day</t>
        </r>
      </text>
    </comment>
    <comment ref="AC321" authorId="0" shapeId="0" xr:uid="{7B68865F-6342-4CEE-949A-007671259CB9}">
      <text>
        <r>
          <rPr>
            <b/>
            <sz val="9"/>
            <color indexed="81"/>
            <rFont val="Tahoma"/>
            <family val="2"/>
          </rPr>
          <t>Richard Lambert:</t>
        </r>
        <r>
          <rPr>
            <sz val="9"/>
            <color indexed="81"/>
            <rFont val="Tahoma"/>
            <family val="2"/>
          </rPr>
          <t xml:space="preserve">
scheduled for 04/02/04 but moved back for a Cobham County Cup tie - rearranged for 21/04/04 then moved back - rearranged for 26/04/04</t>
        </r>
      </text>
    </comment>
    <comment ref="AD321" authorId="0" shapeId="0" xr:uid="{40299D5D-CCFB-4DEE-8C3C-ADB3F0EBF674}">
      <text>
        <r>
          <rPr>
            <b/>
            <sz val="9"/>
            <color indexed="81"/>
            <rFont val="Tahoma"/>
            <family val="2"/>
          </rPr>
          <t>Richard Lambert:</t>
        </r>
        <r>
          <rPr>
            <sz val="9"/>
            <color indexed="81"/>
            <rFont val="Tahoma"/>
            <family val="2"/>
          </rPr>
          <t xml:space="preserve">
scheduled for 31/03/04 then moved back a day then moved back and return fixture played instead - rearranged for 28/04/04 - then moved back - rearranged for 06/05/04</t>
        </r>
      </text>
    </comment>
    <comment ref="AE321" authorId="0" shapeId="0" xr:uid="{33BEF5DA-5BE3-46C0-BD83-F3F9EC27E7A6}">
      <text>
        <r>
          <rPr>
            <b/>
            <sz val="9"/>
            <color indexed="81"/>
            <rFont val="Tahoma"/>
            <family val="2"/>
          </rPr>
          <t>Richard Lambert:</t>
        </r>
        <r>
          <rPr>
            <sz val="9"/>
            <color indexed="81"/>
            <rFont val="Tahoma"/>
            <family val="2"/>
          </rPr>
          <t xml:space="preserve">
 match played on 17/12/03 although fixture wrongly appeared in bulletin 22 for 25/02/04 but was removed soon after and changed to Three Bridges v South Park</t>
        </r>
      </text>
    </comment>
    <comment ref="AG321" authorId="0" shapeId="0" xr:uid="{A5EF3784-8248-47DC-99BA-96BD8A971E47}">
      <text>
        <r>
          <rPr>
            <b/>
            <sz val="9"/>
            <color indexed="81"/>
            <rFont val="Tahoma"/>
            <family val="2"/>
          </rPr>
          <t>Richard Lambert:</t>
        </r>
        <r>
          <rPr>
            <sz val="9"/>
            <color indexed="81"/>
            <rFont val="Tahoma"/>
            <family val="2"/>
          </rPr>
          <t xml:space="preserve">
scheduled for 10/09/03 then brought forward a day</t>
        </r>
      </text>
    </comment>
    <comment ref="AH321" authorId="0" shapeId="0" xr:uid="{D83EE650-C42F-4367-910A-DF88FC8E6D6C}">
      <text>
        <r>
          <rPr>
            <b/>
            <sz val="9"/>
            <color indexed="81"/>
            <rFont val="Tahoma"/>
            <family val="2"/>
          </rPr>
          <t>Richard Lambert:</t>
        </r>
        <r>
          <rPr>
            <sz val="9"/>
            <color indexed="81"/>
            <rFont val="Tahoma"/>
            <family val="2"/>
          </rPr>
          <t xml:space="preserve">
scheduled for 27/08/03 but moved back and Three Bridges hosted Leatherhead while Horsham hosted Crawley Town instead - rearranged for 22/10/03</t>
        </r>
      </text>
    </comment>
    <comment ref="AK321" authorId="0" shapeId="0" xr:uid="{6ED20F5C-5306-479E-B243-6628E5F421ED}">
      <text>
        <r>
          <rPr>
            <b/>
            <sz val="9"/>
            <color indexed="81"/>
            <rFont val="Tahoma"/>
            <family val="2"/>
          </rPr>
          <t>Richard Lambert:</t>
        </r>
        <r>
          <rPr>
            <sz val="9"/>
            <color indexed="81"/>
            <rFont val="Tahoma"/>
            <family val="2"/>
          </rPr>
          <t xml:space="preserve">
scheduled for 14/01/04 but moved back - rearranged for 25/02/04</t>
        </r>
      </text>
    </comment>
    <comment ref="AB326" authorId="0" shapeId="0" xr:uid="{CA7C9DB1-A70B-4B03-A3C7-08D858BC5EFC}">
      <text>
        <r>
          <rPr>
            <b/>
            <sz val="9"/>
            <color indexed="81"/>
            <rFont val="Tahoma"/>
            <family val="2"/>
          </rPr>
          <t>Richard Lambert:</t>
        </r>
        <r>
          <rPr>
            <sz val="9"/>
            <color indexed="81"/>
            <rFont val="Tahoma"/>
            <family val="2"/>
          </rPr>
          <t xml:space="preserve">
p-p on 16/12/04 - rearranged for 24/02/05 - p-p on 24/02/05 - rearranged for 17/03/05</t>
        </r>
      </text>
    </comment>
    <comment ref="AJ326" authorId="0" shapeId="0" xr:uid="{CC92144C-7687-4BCA-BB0E-CE1D1A8B2389}">
      <text>
        <r>
          <rPr>
            <b/>
            <sz val="9"/>
            <color indexed="81"/>
            <rFont val="Tahoma"/>
            <family val="2"/>
          </rPr>
          <t>Richard Lambert:</t>
        </r>
        <r>
          <rPr>
            <sz val="9"/>
            <color indexed="81"/>
            <rFont val="Tahoma"/>
            <family val="2"/>
          </rPr>
          <t xml:space="preserve">
p-p on 03/03/05 - rearranged for 07/04/05</t>
        </r>
      </text>
    </comment>
    <comment ref="AE327" authorId="0" shapeId="0" xr:uid="{13E0F5BF-459A-4C78-A7C4-74899D948164}">
      <text>
        <r>
          <rPr>
            <b/>
            <sz val="9"/>
            <color indexed="81"/>
            <rFont val="Tahoma"/>
            <family val="2"/>
          </rPr>
          <t>Richard Lambert:</t>
        </r>
        <r>
          <rPr>
            <sz val="9"/>
            <color indexed="81"/>
            <rFont val="Tahoma"/>
            <family val="2"/>
          </rPr>
          <t xml:space="preserve">
p-p on 19/01/05 - rearranged for 30/03/05 - p-p on 30/03/05 - rearranged for 29/04/05</t>
        </r>
      </text>
    </comment>
    <comment ref="AH327" authorId="0" shapeId="0" xr:uid="{BD660468-97CC-4572-8E4B-BCD1C7DAE023}">
      <text>
        <r>
          <rPr>
            <b/>
            <sz val="9"/>
            <color indexed="81"/>
            <rFont val="Tahoma"/>
            <family val="2"/>
          </rPr>
          <t>Richard Lambert:</t>
        </r>
        <r>
          <rPr>
            <sz val="9"/>
            <color indexed="81"/>
            <rFont val="Tahoma"/>
            <family val="2"/>
          </rPr>
          <t xml:space="preserve">
p-p on 25/04/05 -rearranged for 06/05/05 - result not reported in bulletin</t>
        </r>
      </text>
    </comment>
    <comment ref="AD328" authorId="0" shapeId="0" xr:uid="{A86B9560-A16B-46D7-90C3-48EF2DD6F0CA}">
      <text>
        <r>
          <rPr>
            <b/>
            <sz val="9"/>
            <color indexed="81"/>
            <rFont val="Tahoma"/>
            <family val="2"/>
          </rPr>
          <t>Richard Lambert:</t>
        </r>
        <r>
          <rPr>
            <sz val="9"/>
            <color indexed="81"/>
            <rFont val="Tahoma"/>
            <family val="2"/>
          </rPr>
          <t xml:space="preserve">
scheduled for 08/12/04 then moved back a day</t>
        </r>
      </text>
    </comment>
    <comment ref="AI328" authorId="0" shapeId="0" xr:uid="{2CC9AC26-E9A6-48D3-ACA2-BB29B60D1968}">
      <text>
        <r>
          <rPr>
            <b/>
            <sz val="9"/>
            <color indexed="81"/>
            <rFont val="Tahoma"/>
            <family val="2"/>
          </rPr>
          <t>Richard Lambert:</t>
        </r>
        <r>
          <rPr>
            <sz val="9"/>
            <color indexed="81"/>
            <rFont val="Tahoma"/>
            <family val="2"/>
          </rPr>
          <t xml:space="preserve">
scheduled for 10/02/05 then brought forward a day</t>
        </r>
      </text>
    </comment>
    <comment ref="AJ328" authorId="0" shapeId="0" xr:uid="{38114C2D-3BFE-4A31-A596-5CC6016CC20C}">
      <text>
        <r>
          <rPr>
            <b/>
            <sz val="9"/>
            <color indexed="81"/>
            <rFont val="Tahoma"/>
            <family val="2"/>
          </rPr>
          <t>Richard Lambert:</t>
        </r>
        <r>
          <rPr>
            <sz val="9"/>
            <color indexed="81"/>
            <rFont val="Tahoma"/>
            <family val="2"/>
          </rPr>
          <t xml:space="preserve">
scheduled for 03/11/04 then moved back a day - then moved back - rearranged for 16/02/05 then moved back a day</t>
        </r>
      </text>
    </comment>
    <comment ref="L329" authorId="1" shapeId="0" xr:uid="{B64D478B-5911-451A-BD9C-CEFA497084F2}">
      <text>
        <r>
          <rPr>
            <b/>
            <sz val="9"/>
            <color indexed="81"/>
            <rFont val="Tahoma"/>
            <family val="2"/>
          </rPr>
          <t>rxl:</t>
        </r>
        <r>
          <rPr>
            <sz val="9"/>
            <color indexed="81"/>
            <rFont val="Tahoma"/>
            <family val="2"/>
          </rPr>
          <t xml:space="preserve">
all home matches at Banstead Athletic FC</t>
        </r>
      </text>
    </comment>
    <comment ref="AA329" authorId="1" shapeId="0" xr:uid="{C4978976-A12E-4D9B-A6B2-6E52470CB3FA}">
      <text>
        <r>
          <rPr>
            <b/>
            <sz val="9"/>
            <color indexed="81"/>
            <rFont val="Tahoma"/>
            <family val="2"/>
          </rPr>
          <t>rxl:</t>
        </r>
        <r>
          <rPr>
            <sz val="9"/>
            <color indexed="81"/>
            <rFont val="Tahoma"/>
            <family val="2"/>
          </rPr>
          <t xml:space="preserve">
all home matches at Banstead Athletic FC</t>
        </r>
      </text>
    </comment>
    <comment ref="AD330" authorId="0" shapeId="0" xr:uid="{03A7B403-A5F1-4D48-8D93-91A64DB47B44}">
      <text>
        <r>
          <rPr>
            <b/>
            <sz val="9"/>
            <color indexed="81"/>
            <rFont val="Tahoma"/>
            <family val="2"/>
          </rPr>
          <t>Richard Lambert:</t>
        </r>
        <r>
          <rPr>
            <sz val="9"/>
            <color indexed="81"/>
            <rFont val="Tahoma"/>
            <family val="2"/>
          </rPr>
          <t xml:space="preserve">
scheduled for 10/11/04 in bulletin and almost certainly played this day but not reported in bulletin. Just awaiting confirmation.</t>
        </r>
      </text>
    </comment>
    <comment ref="AH330" authorId="0" shapeId="0" xr:uid="{4FB53026-3225-42AC-A1AF-5F7B15ABC2D1}">
      <text>
        <r>
          <rPr>
            <b/>
            <sz val="9"/>
            <color indexed="81"/>
            <rFont val="Tahoma"/>
            <family val="2"/>
          </rPr>
          <t>Richard Lambert:</t>
        </r>
        <r>
          <rPr>
            <sz val="9"/>
            <color indexed="81"/>
            <rFont val="Tahoma"/>
            <family val="2"/>
          </rPr>
          <t xml:space="preserve">
p-p on 22/09/04 - rearranged for 02/02/05</t>
        </r>
      </text>
    </comment>
    <comment ref="AI330" authorId="0" shapeId="0" xr:uid="{89EB642B-9AE4-41DD-AFA6-B1CD8766168E}">
      <text>
        <r>
          <rPr>
            <b/>
            <sz val="9"/>
            <color indexed="81"/>
            <rFont val="Tahoma"/>
            <family val="2"/>
          </rPr>
          <t>Richard Lambert:</t>
        </r>
        <r>
          <rPr>
            <sz val="9"/>
            <color indexed="81"/>
            <rFont val="Tahoma"/>
            <family val="2"/>
          </rPr>
          <t xml:space="preserve">
scheduled for 13/10/04 but moved back - rearranged for 19/01/05</t>
        </r>
      </text>
    </comment>
    <comment ref="AB331" authorId="0" shapeId="0" xr:uid="{6CD8C34C-A650-47CB-A827-68C57D020FE3}">
      <text>
        <r>
          <rPr>
            <b/>
            <sz val="9"/>
            <color indexed="81"/>
            <rFont val="Tahoma"/>
            <family val="2"/>
          </rPr>
          <t>Richard Lambert:</t>
        </r>
        <r>
          <rPr>
            <sz val="9"/>
            <color indexed="81"/>
            <rFont val="Tahoma"/>
            <family val="2"/>
          </rPr>
          <t xml:space="preserve">
scheduled for 10/11/04 but moved back for an Carshalton Athletic League Cup tie - rearranged for 30/03/05 then moved back a day</t>
        </r>
      </text>
    </comment>
    <comment ref="AD331" authorId="0" shapeId="0" xr:uid="{3C6A6DBA-7DF8-493B-BACB-B9559348F048}">
      <text>
        <r>
          <rPr>
            <b/>
            <sz val="9"/>
            <color indexed="81"/>
            <rFont val="Tahoma"/>
            <family val="2"/>
          </rPr>
          <t>Richard Lambert:</t>
        </r>
        <r>
          <rPr>
            <sz val="9"/>
            <color indexed="81"/>
            <rFont val="Tahoma"/>
            <family val="2"/>
          </rPr>
          <t xml:space="preserve">
scheduled for 15/09/04 but moved back and Sutton United hosted Tonbridge Angles while Whyteleafe hosted Croydon Athletic insteaad - rearranged for 02/03/05 - p-p on 02/03/05 - rearranged for 14/04/05 then moved back a day</t>
        </r>
      </text>
    </comment>
    <comment ref="AI331" authorId="0" shapeId="0" xr:uid="{B6539DE7-86E1-4354-A282-00FC41F1B2DA}">
      <text>
        <r>
          <rPr>
            <b/>
            <sz val="9"/>
            <color indexed="81"/>
            <rFont val="Tahoma"/>
            <family val="2"/>
          </rPr>
          <t>Richard Lambert:</t>
        </r>
        <r>
          <rPr>
            <sz val="9"/>
            <color indexed="81"/>
            <rFont val="Tahoma"/>
            <family val="2"/>
          </rPr>
          <t xml:space="preserve">
scheduled for 15/09/04 but moved back - rearranged for 15/12/04 - p-p on 15/12/04 - rearranged for 16/03/05</t>
        </r>
      </text>
    </comment>
    <comment ref="AB332" authorId="0" shapeId="0" xr:uid="{B8F53EF0-F82F-48F0-9764-439455790A8F}">
      <text>
        <r>
          <rPr>
            <b/>
            <sz val="9"/>
            <color indexed="81"/>
            <rFont val="Tahoma"/>
            <family val="2"/>
          </rPr>
          <t>Richard Lambert:</t>
        </r>
        <r>
          <rPr>
            <sz val="9"/>
            <color indexed="81"/>
            <rFont val="Tahoma"/>
            <family val="2"/>
          </rPr>
          <t xml:space="preserve">
p-p on 02/11/04 - rearranged for 08/12/04</t>
        </r>
      </text>
    </comment>
    <comment ref="AE332" authorId="0" shapeId="0" xr:uid="{1C08715F-48DE-470A-9F05-DFDCEBFCF3D7}">
      <text>
        <r>
          <rPr>
            <b/>
            <sz val="9"/>
            <color indexed="81"/>
            <rFont val="Tahoma"/>
            <family val="2"/>
          </rPr>
          <t>Richard Lambert:</t>
        </r>
        <r>
          <rPr>
            <sz val="9"/>
            <color indexed="81"/>
            <rFont val="Tahoma"/>
            <family val="2"/>
          </rPr>
          <t xml:space="preserve">
p-p on 03/03/05 - rearranged for 21/04/05</t>
        </r>
      </text>
    </comment>
    <comment ref="AJ332" authorId="0" shapeId="0" xr:uid="{3E63C769-8FFA-41DF-84C1-13BD1BA79FB4}">
      <text>
        <r>
          <rPr>
            <b/>
            <sz val="9"/>
            <color indexed="81"/>
            <rFont val="Tahoma"/>
            <family val="2"/>
          </rPr>
          <t>Richard Lambert:</t>
        </r>
        <r>
          <rPr>
            <sz val="9"/>
            <color indexed="81"/>
            <rFont val="Tahoma"/>
            <family val="2"/>
          </rPr>
          <t xml:space="preserve">
scheduled for 15/09/04 but moved back and Sutton United hosted Tonbridge Angles while Whyteleafe hosted Croydon Athletic insteaad - rearranged for 31/03/05</t>
        </r>
      </text>
    </comment>
    <comment ref="AD333" authorId="0" shapeId="0" xr:uid="{8954392C-4751-4922-8D5D-D7066B1BCBE7}">
      <text>
        <r>
          <rPr>
            <b/>
            <sz val="9"/>
            <color indexed="81"/>
            <rFont val="Tahoma"/>
            <family val="2"/>
          </rPr>
          <t>Richard Lambert:</t>
        </r>
        <r>
          <rPr>
            <sz val="9"/>
            <color indexed="81"/>
            <rFont val="Tahoma"/>
            <family val="2"/>
          </rPr>
          <t xml:space="preserve">
scheduled for 15/09/04 but moved back and return fixture played instead - rearranged for 15/12/04</t>
        </r>
      </text>
    </comment>
    <comment ref="AG337" authorId="0" shapeId="0" xr:uid="{CDF820AC-8B14-4BE8-BFA2-21CEB82FC167}">
      <text>
        <r>
          <rPr>
            <b/>
            <sz val="9"/>
            <color indexed="81"/>
            <rFont val="Tahoma"/>
            <family val="2"/>
          </rPr>
          <t>Richard Lambert:</t>
        </r>
        <r>
          <rPr>
            <sz val="9"/>
            <color indexed="81"/>
            <rFont val="Tahoma"/>
            <family val="2"/>
          </rPr>
          <t xml:space="preserve">
p-p on 08/03/06 - rearranged for 22/03/06 then moved back - rearranged for 10/04/06 then moved back two days</t>
        </r>
      </text>
    </comment>
    <comment ref="AK337" authorId="0" shapeId="0" xr:uid="{20291EF7-369C-478F-8C03-6C5FE88A9F88}">
      <text>
        <r>
          <rPr>
            <b/>
            <sz val="9"/>
            <color indexed="81"/>
            <rFont val="Tahoma"/>
            <family val="2"/>
          </rPr>
          <t>Richard Lambert:</t>
        </r>
        <r>
          <rPr>
            <sz val="9"/>
            <color indexed="81"/>
            <rFont val="Tahoma"/>
            <family val="2"/>
          </rPr>
          <t xml:space="preserve">
attendance 54</t>
        </r>
      </text>
    </comment>
    <comment ref="AD338" authorId="0" shapeId="0" xr:uid="{4A63E922-E75D-42CC-915A-C1780F782D28}">
      <text>
        <r>
          <rPr>
            <b/>
            <sz val="9"/>
            <color indexed="81"/>
            <rFont val="Tahoma"/>
            <family val="2"/>
          </rPr>
          <t>Richard Lambert:</t>
        </r>
        <r>
          <rPr>
            <sz val="9"/>
            <color indexed="81"/>
            <rFont val="Tahoma"/>
            <family val="2"/>
          </rPr>
          <t xml:space="preserve">
p-p on 25/01/06 - rearranged for 29/03/06</t>
        </r>
      </text>
    </comment>
    <comment ref="AK338" authorId="0" shapeId="0" xr:uid="{E9929006-D697-406E-87D8-87E0C55BFED7}">
      <text>
        <r>
          <rPr>
            <b/>
            <sz val="9"/>
            <color indexed="81"/>
            <rFont val="Tahoma"/>
            <family val="2"/>
          </rPr>
          <t>Richard Lambert:</t>
        </r>
        <r>
          <rPr>
            <sz val="9"/>
            <color indexed="81"/>
            <rFont val="Tahoma"/>
            <family val="2"/>
          </rPr>
          <t xml:space="preserve">
p-p on 02/11/05 - rearranged for 07/12/05 - attendance 31</t>
        </r>
      </text>
    </comment>
    <comment ref="AH339" authorId="0" shapeId="0" xr:uid="{4D5EBFEE-A859-4609-9038-4FFACF1D96CA}">
      <text>
        <r>
          <rPr>
            <b/>
            <sz val="9"/>
            <color indexed="81"/>
            <rFont val="Tahoma"/>
            <family val="2"/>
          </rPr>
          <t>Richard Lambert:</t>
        </r>
        <r>
          <rPr>
            <sz val="9"/>
            <color indexed="81"/>
            <rFont val="Tahoma"/>
            <family val="2"/>
          </rPr>
          <t xml:space="preserve">
p-p on 09/03/06 - rearranged for 06/04/06</t>
        </r>
      </text>
    </comment>
    <comment ref="AI339" authorId="0" shapeId="0" xr:uid="{EB599A8B-50C3-428A-AC1A-AAF9173A0C0F}">
      <text>
        <r>
          <rPr>
            <b/>
            <sz val="9"/>
            <color indexed="81"/>
            <rFont val="Tahoma"/>
            <family val="2"/>
          </rPr>
          <t>Richard Lambert:</t>
        </r>
        <r>
          <rPr>
            <sz val="9"/>
            <color indexed="81"/>
            <rFont val="Tahoma"/>
            <family val="2"/>
          </rPr>
          <t xml:space="preserve">
p-p on 08/12/05 - rearranged for 02/02/06</t>
        </r>
      </text>
    </comment>
    <comment ref="AJ339" authorId="0" shapeId="0" xr:uid="{C742B2BA-4EDF-4E25-B4D0-9AEF8B13F4EB}">
      <text>
        <r>
          <rPr>
            <b/>
            <sz val="9"/>
            <color indexed="81"/>
            <rFont val="Tahoma"/>
            <family val="2"/>
          </rPr>
          <t>Richard Lambert:</t>
        </r>
        <r>
          <rPr>
            <sz val="9"/>
            <color indexed="81"/>
            <rFont val="Tahoma"/>
            <family val="2"/>
          </rPr>
          <t xml:space="preserve">
p-p on 03/11/05 - rearranged for 09/02/06</t>
        </r>
      </text>
    </comment>
    <comment ref="AK339" authorId="0" shapeId="0" xr:uid="{E930002B-BAEF-4C7D-B801-11A52BBA4F27}">
      <text>
        <r>
          <rPr>
            <b/>
            <sz val="9"/>
            <color indexed="81"/>
            <rFont val="Tahoma"/>
            <family val="2"/>
          </rPr>
          <t>Richard Lambert:</t>
        </r>
        <r>
          <rPr>
            <sz val="9"/>
            <color indexed="81"/>
            <rFont val="Tahoma"/>
            <family val="2"/>
          </rPr>
          <t xml:space="preserve">
attendance 35</t>
        </r>
      </text>
    </comment>
    <comment ref="AG340" authorId="0" shapeId="0" xr:uid="{46C2E1D5-E1CA-4A6B-A865-9C82B657671E}">
      <text>
        <r>
          <rPr>
            <b/>
            <sz val="9"/>
            <color indexed="81"/>
            <rFont val="Tahoma"/>
            <family val="2"/>
          </rPr>
          <t>Richard Lambert:</t>
        </r>
        <r>
          <rPr>
            <sz val="9"/>
            <color indexed="81"/>
            <rFont val="Tahoma"/>
            <family val="2"/>
          </rPr>
          <t xml:space="preserve">
scheduled for 13/12/05 then moved back two days</t>
        </r>
      </text>
    </comment>
    <comment ref="AH340" authorId="0" shapeId="0" xr:uid="{49CDD2FF-028D-4BD4-8619-B1137E17F546}">
      <text>
        <r>
          <rPr>
            <b/>
            <sz val="9"/>
            <color indexed="81"/>
            <rFont val="Tahoma"/>
            <family val="2"/>
          </rPr>
          <t>Richard Lambert:</t>
        </r>
        <r>
          <rPr>
            <sz val="9"/>
            <color indexed="81"/>
            <rFont val="Tahoma"/>
            <family val="2"/>
          </rPr>
          <t xml:space="preserve">
scheduled provisionally for 07/03/06 but moved back - rearranged for 12/04/06 then moved back - rearranged for 25/04/06</t>
        </r>
      </text>
    </comment>
    <comment ref="AI340" authorId="0" shapeId="0" xr:uid="{7BAE5B2C-D57A-43D1-A5EE-27F500D4507A}">
      <text>
        <r>
          <rPr>
            <b/>
            <sz val="9"/>
            <color indexed="81"/>
            <rFont val="Tahoma"/>
            <family val="2"/>
          </rPr>
          <t>Richard Lambert:</t>
        </r>
        <r>
          <rPr>
            <sz val="9"/>
            <color indexed="81"/>
            <rFont val="Tahoma"/>
            <family val="2"/>
          </rPr>
          <t xml:space="preserve">
played in the week prior to 30/09/05</t>
        </r>
      </text>
    </comment>
    <comment ref="AK340" authorId="0" shapeId="0" xr:uid="{181CF604-C6D2-4808-8C6D-FA0BDBC4998F}">
      <text>
        <r>
          <rPr>
            <b/>
            <sz val="9"/>
            <color indexed="81"/>
            <rFont val="Tahoma"/>
            <family val="2"/>
          </rPr>
          <t>Richard Lambert:</t>
        </r>
        <r>
          <rPr>
            <sz val="9"/>
            <color indexed="81"/>
            <rFont val="Tahoma"/>
            <family val="2"/>
          </rPr>
          <t xml:space="preserve">
scheduled for 14/03/06 but moved back and Mole Valley Predators hosted Staines Town - rearranged for 04/04/06</t>
        </r>
      </text>
    </comment>
    <comment ref="P341" authorId="0" shapeId="0" xr:uid="{B1F9AB89-C9F3-4A95-BC9F-DF8C224969F8}">
      <text>
        <r>
          <rPr>
            <b/>
            <sz val="9"/>
            <color indexed="81"/>
            <rFont val="Tahoma"/>
            <family val="2"/>
          </rPr>
          <t>Richard Lambert:</t>
        </r>
        <r>
          <rPr>
            <sz val="9"/>
            <color indexed="81"/>
            <rFont val="Tahoma"/>
            <family val="2"/>
          </rPr>
          <t xml:space="preserve">
match abandoned on 07/12/05 - no time, reason or score given in bulletin</t>
        </r>
      </text>
    </comment>
    <comment ref="AB341" authorId="0" shapeId="0" xr:uid="{0CDC6E25-6406-4DFA-84DB-539FC6678F6C}">
      <text>
        <r>
          <rPr>
            <b/>
            <sz val="9"/>
            <color indexed="81"/>
            <rFont val="Tahoma"/>
            <family val="2"/>
          </rPr>
          <t>Richard Lambert:</t>
        </r>
        <r>
          <rPr>
            <sz val="9"/>
            <color indexed="81"/>
            <rFont val="Tahoma"/>
            <family val="2"/>
          </rPr>
          <t xml:space="preserve">
played in the week before 28/10/05</t>
        </r>
      </text>
    </comment>
    <comment ref="AE341" authorId="0" shapeId="0" xr:uid="{98BA8DDC-68D3-4F1A-8E29-F744A53C3B17}">
      <text>
        <r>
          <rPr>
            <b/>
            <sz val="9"/>
            <color indexed="81"/>
            <rFont val="Tahoma"/>
            <family val="2"/>
          </rPr>
          <t>Richard Lambert:</t>
        </r>
        <r>
          <rPr>
            <sz val="9"/>
            <color indexed="81"/>
            <rFont val="Tahoma"/>
            <family val="2"/>
          </rPr>
          <t xml:space="preserve">
p-p on 09/11/05 - rearranged for 07/12/05 - match abandoned on 07/12/05 - no time, reason or score given in bulletin - rearranged for 18/01/06</t>
        </r>
      </text>
    </comment>
    <comment ref="AG341" authorId="0" shapeId="0" xr:uid="{7F243585-BD08-478D-8DA2-CADA974C6026}">
      <text>
        <r>
          <rPr>
            <b/>
            <sz val="9"/>
            <color indexed="81"/>
            <rFont val="Tahoma"/>
            <family val="2"/>
          </rPr>
          <t>Richard Lambert:</t>
        </r>
        <r>
          <rPr>
            <sz val="9"/>
            <color indexed="81"/>
            <rFont val="Tahoma"/>
            <family val="2"/>
          </rPr>
          <t xml:space="preserve">
scheduled provisionally for 02/11/05 but moved back - rearranged for 19/04/06</t>
        </r>
      </text>
    </comment>
    <comment ref="AJ341" authorId="0" shapeId="0" xr:uid="{4EE651EF-99A4-4C53-81DB-516790C955D4}">
      <text>
        <r>
          <rPr>
            <b/>
            <sz val="9"/>
            <color indexed="81"/>
            <rFont val="Tahoma"/>
            <family val="2"/>
          </rPr>
          <t>Richard Lambert:</t>
        </r>
        <r>
          <rPr>
            <sz val="9"/>
            <color indexed="81"/>
            <rFont val="Tahoma"/>
            <family val="2"/>
          </rPr>
          <t xml:space="preserve">
p-p on 03/11/05 - rearranged for 08/03/06 - p-p on 08/03/06 - rearranged for  22/03/06</t>
        </r>
      </text>
    </comment>
    <comment ref="AK341" authorId="0" shapeId="0" xr:uid="{33EC266B-2774-48B3-B5EF-8996ACFC16CC}">
      <text>
        <r>
          <rPr>
            <b/>
            <sz val="9"/>
            <color indexed="81"/>
            <rFont val="Tahoma"/>
            <family val="2"/>
          </rPr>
          <t>Richard Lambert:</t>
        </r>
        <r>
          <rPr>
            <sz val="9"/>
            <color indexed="81"/>
            <rFont val="Tahoma"/>
            <family val="2"/>
          </rPr>
          <t xml:space="preserve">
p-p on 11/01/06 - rearranged for 25/01/06p-p on 25/01/06 - rearranged for 29/03/06  - attendance 34</t>
        </r>
      </text>
    </comment>
    <comment ref="L342" authorId="1" shapeId="0" xr:uid="{5C9ED665-F302-4983-8569-61B3EFFF5388}">
      <text>
        <r>
          <rPr>
            <b/>
            <sz val="9"/>
            <color indexed="81"/>
            <rFont val="Tahoma"/>
            <family val="2"/>
          </rPr>
          <t>rxl:</t>
        </r>
        <r>
          <rPr>
            <sz val="9"/>
            <color indexed="81"/>
            <rFont val="Tahoma"/>
            <family val="2"/>
          </rPr>
          <t xml:space="preserve">
all home matches at Banstead Athletic FC</t>
        </r>
      </text>
    </comment>
    <comment ref="AA342" authorId="1" shapeId="0" xr:uid="{EAF9C951-EE82-4893-9DDB-41F07B69E5D0}">
      <text>
        <r>
          <rPr>
            <b/>
            <sz val="9"/>
            <color indexed="81"/>
            <rFont val="Tahoma"/>
            <family val="2"/>
          </rPr>
          <t>rxl:</t>
        </r>
        <r>
          <rPr>
            <sz val="9"/>
            <color indexed="81"/>
            <rFont val="Tahoma"/>
            <family val="2"/>
          </rPr>
          <t xml:space="preserve">
all home matches at Banstead Athletic FC</t>
        </r>
      </text>
    </comment>
    <comment ref="AK342" authorId="0" shapeId="0" xr:uid="{8FA7412B-C021-4F45-AE5A-CA9DC6F548BA}">
      <text>
        <r>
          <rPr>
            <b/>
            <sz val="9"/>
            <color indexed="81"/>
            <rFont val="Tahoma"/>
            <family val="2"/>
          </rPr>
          <t>Richard Lambert:</t>
        </r>
        <r>
          <rPr>
            <sz val="9"/>
            <color indexed="81"/>
            <rFont val="Tahoma"/>
            <family val="2"/>
          </rPr>
          <t xml:space="preserve">
attendance 35</t>
        </r>
      </text>
    </comment>
    <comment ref="T343" authorId="0" shapeId="0" xr:uid="{82F5B2DE-8E4F-4A81-A38F-76F87BCD9E27}">
      <text>
        <r>
          <rPr>
            <b/>
            <sz val="9"/>
            <color indexed="81"/>
            <rFont val="Tahoma"/>
            <family val="2"/>
          </rPr>
          <t>Richard Lambert:</t>
        </r>
        <r>
          <rPr>
            <sz val="9"/>
            <color indexed="81"/>
            <rFont val="Tahoma"/>
            <family val="2"/>
          </rPr>
          <t xml:space="preserve">
was this played? Rob Oakes says 0-0 but he has listed 0-0s for all unplayed matches</t>
        </r>
      </text>
    </comment>
    <comment ref="AB343" authorId="0" shapeId="0" xr:uid="{48192C2E-4A25-4548-8E23-47A2E5786BE2}">
      <text>
        <r>
          <rPr>
            <b/>
            <sz val="9"/>
            <color indexed="81"/>
            <rFont val="Tahoma"/>
            <family val="2"/>
          </rPr>
          <t>Richard Lambert:</t>
        </r>
        <r>
          <rPr>
            <sz val="9"/>
            <color indexed="81"/>
            <rFont val="Tahoma"/>
            <family val="2"/>
          </rPr>
          <t xml:space="preserve">
scheduled for 02/11/05 but moved back - rearranged for 19/04/06 then moved back a day</t>
        </r>
      </text>
    </comment>
    <comment ref="AG343" authorId="0" shapeId="0" xr:uid="{CB0D0957-2177-42C7-9338-BC06F76D0DE7}">
      <text>
        <r>
          <rPr>
            <b/>
            <sz val="9"/>
            <color indexed="81"/>
            <rFont val="Tahoma"/>
            <family val="2"/>
          </rPr>
          <t>Richard Lambert:</t>
        </r>
        <r>
          <rPr>
            <sz val="9"/>
            <color indexed="81"/>
            <rFont val="Tahoma"/>
            <family val="2"/>
          </rPr>
          <t xml:space="preserve">
scheduled for 05/09/05 then moved back two days</t>
        </r>
      </text>
    </comment>
    <comment ref="AJ343" authorId="0" shapeId="0" xr:uid="{CBC5CBAD-4B42-4BBE-A6E9-208C2A3573F8}">
      <text>
        <r>
          <rPr>
            <b/>
            <sz val="9"/>
            <color indexed="81"/>
            <rFont val="Tahoma"/>
            <family val="2"/>
          </rPr>
          <t>Richard Lambert:</t>
        </r>
        <r>
          <rPr>
            <sz val="9"/>
            <color indexed="81"/>
            <rFont val="Tahoma"/>
            <family val="2"/>
          </rPr>
          <t xml:space="preserve">
p-p on 15/02/06 - rearranged for 15/03/06</t>
        </r>
      </text>
    </comment>
    <comment ref="AK343" authorId="0" shapeId="0" xr:uid="{3D5A10C5-0492-460D-A4BD-48B44448B33B}">
      <text>
        <r>
          <rPr>
            <b/>
            <sz val="9"/>
            <color indexed="81"/>
            <rFont val="Tahoma"/>
            <family val="2"/>
          </rPr>
          <t>Richard Lambert:</t>
        </r>
        <r>
          <rPr>
            <sz val="9"/>
            <color indexed="81"/>
            <rFont val="Tahoma"/>
            <family val="2"/>
          </rPr>
          <t xml:space="preserve">
p-p on 27/03/06 - rearranged for 27/04/06 - attendance 35</t>
        </r>
      </text>
    </comment>
    <comment ref="R344" authorId="1" shapeId="0" xr:uid="{35991042-F3AF-49D3-861B-565819B075F8}">
      <text>
        <r>
          <rPr>
            <b/>
            <sz val="9"/>
            <color indexed="81"/>
            <rFont val="Tahoma"/>
            <family val="2"/>
          </rPr>
          <t>rxl:</t>
        </r>
        <r>
          <rPr>
            <sz val="9"/>
            <color indexed="81"/>
            <rFont val="Tahoma"/>
            <family val="2"/>
          </rPr>
          <t xml:space="preserve">
played at Meadowbank, Dorking FC</t>
        </r>
      </text>
    </comment>
    <comment ref="U344" authorId="0" shapeId="0" xr:uid="{E12ABAD1-9292-45DA-B1F1-E4A5342035AE}">
      <text>
        <r>
          <rPr>
            <b/>
            <sz val="9"/>
            <color indexed="81"/>
            <rFont val="Tahoma"/>
            <family val="2"/>
          </rPr>
          <t>Richard Lambert:</t>
        </r>
        <r>
          <rPr>
            <sz val="9"/>
            <color indexed="81"/>
            <rFont val="Tahoma"/>
            <family val="2"/>
          </rPr>
          <t xml:space="preserve">
p-p on 18/01/06 - rearranged for 12/04/06 then the return fixture was added and it became a double header although only one result is reported - Kingstonian 5-0 MVP.  Rob Oakes records advise a second result of 1-1 but not clear if it was played on 12/04/06 or later. Check!</t>
        </r>
      </text>
    </comment>
    <comment ref="AG344" authorId="0" shapeId="0" xr:uid="{AE1447CF-240D-4EEF-85DC-974F7E59F262}">
      <text>
        <r>
          <rPr>
            <b/>
            <sz val="9"/>
            <color indexed="81"/>
            <rFont val="Tahoma"/>
            <family val="2"/>
          </rPr>
          <t>Richard Lambert:</t>
        </r>
        <r>
          <rPr>
            <sz val="9"/>
            <color indexed="81"/>
            <rFont val="Tahoma"/>
            <family val="2"/>
          </rPr>
          <t xml:space="preserve">
p-p on 15/02/06 - rearranged for 29/03/06</t>
        </r>
      </text>
    </comment>
    <comment ref="AJ344" authorId="0" shapeId="0" xr:uid="{47B1D7D6-A5FA-4DC3-9642-DCA331C5EBC2}">
      <text>
        <r>
          <rPr>
            <b/>
            <sz val="9"/>
            <color indexed="81"/>
            <rFont val="Tahoma"/>
            <family val="2"/>
          </rPr>
          <t>Richard Lambert:</t>
        </r>
        <r>
          <rPr>
            <sz val="9"/>
            <color indexed="81"/>
            <rFont val="Tahoma"/>
            <family val="2"/>
          </rPr>
          <t xml:space="preserve">
p-p on 18/01/06 - rearranged for 12/04/06 then the return fixture was added and it became a double header although only one result is reported - Kingstonian 5-0 MVP. Rob Oakes records advise a second result of 1-1 but not clear if it was played on 12/04/06 or later. Check!</t>
        </r>
      </text>
    </comment>
    <comment ref="T345" authorId="0" shapeId="0" xr:uid="{B30CAAB7-8DAA-4935-8833-0401F4BBBB52}">
      <text>
        <r>
          <rPr>
            <b/>
            <sz val="9"/>
            <color indexed="81"/>
            <rFont val="Tahoma"/>
            <family val="2"/>
          </rPr>
          <t>Richard Lambert:</t>
        </r>
        <r>
          <rPr>
            <sz val="9"/>
            <color indexed="81"/>
            <rFont val="Tahoma"/>
            <family val="2"/>
          </rPr>
          <t xml:space="preserve">
scheduled for 13/03/06 but moved back and Mole Valley Predators hosted Staines Town while Kingstonian hosted Bedfont instead - rearranged for 30/03/06 - p-p on 30/03/06 - rearranged for 13/04/06 then brought forward a day and played as a double header on 12/04/06 although only one result is reported - Kingstonian 5-0 MVP.  Rob Oakes records advise a second result of 1-1 but not clear if it was played on 12/04/06 or later. Check!</t>
        </r>
      </text>
    </comment>
    <comment ref="AC345" authorId="0" shapeId="0" xr:uid="{D174D161-DCF2-4733-9BE3-5399610C30AC}">
      <text>
        <r>
          <rPr>
            <b/>
            <sz val="9"/>
            <color indexed="81"/>
            <rFont val="Tahoma"/>
            <family val="2"/>
          </rPr>
          <t>Richard Lambert:</t>
        </r>
        <r>
          <rPr>
            <sz val="9"/>
            <color indexed="81"/>
            <rFont val="Tahoma"/>
            <family val="2"/>
          </rPr>
          <t xml:space="preserve">
p-p on 24/11/05 - rearranged for 12/01/06</t>
        </r>
      </text>
    </comment>
    <comment ref="AF345" authorId="0" shapeId="0" xr:uid="{DB5DFD72-C0D3-4613-9E50-0DD2CF80FB65}">
      <text>
        <r>
          <rPr>
            <b/>
            <sz val="9"/>
            <color indexed="81"/>
            <rFont val="Tahoma"/>
            <family val="2"/>
          </rPr>
          <t>Richard Lambert:</t>
        </r>
        <r>
          <rPr>
            <sz val="9"/>
            <color indexed="81"/>
            <rFont val="Tahoma"/>
            <family val="2"/>
          </rPr>
          <t xml:space="preserve">
p-p on 13/10/05 - rearranged for 17/11/05</t>
        </r>
      </text>
    </comment>
    <comment ref="AI345" authorId="0" shapeId="0" xr:uid="{36145C1A-4A82-4921-BAF9-5B3806EB02EA}">
      <text>
        <r>
          <rPr>
            <b/>
            <sz val="9"/>
            <color indexed="81"/>
            <rFont val="Tahoma"/>
            <family val="2"/>
          </rPr>
          <t>Richard Lambert:</t>
        </r>
        <r>
          <rPr>
            <sz val="9"/>
            <color indexed="81"/>
            <rFont val="Tahoma"/>
            <family val="2"/>
          </rPr>
          <t xml:space="preserve">
scheduled for 13/03/06 but moved back and Mole Valley Predators hosted Staines Town while Kingstonian hosted Bedfont instead - rearranged for 30/03/06 - p-p on 30/03/06 - rearranged for 13/04/06 then brought forward a day and played as a double header on 12/04/06 although only one result is reported - Kingstonian 5-0 MVP.  Rob Oakes records advise a second result of 1-1 but not clear if it was played on 12/04/06 or later. Check!</t>
        </r>
      </text>
    </comment>
    <comment ref="AK345" authorId="0" shapeId="0" xr:uid="{02109A74-A950-4DDB-8B4C-3DD067CB1799}">
      <text>
        <r>
          <rPr>
            <b/>
            <sz val="9"/>
            <color indexed="81"/>
            <rFont val="Tahoma"/>
            <family val="2"/>
          </rPr>
          <t>Richard Lambert:</t>
        </r>
        <r>
          <rPr>
            <sz val="9"/>
            <color indexed="81"/>
            <rFont val="Tahoma"/>
            <family val="2"/>
          </rPr>
          <t xml:space="preserve">
scheduled for 02/03/06 but moved back - rearranged for 13/03/06 - attendance 27</t>
        </r>
      </text>
    </comment>
    <comment ref="AB346" authorId="0" shapeId="0" xr:uid="{6FB37463-9E77-454B-891D-A258C5D50DCB}">
      <text>
        <r>
          <rPr>
            <b/>
            <sz val="9"/>
            <color indexed="81"/>
            <rFont val="Tahoma"/>
            <family val="2"/>
          </rPr>
          <t>Richard Lambert:</t>
        </r>
        <r>
          <rPr>
            <sz val="9"/>
            <color indexed="81"/>
            <rFont val="Tahoma"/>
            <family val="2"/>
          </rPr>
          <t xml:space="preserve">
attendance 84</t>
        </r>
      </text>
    </comment>
    <comment ref="AC346" authorId="0" shapeId="0" xr:uid="{A6F7FD4F-BBE1-46D7-BABB-0F1278B2C046}">
      <text>
        <r>
          <rPr>
            <b/>
            <sz val="9"/>
            <color indexed="81"/>
            <rFont val="Tahoma"/>
            <family val="2"/>
          </rPr>
          <t>Richard Lambert:</t>
        </r>
        <r>
          <rPr>
            <sz val="9"/>
            <color indexed="81"/>
            <rFont val="Tahoma"/>
            <family val="2"/>
          </rPr>
          <t xml:space="preserve">
attendance 48</t>
        </r>
      </text>
    </comment>
    <comment ref="AD346" authorId="0" shapeId="0" xr:uid="{E0CAAD8C-2A66-4DAE-8F2A-60AB29E1840E}">
      <text>
        <r>
          <rPr>
            <b/>
            <sz val="9"/>
            <color indexed="81"/>
            <rFont val="Tahoma"/>
            <family val="2"/>
          </rPr>
          <t>Richard Lambert:</t>
        </r>
        <r>
          <rPr>
            <sz val="9"/>
            <color indexed="81"/>
            <rFont val="Tahoma"/>
            <family val="2"/>
          </rPr>
          <t xml:space="preserve">
p-p on 11/01/06 - rearranged for 01/03/06 - attendance 38</t>
        </r>
      </text>
    </comment>
    <comment ref="AE346" authorId="0" shapeId="0" xr:uid="{0A20D3E8-9833-4526-9762-5E6D42194F9C}">
      <text>
        <r>
          <rPr>
            <b/>
            <sz val="9"/>
            <color indexed="81"/>
            <rFont val="Tahoma"/>
            <family val="2"/>
          </rPr>
          <t>Richard Lambert:</t>
        </r>
        <r>
          <rPr>
            <sz val="9"/>
            <color indexed="81"/>
            <rFont val="Tahoma"/>
            <family val="2"/>
          </rPr>
          <t xml:space="preserve">
attendance 49</t>
        </r>
      </text>
    </comment>
    <comment ref="AF346" authorId="0" shapeId="0" xr:uid="{10CC4BF6-C7AD-4118-BB2A-2BE8DA5B2196}">
      <text>
        <r>
          <rPr>
            <b/>
            <sz val="9"/>
            <color indexed="81"/>
            <rFont val="Tahoma"/>
            <family val="2"/>
          </rPr>
          <t>Richard Lambert:</t>
        </r>
        <r>
          <rPr>
            <sz val="9"/>
            <color indexed="81"/>
            <rFont val="Tahoma"/>
            <family val="2"/>
          </rPr>
          <t xml:space="preserve">
attendance 31</t>
        </r>
      </text>
    </comment>
    <comment ref="AI346" authorId="0" shapeId="0" xr:uid="{90A67FA9-1E68-4E43-9F93-553567A158DF}">
      <text>
        <r>
          <rPr>
            <b/>
            <sz val="9"/>
            <color indexed="81"/>
            <rFont val="Tahoma"/>
            <family val="2"/>
          </rPr>
          <t>Richard Lambert:</t>
        </r>
        <r>
          <rPr>
            <sz val="9"/>
            <color indexed="81"/>
            <rFont val="Tahoma"/>
            <family val="2"/>
          </rPr>
          <t xml:space="preserve">
scheduled for 15/02/06 but moved back - rearranged for 22/03/06 - attendance 33</t>
        </r>
      </text>
    </comment>
    <comment ref="AJ346" authorId="0" shapeId="0" xr:uid="{EBB8B388-FC09-4BC4-B5BB-028CCE1D1920}">
      <text>
        <r>
          <rPr>
            <b/>
            <sz val="9"/>
            <color indexed="81"/>
            <rFont val="Tahoma"/>
            <family val="2"/>
          </rPr>
          <t>Richard Lambert:</t>
        </r>
        <r>
          <rPr>
            <sz val="9"/>
            <color indexed="81"/>
            <rFont val="Tahoma"/>
            <family val="2"/>
          </rPr>
          <t xml:space="preserve">
fixture appears for 21/12/05 and 28/12/05 in bulletin 14 - the first date was an error and it was meant to be Staines Town v Bedfont instead - then moved back from 28/12/05 anyway - rearranged for 24/04/06 - attendance 46</t>
        </r>
      </text>
    </comment>
    <comment ref="T350" authorId="0" shapeId="0" xr:uid="{DFCF0965-DF6F-40AB-A31E-5BE5F7068A00}">
      <text>
        <r>
          <rPr>
            <b/>
            <sz val="9"/>
            <color indexed="81"/>
            <rFont val="Tahoma"/>
            <family val="2"/>
          </rPr>
          <t>Richard Lambert:</t>
        </r>
        <r>
          <rPr>
            <sz val="9"/>
            <color indexed="81"/>
            <rFont val="Tahoma"/>
            <family val="2"/>
          </rPr>
          <t xml:space="preserve">
bulletin missing - result confirmed with archived league website and also Steve Parsons, Staines Town Historian</t>
        </r>
      </text>
    </comment>
    <comment ref="AG350" authorId="0" shapeId="0" xr:uid="{6BCB9EBB-E091-4413-9BA5-DDE2A03A600F}">
      <text>
        <r>
          <rPr>
            <b/>
            <sz val="9"/>
            <color indexed="81"/>
            <rFont val="Tahoma"/>
            <family val="2"/>
          </rPr>
          <t>Richard Lambert:</t>
        </r>
        <r>
          <rPr>
            <sz val="9"/>
            <color indexed="81"/>
            <rFont val="Tahoma"/>
            <family val="2"/>
          </rPr>
          <t xml:space="preserve">
scheduled for 13/12/06 but moved back - rearranged for 12/02/07 - p-p on 12/02/07 - rearranged for 14/03/07</t>
        </r>
      </text>
    </comment>
    <comment ref="AH350" authorId="0" shapeId="0" xr:uid="{4C8159F5-83FE-4D8A-99D5-75D0653D25B1}">
      <text>
        <r>
          <rPr>
            <b/>
            <sz val="9"/>
            <color indexed="81"/>
            <rFont val="Tahoma"/>
            <family val="2"/>
          </rPr>
          <t>Richard Lambert:</t>
        </r>
        <r>
          <rPr>
            <sz val="9"/>
            <color indexed="81"/>
            <rFont val="Tahoma"/>
            <family val="2"/>
          </rPr>
          <t xml:space="preserve">
scheduled for 20/12/06 then moved back - rearranged for 24/01/07 but moved back again - rearranged for 19/02/07</t>
        </r>
      </text>
    </comment>
    <comment ref="AI350" authorId="0" shapeId="0" xr:uid="{B5FC61B9-EB93-4033-8AA0-525CB7643BAD}">
      <text>
        <r>
          <rPr>
            <b/>
            <sz val="9"/>
            <color indexed="81"/>
            <rFont val="Tahoma"/>
            <family val="2"/>
          </rPr>
          <t>Richard Lambert:</t>
        </r>
        <r>
          <rPr>
            <sz val="9"/>
            <color indexed="81"/>
            <rFont val="Tahoma"/>
            <family val="2"/>
          </rPr>
          <t xml:space="preserve">
scheduled for 14/02/07 but moved back and Ashford Town (Mx) hosted Kingstonian instead  - rearranged for 07/03/07 - p-p on 07/03/07 - rearranged for 25/04/07 - attendance 21</t>
        </r>
      </text>
    </comment>
    <comment ref="Q351" authorId="0" shapeId="0" xr:uid="{EBA6B778-6910-40E9-99C7-61061C58B6B0}">
      <text>
        <r>
          <rPr>
            <b/>
            <sz val="9"/>
            <color indexed="81"/>
            <rFont val="Tahoma"/>
            <family val="2"/>
          </rPr>
          <t>Richard Lambert:</t>
        </r>
        <r>
          <rPr>
            <sz val="9"/>
            <color indexed="81"/>
            <rFont val="Tahoma"/>
            <family val="2"/>
          </rPr>
          <t xml:space="preserve">
match never played and a goalless draw was awarded</t>
        </r>
      </text>
    </comment>
    <comment ref="AD351" authorId="0" shapeId="0" xr:uid="{72690470-46BC-4977-81A8-18516DB3BC6D}">
      <text>
        <r>
          <rPr>
            <b/>
            <sz val="9"/>
            <color indexed="81"/>
            <rFont val="Tahoma"/>
            <family val="2"/>
          </rPr>
          <t>Richard Lambert:</t>
        </r>
        <r>
          <rPr>
            <sz val="9"/>
            <color indexed="81"/>
            <rFont val="Tahoma"/>
            <family val="2"/>
          </rPr>
          <t xml:space="preserve">
played on 12/10/06 then fixture appears for 08/03/07 although it was removed the following week - bulletin error</t>
        </r>
      </text>
    </comment>
    <comment ref="AE351" authorId="0" shapeId="0" xr:uid="{E55B92AE-31D6-4207-AF21-2C1D39760A0F}">
      <text>
        <r>
          <rPr>
            <b/>
            <sz val="9"/>
            <color indexed="81"/>
            <rFont val="Tahoma"/>
            <family val="2"/>
          </rPr>
          <t>Richard Lambert:</t>
        </r>
        <r>
          <rPr>
            <sz val="9"/>
            <color indexed="81"/>
            <rFont val="Tahoma"/>
            <family val="2"/>
          </rPr>
          <t xml:space="preserve">
p-p on 16/11/06 - rearranged for 01/02/07</t>
        </r>
      </text>
    </comment>
    <comment ref="AF351" authorId="0" shapeId="0" xr:uid="{8729BD39-E996-4062-A897-965855A45362}">
      <text>
        <r>
          <rPr>
            <b/>
            <sz val="9"/>
            <color indexed="81"/>
            <rFont val="Tahoma"/>
            <family val="2"/>
          </rPr>
          <t>Richard Lambert:</t>
        </r>
        <r>
          <rPr>
            <sz val="9"/>
            <color indexed="81"/>
            <rFont val="Tahoma"/>
            <family val="2"/>
          </rPr>
          <t xml:space="preserve">
p-p on 11/01/07 - match never played and a goalless draw was awarded</t>
        </r>
      </text>
    </comment>
    <comment ref="AI351" authorId="0" shapeId="0" xr:uid="{FB6F0439-F91D-4D43-BA44-AC8301EA644F}">
      <text>
        <r>
          <rPr>
            <b/>
            <sz val="9"/>
            <color indexed="81"/>
            <rFont val="Tahoma"/>
            <family val="2"/>
          </rPr>
          <t>Richard Lambert:</t>
        </r>
        <r>
          <rPr>
            <sz val="9"/>
            <color indexed="81"/>
            <rFont val="Tahoma"/>
            <family val="2"/>
          </rPr>
          <t xml:space="preserve">
scheduled for 08/02/07 then brought forward at short notice and played between 22/01/07 and 25/01/07 inclusive - fixture date not advised in bulletin - Steve Parsons confirms it was played on 25/01/07 - attendance 34</t>
        </r>
      </text>
    </comment>
    <comment ref="AJ351" authorId="0" shapeId="0" xr:uid="{9E122536-0413-4BF1-9BE8-0521FDDE2A64}">
      <text>
        <r>
          <rPr>
            <b/>
            <sz val="9"/>
            <color indexed="81"/>
            <rFont val="Tahoma"/>
            <family val="2"/>
          </rPr>
          <t>Richard Lambert:</t>
        </r>
        <r>
          <rPr>
            <sz val="9"/>
            <color indexed="81"/>
            <rFont val="Tahoma"/>
            <family val="2"/>
          </rPr>
          <t xml:space="preserve">
p-p on 21/12/06 - rearranged for 18/01/07 - p-p on 18/01/07 - rearranged for 22/03/07 then moved back - rearranged for 05/04/07</t>
        </r>
      </text>
    </comment>
    <comment ref="Q352" authorId="0" shapeId="0" xr:uid="{3E1E51B2-54B2-4A5B-B3FE-DCEE11F257FB}">
      <text>
        <r>
          <rPr>
            <b/>
            <sz val="9"/>
            <color indexed="81"/>
            <rFont val="Tahoma"/>
            <family val="2"/>
          </rPr>
          <t>Richard Lambert:</t>
        </r>
        <r>
          <rPr>
            <sz val="9"/>
            <color indexed="81"/>
            <rFont val="Tahoma"/>
            <family val="2"/>
          </rPr>
          <t xml:space="preserve">
match never played and a goalless draw was awarded</t>
        </r>
      </text>
    </comment>
    <comment ref="T352" authorId="0" shapeId="0" xr:uid="{FAEB7790-1353-47ED-A0D2-2C1BE56E5FF3}">
      <text>
        <r>
          <rPr>
            <b/>
            <sz val="9"/>
            <color indexed="81"/>
            <rFont val="Tahoma"/>
            <family val="2"/>
          </rPr>
          <t>Richard Lambert:</t>
        </r>
        <r>
          <rPr>
            <sz val="9"/>
            <color indexed="81"/>
            <rFont val="Tahoma"/>
            <family val="2"/>
          </rPr>
          <t xml:space="preserve">
match never played and a goalless draw was awarded</t>
        </r>
      </text>
    </comment>
    <comment ref="U352" authorId="0" shapeId="0" xr:uid="{4E901F4A-8C0E-47A1-8AA3-5BE85F46833B}">
      <text>
        <r>
          <rPr>
            <b/>
            <sz val="9"/>
            <color indexed="81"/>
            <rFont val="Tahoma"/>
            <family val="2"/>
          </rPr>
          <t>Richard Lambert:</t>
        </r>
        <r>
          <rPr>
            <sz val="9"/>
            <color indexed="81"/>
            <rFont val="Tahoma"/>
            <family val="2"/>
          </rPr>
          <t xml:space="preserve">
match never played and a goalless draw was awarded</t>
        </r>
      </text>
    </comment>
    <comment ref="AB352" authorId="0" shapeId="0" xr:uid="{8299C61D-4608-4BBD-AD9E-9EA5ADA6FEE4}">
      <text>
        <r>
          <rPr>
            <b/>
            <sz val="9"/>
            <color indexed="81"/>
            <rFont val="Tahoma"/>
            <family val="2"/>
          </rPr>
          <t>Richard Lambert:</t>
        </r>
        <r>
          <rPr>
            <sz val="9"/>
            <color indexed="81"/>
            <rFont val="Tahoma"/>
            <family val="2"/>
          </rPr>
          <t xml:space="preserve">
scheduled for 07/02/07 but moved back - rearranged for 12/04/07</t>
        </r>
      </text>
    </comment>
    <comment ref="AE352" authorId="0" shapeId="0" xr:uid="{F771BF4C-9EC2-49A6-9AEA-EE2C33D25DAC}">
      <text>
        <r>
          <rPr>
            <b/>
            <sz val="9"/>
            <color indexed="81"/>
            <rFont val="Tahoma"/>
            <family val="2"/>
          </rPr>
          <t>Richard Lambert:</t>
        </r>
        <r>
          <rPr>
            <sz val="9"/>
            <color indexed="81"/>
            <rFont val="Tahoma"/>
            <family val="2"/>
          </rPr>
          <t xml:space="preserve">
scheduled for 17/01/07 then brought forward a day</t>
        </r>
      </text>
    </comment>
    <comment ref="AF352" authorId="0" shapeId="0" xr:uid="{04471476-98CA-40EF-89AE-00D265C7E120}">
      <text>
        <r>
          <rPr>
            <b/>
            <sz val="9"/>
            <color indexed="81"/>
            <rFont val="Tahoma"/>
            <family val="2"/>
          </rPr>
          <t>Richard Lambert:</t>
        </r>
        <r>
          <rPr>
            <sz val="9"/>
            <color indexed="81"/>
            <rFont val="Tahoma"/>
            <family val="2"/>
          </rPr>
          <t xml:space="preserve">
p-p on 26/10/06 - rearranged for 05/12/06 then brought forward a day - p-p on 04/12/06 - match never played and a goalless draw was awarded</t>
        </r>
      </text>
    </comment>
    <comment ref="AG352" authorId="0" shapeId="0" xr:uid="{55A94A2C-8840-42A4-B178-61D0B7FD69EF}">
      <text>
        <r>
          <rPr>
            <b/>
            <sz val="9"/>
            <color indexed="81"/>
            <rFont val="Tahoma"/>
            <family val="2"/>
          </rPr>
          <t>Richard Lambert:</t>
        </r>
        <r>
          <rPr>
            <sz val="9"/>
            <color indexed="81"/>
            <rFont val="Tahoma"/>
            <family val="2"/>
          </rPr>
          <t xml:space="preserve">
scheduled for 12/09/06 but moved back - rearranged for 24/01/07 but then moved back again - rearranged for 29/03/07</t>
        </r>
      </text>
    </comment>
    <comment ref="AI352" authorId="0" shapeId="0" xr:uid="{855BCAE2-DB92-4458-B7FC-A0117347A006}">
      <text>
        <r>
          <rPr>
            <b/>
            <sz val="9"/>
            <color indexed="81"/>
            <rFont val="Tahoma"/>
            <family val="2"/>
          </rPr>
          <t>Richard Lambert:</t>
        </r>
        <r>
          <rPr>
            <sz val="9"/>
            <color indexed="81"/>
            <rFont val="Tahoma"/>
            <family val="2"/>
          </rPr>
          <t xml:space="preserve">
scheduled for 08/11/06 but moved back - rearranged for 11/01/07 - p-p on 11/01/07 - rearranged for 20/02/07 then moved back - - match never played and a goalless draw was awarded</t>
        </r>
      </text>
    </comment>
    <comment ref="AJ352" authorId="0" shapeId="0" xr:uid="{297B0A7C-71E5-493A-A172-97D1026A7E56}">
      <text>
        <r>
          <rPr>
            <b/>
            <sz val="9"/>
            <color indexed="81"/>
            <rFont val="Tahoma"/>
            <family val="2"/>
          </rPr>
          <t>Richard Lambert:</t>
        </r>
        <r>
          <rPr>
            <sz val="9"/>
            <color indexed="81"/>
            <rFont val="Tahoma"/>
            <family val="2"/>
          </rPr>
          <t xml:space="preserve">
p-p on 24/01/07 - rearranged for 27/02/07 - p-p on 27/02/07 - match never played and a goalless draw was awarded</t>
        </r>
      </text>
    </comment>
    <comment ref="L353" authorId="1" shapeId="0" xr:uid="{F9D1857E-454F-44EE-84CE-4C2A18430740}">
      <text>
        <r>
          <rPr>
            <b/>
            <sz val="9"/>
            <color indexed="81"/>
            <rFont val="Tahoma"/>
            <family val="2"/>
          </rPr>
          <t>rxl:</t>
        </r>
        <r>
          <rPr>
            <sz val="9"/>
            <color indexed="81"/>
            <rFont val="Tahoma"/>
            <family val="2"/>
          </rPr>
          <t xml:space="preserve">
all home matches at Banstead Athletic FC</t>
        </r>
      </text>
    </comment>
    <comment ref="T353" authorId="1" shapeId="0" xr:uid="{FC6B6F37-AC84-4AD0-97BA-45699A3469A3}">
      <text>
        <r>
          <rPr>
            <b/>
            <sz val="9"/>
            <color indexed="81"/>
            <rFont val="Tahoma"/>
            <family val="2"/>
          </rPr>
          <t>rxl:</t>
        </r>
        <r>
          <rPr>
            <sz val="9"/>
            <color indexed="81"/>
            <rFont val="Tahoma"/>
            <family val="2"/>
          </rPr>
          <t xml:space="preserve">
game never played and League determined it as a 0-0 draw</t>
        </r>
      </text>
    </comment>
    <comment ref="AA353" authorId="1" shapeId="0" xr:uid="{A61EC66B-DC57-487D-8C50-74230EE30BD2}">
      <text>
        <r>
          <rPr>
            <b/>
            <sz val="9"/>
            <color indexed="81"/>
            <rFont val="Tahoma"/>
            <family val="2"/>
          </rPr>
          <t>rxl:</t>
        </r>
        <r>
          <rPr>
            <sz val="9"/>
            <color indexed="81"/>
            <rFont val="Tahoma"/>
            <family val="2"/>
          </rPr>
          <t xml:space="preserve">
all home matches at Banstead Athletic FC</t>
        </r>
      </text>
    </comment>
    <comment ref="AF353" authorId="0" shapeId="0" xr:uid="{68CD856D-23EE-4EAC-A198-8EA20B644690}">
      <text>
        <r>
          <rPr>
            <b/>
            <sz val="9"/>
            <color indexed="81"/>
            <rFont val="Tahoma"/>
            <family val="2"/>
          </rPr>
          <t>Richard Lambert:</t>
        </r>
        <r>
          <rPr>
            <sz val="9"/>
            <color indexed="81"/>
            <rFont val="Tahoma"/>
            <family val="2"/>
          </rPr>
          <t xml:space="preserve">
scheduled for 13/09/06 but moved back and Epsom and Ewell hosted Ashford Town (Mx) instead - rearranged for 24/01/07 - then moved back- rearranged for 14/02/07 - p-p on 14/02/07 - rearranged for 14/03/07 but moved back - rearranged for 04/04/07</t>
        </r>
      </text>
    </comment>
    <comment ref="AG353" authorId="0" shapeId="0" xr:uid="{666C8CFC-A560-4237-A32E-EC376BACDB9E}">
      <text>
        <r>
          <rPr>
            <b/>
            <sz val="9"/>
            <color indexed="81"/>
            <rFont val="Tahoma"/>
            <family val="2"/>
          </rPr>
          <t>Richard Lambert:</t>
        </r>
        <r>
          <rPr>
            <sz val="9"/>
            <color indexed="81"/>
            <rFont val="Tahoma"/>
            <family val="2"/>
          </rPr>
          <t xml:space="preserve">
p-p on 11/10/06 - rearranged for 29/11/06</t>
        </r>
      </text>
    </comment>
    <comment ref="AH353" authorId="0" shapeId="0" xr:uid="{85A73560-CE28-476B-8932-15740D9049E3}">
      <text>
        <r>
          <rPr>
            <b/>
            <sz val="9"/>
            <color indexed="81"/>
            <rFont val="Tahoma"/>
            <family val="2"/>
          </rPr>
          <t>Richard Lambert:</t>
        </r>
        <r>
          <rPr>
            <sz val="9"/>
            <color indexed="81"/>
            <rFont val="Tahoma"/>
            <family val="2"/>
          </rPr>
          <t xml:space="preserve">
played on 08/11/06 then fixture appears for 07/03/07 although it was removed the following week - bulletin error and was meant to be the return fixture</t>
        </r>
      </text>
    </comment>
    <comment ref="AI353" authorId="1" shapeId="0" xr:uid="{C16CE2EF-592B-4E39-943B-C3366BE0C084}">
      <text>
        <r>
          <rPr>
            <b/>
            <sz val="9"/>
            <color indexed="81"/>
            <rFont val="Tahoma"/>
            <family val="2"/>
          </rPr>
          <t>rxl:</t>
        </r>
        <r>
          <rPr>
            <sz val="9"/>
            <color indexed="81"/>
            <rFont val="Tahoma"/>
            <family val="2"/>
          </rPr>
          <t xml:space="preserve">
scheduled for 22/11/06 but moved back - rearranged for
game never played and League determined it as a 0-0 draw</t>
        </r>
      </text>
    </comment>
    <comment ref="AJ353" authorId="0" shapeId="0" xr:uid="{2216F5AC-1085-4B10-8AF0-A642125874E9}">
      <text>
        <r>
          <rPr>
            <b/>
            <sz val="9"/>
            <color indexed="81"/>
            <rFont val="Tahoma"/>
            <family val="2"/>
          </rPr>
          <t>Richard Lambert:</t>
        </r>
        <r>
          <rPr>
            <sz val="9"/>
            <color indexed="81"/>
            <rFont val="Tahoma"/>
            <family val="2"/>
          </rPr>
          <t xml:space="preserve">
p-p on 22/02/07 - rearranged for 11/04/07</t>
        </r>
      </text>
    </comment>
    <comment ref="M354" authorId="0" shapeId="0" xr:uid="{8AA5140B-9C68-4726-9719-7F3010F53F81}">
      <text>
        <r>
          <rPr>
            <b/>
            <sz val="9"/>
            <color indexed="81"/>
            <rFont val="Tahoma"/>
            <family val="2"/>
          </rPr>
          <t>Richard Lambert:</t>
        </r>
        <r>
          <rPr>
            <sz val="9"/>
            <color indexed="81"/>
            <rFont val="Tahoma"/>
            <family val="2"/>
          </rPr>
          <t xml:space="preserve">
match never played and a goalless draw was awarded</t>
        </r>
      </text>
    </comment>
    <comment ref="S354" authorId="0" shapeId="0" xr:uid="{A0E00ECE-80CF-4771-8AE7-CEC7107D8CF4}">
      <text>
        <r>
          <rPr>
            <b/>
            <sz val="9"/>
            <color indexed="81"/>
            <rFont val="Tahoma"/>
            <family val="2"/>
          </rPr>
          <t>Richard Lambert:</t>
        </r>
        <r>
          <rPr>
            <sz val="9"/>
            <color indexed="81"/>
            <rFont val="Tahoma"/>
            <family val="2"/>
          </rPr>
          <t xml:space="preserve">
match never played and a goalless draw was awarded</t>
        </r>
      </text>
    </comment>
    <comment ref="AB354" authorId="0" shapeId="0" xr:uid="{EB7E5AC4-98BE-4421-AEC1-E7CD0FEDF50A}">
      <text>
        <r>
          <rPr>
            <b/>
            <sz val="9"/>
            <color indexed="81"/>
            <rFont val="Tahoma"/>
            <family val="2"/>
          </rPr>
          <t>Richard Lambert:</t>
        </r>
        <r>
          <rPr>
            <sz val="9"/>
            <color indexed="81"/>
            <rFont val="Tahoma"/>
            <family val="2"/>
          </rPr>
          <t xml:space="preserve">
scheduled for 17/01/07 but moved back - rearranged for 28/02/07 - p-p on 28/02/07 - match never played and a goalless draw was awarded</t>
        </r>
      </text>
    </comment>
    <comment ref="AE354" authorId="0" shapeId="0" xr:uid="{8497070F-A4A1-4F7F-AA91-26C9B521D6D9}">
      <text>
        <r>
          <rPr>
            <b/>
            <sz val="9"/>
            <color indexed="81"/>
            <rFont val="Tahoma"/>
            <family val="2"/>
          </rPr>
          <t>Richard Lambert:</t>
        </r>
        <r>
          <rPr>
            <sz val="9"/>
            <color indexed="81"/>
            <rFont val="Tahoma"/>
            <family val="2"/>
          </rPr>
          <t xml:space="preserve">
p-p on 13/12/06 - rearranged for 19/03/07</t>
        </r>
      </text>
    </comment>
    <comment ref="AG354" authorId="0" shapeId="0" xr:uid="{760487E4-C753-41AA-B45A-905CC997C4D5}">
      <text>
        <r>
          <rPr>
            <b/>
            <sz val="9"/>
            <color indexed="81"/>
            <rFont val="Tahoma"/>
            <family val="2"/>
          </rPr>
          <t>Richard Lambert:</t>
        </r>
        <r>
          <rPr>
            <sz val="9"/>
            <color indexed="81"/>
            <rFont val="Tahoma"/>
            <family val="2"/>
          </rPr>
          <t xml:space="preserve">
p-p on 22/11/06 - rearranged for 21/02/07 - p-p on 21/02/07 - rearranged for 16/04/07</t>
        </r>
      </text>
    </comment>
    <comment ref="AH354" authorId="0" shapeId="0" xr:uid="{487659DB-84D5-418E-8DC1-53886A9711BF}">
      <text>
        <r>
          <rPr>
            <b/>
            <sz val="9"/>
            <color indexed="81"/>
            <rFont val="Tahoma"/>
            <family val="2"/>
          </rPr>
          <t>Richard Lambert:</t>
        </r>
        <r>
          <rPr>
            <sz val="9"/>
            <color indexed="81"/>
            <rFont val="Tahoma"/>
            <family val="2"/>
          </rPr>
          <t xml:space="preserve">
p-p on 17/01/07 - match never played and a goalless draw was awarded </t>
        </r>
      </text>
    </comment>
    <comment ref="AI354" authorId="0" shapeId="0" xr:uid="{3E9BC389-2F74-4F88-A080-32A0899855F8}">
      <text>
        <r>
          <rPr>
            <b/>
            <sz val="9"/>
            <color indexed="81"/>
            <rFont val="Tahoma"/>
            <family val="2"/>
          </rPr>
          <t>Richard Lambert:</t>
        </r>
        <r>
          <rPr>
            <sz val="9"/>
            <color indexed="81"/>
            <rFont val="Tahoma"/>
            <family val="2"/>
          </rPr>
          <t xml:space="preserve">
attendance 43</t>
        </r>
      </text>
    </comment>
    <comment ref="AJ354" authorId="0" shapeId="0" xr:uid="{83FB1E19-C652-4182-876E-AD1053AA6481}">
      <text>
        <r>
          <rPr>
            <b/>
            <sz val="9"/>
            <color indexed="81"/>
            <rFont val="Tahoma"/>
            <family val="2"/>
          </rPr>
          <t>Richard Lambert:</t>
        </r>
        <r>
          <rPr>
            <sz val="9"/>
            <color indexed="81"/>
            <rFont val="Tahoma"/>
            <family val="2"/>
          </rPr>
          <t xml:space="preserve">
scheduled for 29/11/06 but moved back - rearranged for 07/02/07 then moved back for a Godalming Town League Cup tie - rearranged for 26/03/07</t>
        </r>
      </text>
    </comment>
    <comment ref="M355" authorId="0" shapeId="0" xr:uid="{75165297-4C1C-44B0-88AE-4BD857702D70}">
      <text>
        <r>
          <rPr>
            <b/>
            <sz val="9"/>
            <color indexed="81"/>
            <rFont val="Tahoma"/>
            <family val="2"/>
          </rPr>
          <t>Richard Lambert:</t>
        </r>
        <r>
          <rPr>
            <sz val="9"/>
            <color indexed="81"/>
            <rFont val="Tahoma"/>
            <family val="2"/>
          </rPr>
          <t xml:space="preserve">
bulletin missing - result confirmed with archived league website</t>
        </r>
      </text>
    </comment>
    <comment ref="O355" authorId="0" shapeId="0" xr:uid="{24F89ACC-DFA6-4C52-8CFE-19C7BF6E89E6}">
      <text>
        <r>
          <rPr>
            <b/>
            <sz val="9"/>
            <color indexed="81"/>
            <rFont val="Tahoma"/>
            <family val="2"/>
          </rPr>
          <t>Richard Lambert:</t>
        </r>
        <r>
          <rPr>
            <sz val="9"/>
            <color indexed="81"/>
            <rFont val="Tahoma"/>
            <family val="2"/>
          </rPr>
          <t xml:space="preserve">
bulletin missing - result confirmed with archived league website</t>
        </r>
      </text>
    </comment>
    <comment ref="P355" authorId="1" shapeId="0" xr:uid="{1CB6B7B8-7633-418A-BF41-3E00EDB66D40}">
      <text>
        <r>
          <rPr>
            <b/>
            <sz val="9"/>
            <color indexed="81"/>
            <rFont val="Tahoma"/>
            <family val="2"/>
          </rPr>
          <t>rxl:</t>
        </r>
        <r>
          <rPr>
            <sz val="9"/>
            <color indexed="81"/>
            <rFont val="Tahoma"/>
            <family val="2"/>
          </rPr>
          <t xml:space="preserve">
game never played and League determined it as a 0-0 draw</t>
        </r>
      </text>
    </comment>
    <comment ref="T355" authorId="0" shapeId="0" xr:uid="{2FA80E53-5A0E-4206-8E2D-E1CF2C9FB1FA}">
      <text>
        <r>
          <rPr>
            <b/>
            <sz val="9"/>
            <color indexed="81"/>
            <rFont val="Tahoma"/>
            <family val="2"/>
          </rPr>
          <t>Richard Lambert:</t>
        </r>
        <r>
          <rPr>
            <sz val="9"/>
            <color indexed="81"/>
            <rFont val="Tahoma"/>
            <family val="2"/>
          </rPr>
          <t xml:space="preserve">
match never played and a goalless draw was awarded</t>
        </r>
      </text>
    </comment>
    <comment ref="AB355" authorId="0" shapeId="0" xr:uid="{E5016E67-38F0-41E3-B08A-57FACDC14B89}">
      <text>
        <r>
          <rPr>
            <b/>
            <sz val="9"/>
            <color indexed="81"/>
            <rFont val="Tahoma"/>
            <family val="2"/>
          </rPr>
          <t>Richard Lambert:</t>
        </r>
        <r>
          <rPr>
            <sz val="9"/>
            <color indexed="81"/>
            <rFont val="Tahoma"/>
            <family val="2"/>
          </rPr>
          <t xml:space="preserve">
almost certainly played on 20/09/06 - just awaiting confirmation</t>
        </r>
      </text>
    </comment>
    <comment ref="AD355" authorId="0" shapeId="0" xr:uid="{C0DEC416-8207-4CFD-A3FB-5AEB814581D7}">
      <text>
        <r>
          <rPr>
            <b/>
            <sz val="9"/>
            <color indexed="81"/>
            <rFont val="Tahoma"/>
            <family val="2"/>
          </rPr>
          <t>Richard Lambert:</t>
        </r>
        <r>
          <rPr>
            <sz val="9"/>
            <color indexed="81"/>
            <rFont val="Tahoma"/>
            <family val="2"/>
          </rPr>
          <t xml:space="preserve">
match played after 20/09/06 and before 26/02/07</t>
        </r>
      </text>
    </comment>
    <comment ref="AE355" authorId="1" shapeId="0" xr:uid="{C873D229-A51F-4670-85C2-13A9B83A2DAC}">
      <text>
        <r>
          <rPr>
            <b/>
            <sz val="9"/>
            <color indexed="81"/>
            <rFont val="Tahoma"/>
            <family val="2"/>
          </rPr>
          <t>rxl:</t>
        </r>
        <r>
          <rPr>
            <sz val="9"/>
            <color indexed="81"/>
            <rFont val="Tahoma"/>
            <family val="2"/>
          </rPr>
          <t xml:space="preserve">
game never played and League determined it as a 0-0 draw</t>
        </r>
      </text>
    </comment>
    <comment ref="AF355" authorId="0" shapeId="0" xr:uid="{71180056-F696-426F-8343-43121CC5C347}">
      <text>
        <r>
          <rPr>
            <b/>
            <sz val="9"/>
            <color indexed="81"/>
            <rFont val="Tahoma"/>
            <family val="2"/>
          </rPr>
          <t>Richard Lambert:</t>
        </r>
        <r>
          <rPr>
            <sz val="9"/>
            <color indexed="81"/>
            <rFont val="Tahoma"/>
            <family val="2"/>
          </rPr>
          <t xml:space="preserve">
p-p on 31/01/07 - rearranged for 21/03/07 at Cobham FC</t>
        </r>
      </text>
    </comment>
    <comment ref="AH355" authorId="0" shapeId="0" xr:uid="{1C57CC09-68D7-4822-AE40-A2923EF7BADB}">
      <text>
        <r>
          <rPr>
            <b/>
            <sz val="9"/>
            <color indexed="81"/>
            <rFont val="Tahoma"/>
            <family val="2"/>
          </rPr>
          <t>Richard Lambert:</t>
        </r>
        <r>
          <rPr>
            <sz val="9"/>
            <color indexed="81"/>
            <rFont val="Tahoma"/>
            <family val="2"/>
          </rPr>
          <t xml:space="preserve">
p-p on 05/10/06 - rearranged for 02/04/07</t>
        </r>
      </text>
    </comment>
    <comment ref="AI355" authorId="0" shapeId="0" xr:uid="{D7A30F39-4E1B-4CE2-957B-909C8211F71F}">
      <text>
        <r>
          <rPr>
            <b/>
            <sz val="9"/>
            <color indexed="81"/>
            <rFont val="Tahoma"/>
            <family val="2"/>
          </rPr>
          <t>Richard Lambert:</t>
        </r>
        <r>
          <rPr>
            <sz val="9"/>
            <color indexed="81"/>
            <rFont val="Tahoma"/>
            <family val="2"/>
          </rPr>
          <t xml:space="preserve">
scheduled for 17/01/07 but moved back - match never played and a goalless draw was awarded</t>
        </r>
      </text>
    </comment>
    <comment ref="Q356" authorId="0" shapeId="0" xr:uid="{21540F4A-A16E-4FA2-8881-8947D573072B}">
      <text>
        <r>
          <rPr>
            <b/>
            <sz val="9"/>
            <color indexed="81"/>
            <rFont val="Tahoma"/>
            <family val="2"/>
          </rPr>
          <t>Richard Lambert:</t>
        </r>
        <r>
          <rPr>
            <sz val="9"/>
            <color indexed="81"/>
            <rFont val="Tahoma"/>
            <family val="2"/>
          </rPr>
          <t xml:space="preserve">
bulletin missing - result confirmed with archived league website</t>
        </r>
      </text>
    </comment>
    <comment ref="AB356" authorId="0" shapeId="0" xr:uid="{DA89D1EE-A648-4419-8D3D-589923B69BB8}">
      <text>
        <r>
          <rPr>
            <b/>
            <sz val="9"/>
            <color indexed="81"/>
            <rFont val="Tahoma"/>
            <family val="2"/>
          </rPr>
          <t>Richard Lambert:</t>
        </r>
        <r>
          <rPr>
            <sz val="9"/>
            <color indexed="81"/>
            <rFont val="Tahoma"/>
            <family val="2"/>
          </rPr>
          <t xml:space="preserve">
scheduled for 10/10/06 but moved back - rearranged for 14/11/06</t>
        </r>
      </text>
    </comment>
    <comment ref="AC356" authorId="0" shapeId="0" xr:uid="{DF19352F-A8F6-49B8-A34F-81D907ECF06A}">
      <text>
        <r>
          <rPr>
            <b/>
            <sz val="9"/>
            <color indexed="81"/>
            <rFont val="Tahoma"/>
            <family val="2"/>
          </rPr>
          <t>Richard Lambert:</t>
        </r>
        <r>
          <rPr>
            <sz val="9"/>
            <color indexed="81"/>
            <rFont val="Tahoma"/>
            <family val="2"/>
          </rPr>
          <t xml:space="preserve">
scheduled for 16/01/07 but moved back - rearranged for 13/03/07</t>
        </r>
      </text>
    </comment>
    <comment ref="AD356" authorId="0" shapeId="0" xr:uid="{7B7CBB8A-BAB7-4A40-BC66-D5EF409D8A2F}">
      <text>
        <r>
          <rPr>
            <b/>
            <sz val="9"/>
            <color indexed="81"/>
            <rFont val="Tahoma"/>
            <family val="2"/>
          </rPr>
          <t>Richard Lambert:</t>
        </r>
        <r>
          <rPr>
            <sz val="9"/>
            <color indexed="81"/>
            <rFont val="Tahoma"/>
            <family val="2"/>
          </rPr>
          <t xml:space="preserve">
p-p on 13/02/07 - rearranged for 17/04/07 then brought forward a day</t>
        </r>
      </text>
    </comment>
    <comment ref="AE356" authorId="0" shapeId="0" xr:uid="{26AB3EF0-813B-426C-860A-3E0D00704482}">
      <text>
        <r>
          <rPr>
            <b/>
            <sz val="9"/>
            <color indexed="81"/>
            <rFont val="Tahoma"/>
            <family val="2"/>
          </rPr>
          <t>Richard Lambert:</t>
        </r>
        <r>
          <rPr>
            <sz val="9"/>
            <color indexed="81"/>
            <rFont val="Tahoma"/>
            <family val="2"/>
          </rPr>
          <t xml:space="preserve">
p-p on 08/03/07 - rearranged for 27/03/07</t>
        </r>
      </text>
    </comment>
    <comment ref="AI356" authorId="0" shapeId="0" xr:uid="{0C8D06B3-1B2F-4145-BB8D-C224C2A056CC}">
      <text>
        <r>
          <rPr>
            <b/>
            <sz val="9"/>
            <color indexed="81"/>
            <rFont val="Tahoma"/>
            <family val="2"/>
          </rPr>
          <t>Richard Lambert:</t>
        </r>
        <r>
          <rPr>
            <sz val="9"/>
            <color indexed="81"/>
            <rFont val="Tahoma"/>
            <family val="2"/>
          </rPr>
          <t xml:space="preserve">
p-p on 19/09/06 - rearranged for 05/12/06 but moved back - played between 29/01/07 and 01/02/07 inclusive - fixture date not advised in bulletin - Steve Parsons Staines Town Historian confirms the match was played on 01/02/07 - attendance 79</t>
        </r>
      </text>
    </comment>
    <comment ref="AJ356" authorId="0" shapeId="0" xr:uid="{483D6530-64B8-46FD-8005-88BDFCB34E55}">
      <text>
        <r>
          <rPr>
            <b/>
            <sz val="9"/>
            <color indexed="81"/>
            <rFont val="Tahoma"/>
            <family val="2"/>
          </rPr>
          <t>Richard Lambert:</t>
        </r>
        <r>
          <rPr>
            <sz val="9"/>
            <color indexed="81"/>
            <rFont val="Tahoma"/>
            <family val="2"/>
          </rPr>
          <t xml:space="preserve">
match played between 21/09/06 and 28/09/06 inclusive</t>
        </r>
      </text>
    </comment>
    <comment ref="N357" authorId="0" shapeId="0" xr:uid="{D1439B9D-FE71-49F1-9ADE-42280B33F7F2}">
      <text>
        <r>
          <rPr>
            <b/>
            <sz val="9"/>
            <color indexed="81"/>
            <rFont val="Tahoma"/>
            <family val="2"/>
          </rPr>
          <t>Richard Lambert:</t>
        </r>
        <r>
          <rPr>
            <sz val="9"/>
            <color indexed="81"/>
            <rFont val="Tahoma"/>
            <family val="2"/>
          </rPr>
          <t xml:space="preserve">
match never played and a goalless draw was awarded</t>
        </r>
      </text>
    </comment>
    <comment ref="S357" authorId="0" shapeId="0" xr:uid="{CD80C1A5-35ED-453E-9951-7B812091A240}">
      <text>
        <r>
          <rPr>
            <b/>
            <sz val="9"/>
            <color indexed="81"/>
            <rFont val="Tahoma"/>
            <family val="2"/>
          </rPr>
          <t>Richard Lambert:</t>
        </r>
        <r>
          <rPr>
            <sz val="9"/>
            <color indexed="81"/>
            <rFont val="Tahoma"/>
            <family val="2"/>
          </rPr>
          <t xml:space="preserve">
played at Leatherhead FC</t>
        </r>
      </text>
    </comment>
    <comment ref="AB357" authorId="0" shapeId="0" xr:uid="{6B777ADF-0C28-465C-88D7-7FB43C13FB93}">
      <text>
        <r>
          <rPr>
            <b/>
            <sz val="9"/>
            <color indexed="81"/>
            <rFont val="Tahoma"/>
            <family val="2"/>
          </rPr>
          <t>Richard Lambert:</t>
        </r>
        <r>
          <rPr>
            <sz val="9"/>
            <color indexed="81"/>
            <rFont val="Tahoma"/>
            <family val="2"/>
          </rPr>
          <t xml:space="preserve">
attendance 33</t>
        </r>
      </text>
    </comment>
    <comment ref="AC357" authorId="0" shapeId="0" xr:uid="{A59D42A9-AB36-479C-9C41-7F04D89E9E33}">
      <text>
        <r>
          <rPr>
            <b/>
            <sz val="9"/>
            <color indexed="81"/>
            <rFont val="Tahoma"/>
            <family val="2"/>
          </rPr>
          <t>Richard Lambert:</t>
        </r>
        <r>
          <rPr>
            <sz val="9"/>
            <color indexed="81"/>
            <rFont val="Tahoma"/>
            <family val="2"/>
          </rPr>
          <t xml:space="preserve">
scheduled for 13/12/06 but moved back - match never played and a goalless draw was awarded</t>
        </r>
      </text>
    </comment>
    <comment ref="AD357" authorId="0" shapeId="0" xr:uid="{731327A8-7400-44B7-ADB9-63D2BFB0D465}">
      <text>
        <r>
          <rPr>
            <b/>
            <sz val="9"/>
            <color indexed="81"/>
            <rFont val="Tahoma"/>
            <family val="2"/>
          </rPr>
          <t>Richard Lambert:</t>
        </r>
        <r>
          <rPr>
            <sz val="9"/>
            <color indexed="81"/>
            <rFont val="Tahoma"/>
            <family val="2"/>
          </rPr>
          <t xml:space="preserve">
scheduled for 10/01/07 but moved back - rearranged for 04/04/07 then moved back a day - attendance 39</t>
        </r>
      </text>
    </comment>
    <comment ref="AE357" authorId="0" shapeId="0" xr:uid="{05DDCDDC-B369-4B11-AEDA-FABC0EAB4969}">
      <text>
        <r>
          <rPr>
            <b/>
            <sz val="9"/>
            <color indexed="81"/>
            <rFont val="Tahoma"/>
            <family val="2"/>
          </rPr>
          <t>Richard Lambert:</t>
        </r>
        <r>
          <rPr>
            <sz val="9"/>
            <color indexed="81"/>
            <rFont val="Tahoma"/>
            <family val="2"/>
          </rPr>
          <t xml:space="preserve">
p-p on 07/12/06 - rearranged for 17/04/07attendance 24</t>
        </r>
      </text>
    </comment>
    <comment ref="AF357" authorId="0" shapeId="0" xr:uid="{4DE623C7-EF64-4EE6-9832-7AC3443C8BDA}">
      <text>
        <r>
          <rPr>
            <b/>
            <sz val="9"/>
            <color indexed="81"/>
            <rFont val="Tahoma"/>
            <family val="2"/>
          </rPr>
          <t>Richard Lambert:</t>
        </r>
        <r>
          <rPr>
            <sz val="9"/>
            <color indexed="81"/>
            <rFont val="Tahoma"/>
            <family val="2"/>
          </rPr>
          <t xml:space="preserve">
attendance 29</t>
        </r>
      </text>
    </comment>
    <comment ref="AG357" authorId="0" shapeId="0" xr:uid="{3B19ABB1-D22E-44D3-BAEA-6F51775789F8}">
      <text>
        <r>
          <rPr>
            <b/>
            <sz val="9"/>
            <color indexed="81"/>
            <rFont val="Tahoma"/>
            <family val="2"/>
          </rPr>
          <t>Richard Lambert:</t>
        </r>
        <r>
          <rPr>
            <sz val="9"/>
            <color indexed="81"/>
            <rFont val="Tahoma"/>
            <family val="2"/>
          </rPr>
          <t xml:space="preserve">
scheduled for 25/10/06 but moved back for a Staines Town FA Youth Cup tie - rearranged for 20/12/06 - attendance 35</t>
        </r>
      </text>
    </comment>
    <comment ref="AH357" authorId="0" shapeId="0" xr:uid="{5CB0FA3E-64B0-4651-9A6C-5BDF8034E1E1}">
      <text>
        <r>
          <rPr>
            <b/>
            <sz val="9"/>
            <color indexed="81"/>
            <rFont val="Tahoma"/>
            <family val="2"/>
          </rPr>
          <t>Richard Lambert:</t>
        </r>
        <r>
          <rPr>
            <sz val="9"/>
            <color indexed="81"/>
            <rFont val="Tahoma"/>
            <family val="2"/>
          </rPr>
          <t xml:space="preserve">
played at Fetcham Grove,  Leatherhead FC - attendance 64</t>
        </r>
      </text>
    </comment>
    <comment ref="AJ357" authorId="0" shapeId="0" xr:uid="{C728634F-ADF1-4F3E-BF14-FE88EA7DA8E2}">
      <text>
        <r>
          <rPr>
            <b/>
            <sz val="9"/>
            <color indexed="81"/>
            <rFont val="Tahoma"/>
            <family val="2"/>
          </rPr>
          <t>Richard Lambert:</t>
        </r>
        <r>
          <rPr>
            <sz val="9"/>
            <color indexed="81"/>
            <rFont val="Tahoma"/>
            <family val="2"/>
          </rPr>
          <t xml:space="preserve">
attendance 47</t>
        </r>
      </text>
    </comment>
    <comment ref="N358" authorId="0" shapeId="0" xr:uid="{D5EC5383-CBC2-4B8B-A9AA-1B403D313EC3}">
      <text>
        <r>
          <rPr>
            <b/>
            <sz val="9"/>
            <color indexed="81"/>
            <rFont val="Tahoma"/>
            <family val="2"/>
          </rPr>
          <t>Richard Lambert:</t>
        </r>
        <r>
          <rPr>
            <sz val="9"/>
            <color indexed="81"/>
            <rFont val="Tahoma"/>
            <family val="2"/>
          </rPr>
          <t xml:space="preserve">
match never played and a goalless draw was awarded</t>
        </r>
      </text>
    </comment>
    <comment ref="P358" authorId="1" shapeId="0" xr:uid="{0FDE0F81-2008-46DD-BFE2-1456D3759C41}">
      <text>
        <r>
          <rPr>
            <b/>
            <sz val="9"/>
            <color indexed="81"/>
            <rFont val="Tahoma"/>
            <family val="2"/>
          </rPr>
          <t>rxl:</t>
        </r>
        <r>
          <rPr>
            <sz val="9"/>
            <color indexed="81"/>
            <rFont val="Tahoma"/>
            <family val="2"/>
          </rPr>
          <t xml:space="preserve">
played at Moatside, Merstham FC</t>
        </r>
      </text>
    </comment>
    <comment ref="Q358" authorId="0" shapeId="0" xr:uid="{9B34CB0E-1FF4-421F-94C0-D904F4493FCE}">
      <text>
        <r>
          <rPr>
            <b/>
            <sz val="9"/>
            <color indexed="81"/>
            <rFont val="Tahoma"/>
            <family val="2"/>
          </rPr>
          <t>Richard Lambert:</t>
        </r>
        <r>
          <rPr>
            <sz val="9"/>
            <color indexed="81"/>
            <rFont val="Tahoma"/>
            <family val="2"/>
          </rPr>
          <t xml:space="preserve">
bulletin missing - result confirmed with archived league website</t>
        </r>
      </text>
    </comment>
    <comment ref="S358" authorId="0" shapeId="0" xr:uid="{41579FB8-C09E-434B-8B3D-27C4125DC8E6}">
      <text>
        <r>
          <rPr>
            <b/>
            <sz val="9"/>
            <color indexed="81"/>
            <rFont val="Tahoma"/>
            <family val="2"/>
          </rPr>
          <t>Richard Lambert:</t>
        </r>
        <r>
          <rPr>
            <sz val="9"/>
            <color indexed="81"/>
            <rFont val="Tahoma"/>
            <family val="2"/>
          </rPr>
          <t xml:space="preserve">
match never played and a goalless draw was awarded</t>
        </r>
      </text>
    </comment>
    <comment ref="T358" authorId="0" shapeId="0" xr:uid="{D9433679-A0C7-46AC-94B7-9C34DEAA4246}">
      <text>
        <r>
          <rPr>
            <b/>
            <sz val="9"/>
            <color indexed="81"/>
            <rFont val="Tahoma"/>
            <family val="2"/>
          </rPr>
          <t>Richard Lambert:</t>
        </r>
        <r>
          <rPr>
            <sz val="9"/>
            <color indexed="81"/>
            <rFont val="Tahoma"/>
            <family val="2"/>
          </rPr>
          <t xml:space="preserve">
match never played and a goalless draw was awarded</t>
        </r>
      </text>
    </comment>
    <comment ref="AB358" authorId="0" shapeId="0" xr:uid="{3C3C200E-3F55-48E9-8C9E-46A0CBCFE7A4}">
      <text>
        <r>
          <rPr>
            <b/>
            <sz val="9"/>
            <color indexed="81"/>
            <rFont val="Tahoma"/>
            <family val="2"/>
          </rPr>
          <t>Richard Lambert:</t>
        </r>
        <r>
          <rPr>
            <sz val="9"/>
            <color indexed="81"/>
            <rFont val="Tahoma"/>
            <family val="2"/>
          </rPr>
          <t xml:space="preserve">
scheduled for 04/12/06 but moved back and the return fixture played two days later - rearranged for 02/04/07</t>
        </r>
      </text>
    </comment>
    <comment ref="AC358" authorId="0" shapeId="0" xr:uid="{3039949C-8460-4C44-9E63-1E2CC6D2472D}">
      <text>
        <r>
          <rPr>
            <b/>
            <sz val="9"/>
            <color indexed="81"/>
            <rFont val="Tahoma"/>
            <family val="2"/>
          </rPr>
          <t>Richard Lambert:</t>
        </r>
        <r>
          <rPr>
            <sz val="9"/>
            <color indexed="81"/>
            <rFont val="Tahoma"/>
            <family val="2"/>
          </rPr>
          <t xml:space="preserve">
p-p on 20/11/06 - match never played and a goalless draw was awarded</t>
        </r>
      </text>
    </comment>
    <comment ref="AE358" authorId="1" shapeId="0" xr:uid="{860C4228-0466-41F3-A1A8-271AE912A5E6}">
      <text>
        <r>
          <rPr>
            <b/>
            <sz val="9"/>
            <color indexed="81"/>
            <rFont val="Tahoma"/>
            <family val="2"/>
          </rPr>
          <t>rxl:</t>
        </r>
        <r>
          <rPr>
            <sz val="9"/>
            <color indexed="81"/>
            <rFont val="Tahoma"/>
            <family val="2"/>
          </rPr>
          <t xml:space="preserve">
scheduled for 23/10/06 but moved back - rearranged for 23/04/07 and played at Moatside, Merstham FC</t>
        </r>
      </text>
    </comment>
    <comment ref="AF358" authorId="0" shapeId="0" xr:uid="{ACEEF8BC-11D0-4F91-B50C-5EA866226D42}">
      <text>
        <r>
          <rPr>
            <b/>
            <sz val="9"/>
            <color indexed="81"/>
            <rFont val="Tahoma"/>
            <family val="2"/>
          </rPr>
          <t>Richard Lambert:</t>
        </r>
        <r>
          <rPr>
            <sz val="9"/>
            <color indexed="81"/>
            <rFont val="Tahoma"/>
            <family val="2"/>
          </rPr>
          <t xml:space="preserve">
almost certainly played on 18/09/06 - just awaiting confirmation</t>
        </r>
      </text>
    </comment>
    <comment ref="AG358" authorId="0" shapeId="0" xr:uid="{65235DCF-597F-4A76-95BA-EA120254EB52}">
      <text>
        <r>
          <rPr>
            <b/>
            <sz val="9"/>
            <color indexed="81"/>
            <rFont val="Tahoma"/>
            <family val="2"/>
          </rPr>
          <t>Richard Lambert:</t>
        </r>
        <r>
          <rPr>
            <sz val="9"/>
            <color indexed="81"/>
            <rFont val="Tahoma"/>
            <family val="2"/>
          </rPr>
          <t xml:space="preserve">
scheduled for 12/02/07 then moved back three days to 15/02/07- p-p on 15/02/07 - rearranged for 26/04/07</t>
        </r>
      </text>
    </comment>
    <comment ref="AH358" authorId="0" shapeId="0" xr:uid="{D11BCE11-CB54-4174-A5F8-0F44ACEFD50B}">
      <text>
        <r>
          <rPr>
            <b/>
            <sz val="9"/>
            <color indexed="81"/>
            <rFont val="Tahoma"/>
            <family val="2"/>
          </rPr>
          <t>Richard Lambert:</t>
        </r>
        <r>
          <rPr>
            <sz val="9"/>
            <color indexed="81"/>
            <rFont val="Tahoma"/>
            <family val="2"/>
          </rPr>
          <t xml:space="preserve">
p-p on 08/01/07 - match never played and a goalless draw was awarded</t>
        </r>
      </text>
    </comment>
    <comment ref="AI358" authorId="0" shapeId="0" xr:uid="{C098CD5F-34C2-4BEC-B0BC-D1775AC9A0C5}">
      <text>
        <r>
          <rPr>
            <b/>
            <sz val="9"/>
            <color indexed="81"/>
            <rFont val="Tahoma"/>
            <family val="2"/>
          </rPr>
          <t>Richard Lambert:</t>
        </r>
        <r>
          <rPr>
            <sz val="9"/>
            <color indexed="81"/>
            <rFont val="Tahoma"/>
            <family val="2"/>
          </rPr>
          <t xml:space="preserve">
scheduled for 29/01/07 but moved back - match never played and a goalless draw was awarded</t>
        </r>
      </text>
    </comment>
    <comment ref="AG362" authorId="1" shapeId="0" xr:uid="{FB58F3CE-4343-4620-8312-FE91313AB2B1}">
      <text>
        <r>
          <rPr>
            <b/>
            <sz val="9"/>
            <color indexed="81"/>
            <rFont val="Tahoma"/>
            <family val="2"/>
          </rPr>
          <t>rxl:</t>
        </r>
        <r>
          <rPr>
            <sz val="9"/>
            <color indexed="81"/>
            <rFont val="Tahoma"/>
            <family val="2"/>
          </rPr>
          <t xml:space="preserve">
originally scheduled for 30/11/07 but appeared as p-p in the bulletin for the week after. Was fixture moved back a week before being p-p? Bulletin missing - rearranged for 25/01/08</t>
        </r>
      </text>
    </comment>
    <comment ref="AH362" authorId="1" shapeId="0" xr:uid="{A09F819D-7F02-46E2-A46E-5F49BA45AE41}">
      <text>
        <r>
          <rPr>
            <b/>
            <sz val="9"/>
            <color indexed="81"/>
            <rFont val="Tahoma"/>
            <family val="2"/>
          </rPr>
          <t>rxl:</t>
        </r>
        <r>
          <rPr>
            <sz val="9"/>
            <color indexed="81"/>
            <rFont val="Tahoma"/>
            <family val="2"/>
          </rPr>
          <t xml:space="preserve">
p-p on 02/11/07 and on 18/01/08 - rearranged for 04/04/08</t>
        </r>
      </text>
    </comment>
    <comment ref="AB363" authorId="1" shapeId="0" xr:uid="{BE7499E2-6426-454A-8A40-92C5C337DCE6}">
      <text>
        <r>
          <rPr>
            <b/>
            <sz val="9"/>
            <color indexed="81"/>
            <rFont val="Tahoma"/>
            <family val="2"/>
          </rPr>
          <t>rxl:</t>
        </r>
        <r>
          <rPr>
            <sz val="9"/>
            <color indexed="81"/>
            <rFont val="Tahoma"/>
            <family val="2"/>
          </rPr>
          <t xml:space="preserve">
originally scheduled for 20/12/07 but moved back - rearranged for 10/04/08</t>
        </r>
      </text>
    </comment>
    <comment ref="AE363" authorId="1" shapeId="0" xr:uid="{6C36420F-D2AE-4D19-B47E-01BE042A9F11}">
      <text>
        <r>
          <rPr>
            <b/>
            <sz val="9"/>
            <color indexed="81"/>
            <rFont val="Tahoma"/>
            <family val="2"/>
          </rPr>
          <t>rxl:</t>
        </r>
        <r>
          <rPr>
            <sz val="9"/>
            <color indexed="81"/>
            <rFont val="Tahoma"/>
            <family val="2"/>
          </rPr>
          <t xml:space="preserve">
originally scheduled for 23/08/07 but p-p and moved back to 10/01/08 but also p-p on that day - then abandoned on 14/02/08 after 77 minutes due to a player shortage for Chipstead with Epsom 1-0 up at the time. The police arrested four Chipstead players on the pitch but were released without charge. If Chipstead hadn't already used their subs they could have continued, or if the police had waited for 13 more minutes as the players weren't exactly going anywhere!! SYL orders a replayed match.  - rearranged for 03/04/08</t>
        </r>
      </text>
    </comment>
    <comment ref="Q364" authorId="1" shapeId="0" xr:uid="{ABE4A1C0-0209-454A-9EEB-ACD3EFEF1AF5}">
      <text>
        <r>
          <rPr>
            <b/>
            <sz val="9"/>
            <color indexed="81"/>
            <rFont val="Tahoma"/>
            <family val="2"/>
          </rPr>
          <t>rxl:</t>
        </r>
        <r>
          <rPr>
            <sz val="9"/>
            <color indexed="81"/>
            <rFont val="Tahoma"/>
            <family val="2"/>
          </rPr>
          <t xml:space="preserve">
game awarded to Croydon with a 0-0 score line - Rob Oakes advises this was 1-0 but it wasn't as it was never played.</t>
        </r>
      </text>
    </comment>
    <comment ref="AE364" authorId="1" shapeId="0" xr:uid="{CF77532D-8040-4B26-9A18-17CA2C5F31E4}">
      <text>
        <r>
          <rPr>
            <b/>
            <sz val="9"/>
            <color indexed="81"/>
            <rFont val="Tahoma"/>
            <family val="2"/>
          </rPr>
          <t>rxl:</t>
        </r>
        <r>
          <rPr>
            <sz val="9"/>
            <color indexed="81"/>
            <rFont val="Tahoma"/>
            <family val="2"/>
          </rPr>
          <t xml:space="preserve">
originally scheduled for 26/11/07 but moved back - rearranged for 14/01/08</t>
        </r>
      </text>
    </comment>
    <comment ref="AF364" authorId="1" shapeId="0" xr:uid="{3CF54799-A4DC-43D0-BB6E-3B8F7DED58EE}">
      <text>
        <r>
          <rPr>
            <b/>
            <sz val="9"/>
            <color indexed="81"/>
            <rFont val="Tahoma"/>
            <family val="2"/>
          </rPr>
          <t>rxl:</t>
        </r>
        <r>
          <rPr>
            <sz val="9"/>
            <color indexed="81"/>
            <rFont val="Tahoma"/>
            <family val="2"/>
          </rPr>
          <t xml:space="preserve">
originally scheduled for 01/10/07 but moved back to 12/11/07 where it was moved back again to 31/03/08 but p-p again
- game awarded to Croydon</t>
        </r>
      </text>
    </comment>
    <comment ref="AI364" authorId="1" shapeId="0" xr:uid="{CBB79C14-C3E5-47CA-AEAC-DD62ABBE53F4}">
      <text>
        <r>
          <rPr>
            <b/>
            <sz val="9"/>
            <color indexed="81"/>
            <rFont val="Tahoma"/>
            <family val="2"/>
          </rPr>
          <t>rxl:</t>
        </r>
        <r>
          <rPr>
            <sz val="9"/>
            <color indexed="81"/>
            <rFont val="Tahoma"/>
            <family val="2"/>
          </rPr>
          <t xml:space="preserve">
originally scheduled for 10/03/08 but moved back - rearranged for 07/04/08</t>
        </r>
      </text>
    </comment>
    <comment ref="L365" authorId="1" shapeId="0" xr:uid="{A3B9ADE8-7F75-48D7-92C5-1299A98DEF7A}">
      <text>
        <r>
          <rPr>
            <b/>
            <sz val="9"/>
            <color indexed="81"/>
            <rFont val="Tahoma"/>
            <family val="2"/>
          </rPr>
          <t>rxl:</t>
        </r>
        <r>
          <rPr>
            <sz val="9"/>
            <color indexed="81"/>
            <rFont val="Tahoma"/>
            <family val="2"/>
          </rPr>
          <t xml:space="preserve">
all home matches at Banstead Athletic FC</t>
        </r>
      </text>
    </comment>
    <comment ref="AA365" authorId="1" shapeId="0" xr:uid="{179A5B3B-B40F-4B7E-BA77-AD06F11F92E0}">
      <text>
        <r>
          <rPr>
            <b/>
            <sz val="9"/>
            <color indexed="81"/>
            <rFont val="Tahoma"/>
            <family val="2"/>
          </rPr>
          <t>rxl:</t>
        </r>
        <r>
          <rPr>
            <sz val="9"/>
            <color indexed="81"/>
            <rFont val="Tahoma"/>
            <family val="2"/>
          </rPr>
          <t xml:space="preserve">
all home matches at Banstead Athletic FC</t>
        </r>
      </text>
    </comment>
    <comment ref="AB365" authorId="1" shapeId="0" xr:uid="{A268C700-D17A-445E-A026-20830F81A747}">
      <text>
        <r>
          <rPr>
            <b/>
            <sz val="9"/>
            <color indexed="81"/>
            <rFont val="Tahoma"/>
            <family val="2"/>
          </rPr>
          <t>rxl:</t>
        </r>
        <r>
          <rPr>
            <sz val="9"/>
            <color indexed="81"/>
            <rFont val="Tahoma"/>
            <family val="2"/>
          </rPr>
          <t xml:space="preserve">
p-p on 05/12/07 - rearranged for 05/03/08</t>
        </r>
      </text>
    </comment>
    <comment ref="AH365" authorId="1" shapeId="0" xr:uid="{6FE45B57-937F-40EA-9EE2-CD7B3403FAE1}">
      <text>
        <r>
          <rPr>
            <b/>
            <sz val="9"/>
            <color indexed="81"/>
            <rFont val="Tahoma"/>
            <family val="2"/>
          </rPr>
          <t>rxl:</t>
        </r>
        <r>
          <rPr>
            <sz val="9"/>
            <color indexed="81"/>
            <rFont val="Tahoma"/>
            <family val="2"/>
          </rPr>
          <t xml:space="preserve">
originally scheduled for  19/12/07 but moved back to 23/01/08 where it was p-p - rearranged for 26/03/08</t>
        </r>
      </text>
    </comment>
    <comment ref="O366" authorId="0" shapeId="0" xr:uid="{89DB7F84-4858-4C9E-B568-9F7E17D76523}">
      <text>
        <r>
          <rPr>
            <b/>
            <sz val="9"/>
            <color indexed="81"/>
            <rFont val="Tahoma"/>
            <family val="2"/>
          </rPr>
          <t>Richard Lambert:</t>
        </r>
        <r>
          <rPr>
            <sz val="9"/>
            <color indexed="81"/>
            <rFont val="Tahoma"/>
            <family val="2"/>
          </rPr>
          <t xml:space="preserve">
Bulletin confirms 0-6 but Rob Oakes record advises 0-5, presumably to balance the 1-0 return fixture he has advised. However, both results are wrong and this was definitely 0-6</t>
        </r>
      </text>
    </comment>
    <comment ref="AD366" authorId="1" shapeId="0" xr:uid="{7E597A1F-DE33-4EC1-8469-543FDEB2E96E}">
      <text>
        <r>
          <rPr>
            <b/>
            <sz val="9"/>
            <color indexed="81"/>
            <rFont val="Tahoma"/>
            <family val="2"/>
          </rPr>
          <t>rxl:</t>
        </r>
        <r>
          <rPr>
            <sz val="9"/>
            <color indexed="81"/>
            <rFont val="Tahoma"/>
            <family val="2"/>
          </rPr>
          <t xml:space="preserve">
originally scheduled for 05/12/07 but moved back a day, then moved back - p-p on 31/01/08 and 21/02/08 and 20/03/08 - rearranged for 17/04/08</t>
        </r>
      </text>
    </comment>
    <comment ref="AI366" authorId="1" shapeId="0" xr:uid="{94ADE656-FEFD-4BF5-8082-72107AA0A4B5}">
      <text>
        <r>
          <rPr>
            <b/>
            <sz val="9"/>
            <color indexed="81"/>
            <rFont val="Tahoma"/>
            <family val="2"/>
          </rPr>
          <t>rxl:</t>
        </r>
        <r>
          <rPr>
            <sz val="9"/>
            <color indexed="81"/>
            <rFont val="Tahoma"/>
            <family val="2"/>
          </rPr>
          <t xml:space="preserve">
p-p on 01/11/07 then moved to 05/03/08 but moved back</t>
        </r>
      </text>
    </comment>
    <comment ref="N367" authorId="1" shapeId="0" xr:uid="{2519A7CA-4239-4B7B-B575-A6ACD83DBC5E}">
      <text>
        <r>
          <rPr>
            <b/>
            <sz val="9"/>
            <color indexed="81"/>
            <rFont val="Tahoma"/>
            <family val="2"/>
          </rPr>
          <t>rxl:</t>
        </r>
        <r>
          <rPr>
            <sz val="9"/>
            <color indexed="81"/>
            <rFont val="Tahoma"/>
            <family val="2"/>
          </rPr>
          <t xml:space="preserve">
game never played and League determined it as a 0-0 draw</t>
        </r>
      </text>
    </comment>
    <comment ref="AB367" authorId="1" shapeId="0" xr:uid="{ADFB4882-2E62-4870-91ED-BF6F3F0C68E6}">
      <text>
        <r>
          <rPr>
            <b/>
            <sz val="9"/>
            <color indexed="81"/>
            <rFont val="Tahoma"/>
            <family val="2"/>
          </rPr>
          <t>rxl:</t>
        </r>
        <r>
          <rPr>
            <sz val="9"/>
            <color indexed="81"/>
            <rFont val="Tahoma"/>
            <family val="2"/>
          </rPr>
          <t xml:space="preserve">
p-p on 09/01/08 - rearranged for 12/03/08</t>
        </r>
      </text>
    </comment>
    <comment ref="AC367" authorId="1" shapeId="0" xr:uid="{37C4C289-51D8-4477-9EC0-0FBDFD531CE1}">
      <text>
        <r>
          <rPr>
            <b/>
            <sz val="9"/>
            <color indexed="81"/>
            <rFont val="Tahoma"/>
            <family val="2"/>
          </rPr>
          <t>rxl:</t>
        </r>
        <r>
          <rPr>
            <sz val="9"/>
            <color indexed="81"/>
            <rFont val="Tahoma"/>
            <family val="2"/>
          </rPr>
          <t xml:space="preserve">
p-p on 16/01/08 and moved back from 25/03/08 to 21/04/08 and moved back again to 30/04/08 where it was again p-p - eventually unplayed and designated as a 0-0 draw</t>
        </r>
      </text>
    </comment>
    <comment ref="L368" authorId="0" shapeId="0" xr:uid="{3EF4C417-84BB-44A6-87AD-0284079E7AF3}">
      <text>
        <r>
          <rPr>
            <b/>
            <sz val="9"/>
            <color indexed="81"/>
            <rFont val="Tahoma"/>
            <family val="2"/>
          </rPr>
          <t>Richard Lambert:</t>
        </r>
        <r>
          <rPr>
            <sz val="9"/>
            <color indexed="81"/>
            <rFont val="Tahoma"/>
            <family val="2"/>
          </rPr>
          <t xml:space="preserve">
home matches are at Redhill FC from October - announced in bulletin 8</t>
        </r>
      </text>
    </comment>
    <comment ref="T368" authorId="1" shapeId="0" xr:uid="{5E780300-B529-48B0-A9AD-2E57BED1E310}">
      <text>
        <r>
          <rPr>
            <b/>
            <sz val="9"/>
            <color indexed="81"/>
            <rFont val="Tahoma"/>
            <family val="2"/>
          </rPr>
          <t>rxl:</t>
        </r>
        <r>
          <rPr>
            <sz val="9"/>
            <color indexed="81"/>
            <rFont val="Tahoma"/>
            <family val="2"/>
          </rPr>
          <t xml:space="preserve">
game never played and League determined it as a 0-0 draw</t>
        </r>
      </text>
    </comment>
    <comment ref="AA368" authorId="0" shapeId="0" xr:uid="{FBE77EF1-9D3F-4FE2-9C1B-118ED7A0B00F}">
      <text>
        <r>
          <rPr>
            <b/>
            <sz val="9"/>
            <color indexed="81"/>
            <rFont val="Tahoma"/>
            <family val="2"/>
          </rPr>
          <t>Richard Lambert:</t>
        </r>
        <r>
          <rPr>
            <sz val="9"/>
            <color indexed="81"/>
            <rFont val="Tahoma"/>
            <family val="2"/>
          </rPr>
          <t xml:space="preserve">
home matches are at Redhill FC from October - announced in bulletin 8</t>
        </r>
      </text>
    </comment>
    <comment ref="AB368" authorId="1" shapeId="0" xr:uid="{7BC88426-EA90-4FB6-85D9-A48F5109AED9}">
      <text>
        <r>
          <rPr>
            <b/>
            <sz val="9"/>
            <color indexed="81"/>
            <rFont val="Tahoma"/>
            <family val="2"/>
          </rPr>
          <t>rxl:</t>
        </r>
        <r>
          <rPr>
            <sz val="9"/>
            <color indexed="81"/>
            <rFont val="Tahoma"/>
            <family val="2"/>
          </rPr>
          <t xml:space="preserve">
originally scheduled for 20/08/07 but moved to 24/10/07 and then moved back again - rearranged for 21/11/08</t>
        </r>
      </text>
    </comment>
    <comment ref="AD368" authorId="1" shapeId="0" xr:uid="{E0BE08E8-FBB7-489C-815A-AFF9A2DA9123}">
      <text>
        <r>
          <rPr>
            <b/>
            <sz val="9"/>
            <color indexed="81"/>
            <rFont val="Tahoma"/>
            <family val="2"/>
          </rPr>
          <t>rxl:</t>
        </r>
        <r>
          <rPr>
            <sz val="9"/>
            <color indexed="81"/>
            <rFont val="Tahoma"/>
            <family val="2"/>
          </rPr>
          <t xml:space="preserve">
originally scheduled for 14/11/07 but moved back and p-p on 06/02/08 - rearranged for 27/02/08</t>
        </r>
      </text>
    </comment>
    <comment ref="AE368" authorId="1" shapeId="0" xr:uid="{FCE8D200-2B60-42A5-8F06-EC401A8AC71B}">
      <text>
        <r>
          <rPr>
            <b/>
            <sz val="9"/>
            <color indexed="81"/>
            <rFont val="Tahoma"/>
            <family val="2"/>
          </rPr>
          <t>rxl:</t>
        </r>
        <r>
          <rPr>
            <sz val="9"/>
            <color indexed="81"/>
            <rFont val="Tahoma"/>
            <family val="2"/>
          </rPr>
          <t xml:space="preserve">
p-p on 12/03/08 - then scheduled for 23/04/08 then brought forward two days</t>
        </r>
      </text>
    </comment>
    <comment ref="AF368" authorId="1" shapeId="0" xr:uid="{C37E79A0-B69C-421E-B61D-7B17477B0EA5}">
      <text>
        <r>
          <rPr>
            <b/>
            <sz val="9"/>
            <color indexed="81"/>
            <rFont val="Tahoma"/>
            <family val="2"/>
          </rPr>
          <t>rxl:</t>
        </r>
        <r>
          <rPr>
            <sz val="9"/>
            <color indexed="81"/>
            <rFont val="Tahoma"/>
            <family val="2"/>
          </rPr>
          <t xml:space="preserve">
p-p on 12/12/07 and on 09/01/08 - rearranged for 13/02/08</t>
        </r>
      </text>
    </comment>
    <comment ref="AI368" authorId="1" shapeId="0" xr:uid="{57AC3331-2511-46C2-8BE2-D75032421561}">
      <text>
        <r>
          <rPr>
            <b/>
            <sz val="9"/>
            <color indexed="81"/>
            <rFont val="Tahoma"/>
            <family val="2"/>
          </rPr>
          <t>rxl:</t>
        </r>
        <r>
          <rPr>
            <sz val="9"/>
            <color indexed="81"/>
            <rFont val="Tahoma"/>
            <family val="2"/>
          </rPr>
          <t xml:space="preserve">
originally scheduled for 19/03/08 but moved back to 16/04/08 and then moved back another day although it was p-p on 17/04/08 anyway - eventually unplayed and designated as a 0-0 draw</t>
        </r>
      </text>
    </comment>
    <comment ref="N369" authorId="1" shapeId="0" xr:uid="{C2AAE668-BC24-4291-8BC0-0942442BD568}">
      <text>
        <r>
          <rPr>
            <b/>
            <sz val="9"/>
            <color indexed="81"/>
            <rFont val="Tahoma"/>
            <family val="2"/>
          </rPr>
          <t>rxl:</t>
        </r>
        <r>
          <rPr>
            <sz val="9"/>
            <color indexed="81"/>
            <rFont val="Tahoma"/>
            <family val="2"/>
          </rPr>
          <t xml:space="preserve">
game never played and League determined it as a 0-0 draw</t>
        </r>
      </text>
    </comment>
    <comment ref="AC369" authorId="1" shapeId="0" xr:uid="{72F2D253-2EDC-4E7B-B6CA-C5B98697CCF4}">
      <text>
        <r>
          <rPr>
            <b/>
            <sz val="9"/>
            <color indexed="81"/>
            <rFont val="Tahoma"/>
            <family val="2"/>
          </rPr>
          <t>rxl:</t>
        </r>
        <r>
          <rPr>
            <sz val="9"/>
            <color indexed="81"/>
            <rFont val="Tahoma"/>
            <family val="2"/>
          </rPr>
          <t xml:space="preserve">
p-p on 30/01/08 and on 23/04/08 and on 01/05/08 - eventually unplayed and designated as a 0-0 draw</t>
        </r>
      </text>
    </comment>
    <comment ref="AD369" authorId="1" shapeId="0" xr:uid="{665F9638-8B9B-4258-8A13-7109C958809A}">
      <text>
        <r>
          <rPr>
            <b/>
            <sz val="9"/>
            <color indexed="81"/>
            <rFont val="Tahoma"/>
            <family val="2"/>
          </rPr>
          <t>rxl:</t>
        </r>
        <r>
          <rPr>
            <sz val="9"/>
            <color indexed="81"/>
            <rFont val="Tahoma"/>
            <family val="2"/>
          </rPr>
          <t xml:space="preserve">
originally scheduled for 19/12/07 but moved back / p-p (not clear) - rearranged for 09/01/08</t>
        </r>
      </text>
    </comment>
    <comment ref="AG369" authorId="1" shapeId="0" xr:uid="{2F0DD5D0-F111-462F-8FFF-81EF916B1A71}">
      <text>
        <r>
          <rPr>
            <b/>
            <sz val="9"/>
            <color indexed="81"/>
            <rFont val="Tahoma"/>
            <family val="2"/>
          </rPr>
          <t>rxl:</t>
        </r>
        <r>
          <rPr>
            <sz val="9"/>
            <color indexed="81"/>
            <rFont val="Tahoma"/>
            <family val="2"/>
          </rPr>
          <t xml:space="preserve">
p-p on 12/12/07 - rearranged for 13/02/08</t>
        </r>
      </text>
    </comment>
    <comment ref="AH369" authorId="1" shapeId="0" xr:uid="{760A8FE8-6B6B-459F-AAC9-D3961E7D83BA}">
      <text>
        <r>
          <rPr>
            <b/>
            <sz val="9"/>
            <color indexed="81"/>
            <rFont val="Tahoma"/>
            <family val="2"/>
          </rPr>
          <t>rxl:</t>
        </r>
        <r>
          <rPr>
            <sz val="9"/>
            <color indexed="81"/>
            <rFont val="Tahoma"/>
            <family val="2"/>
          </rPr>
          <t xml:space="preserve">
p-p on 05/12/07 - rearranged for 20/02/08</t>
        </r>
      </text>
    </comment>
    <comment ref="AE373" authorId="1" shapeId="0" xr:uid="{1F2F6F7C-B93B-41D8-91BB-49A89F1A107C}">
      <text>
        <r>
          <rPr>
            <b/>
            <sz val="9"/>
            <color indexed="81"/>
            <rFont val="Tahoma"/>
            <family val="2"/>
          </rPr>
          <t>rxl:</t>
        </r>
        <r>
          <rPr>
            <sz val="9"/>
            <color indexed="81"/>
            <rFont val="Tahoma"/>
            <family val="2"/>
          </rPr>
          <t xml:space="preserve">
abandoned on 12/02/09 after 53 minutes due to snow with the score 1-1</t>
        </r>
      </text>
    </comment>
    <comment ref="AI373" authorId="1" shapeId="0" xr:uid="{531C7310-F1FF-49B2-ACD1-F5E82269F41E}">
      <text>
        <r>
          <rPr>
            <b/>
            <sz val="9"/>
            <color indexed="81"/>
            <rFont val="Tahoma"/>
            <family val="2"/>
          </rPr>
          <t>rxl:</t>
        </r>
        <r>
          <rPr>
            <sz val="9"/>
            <color indexed="81"/>
            <rFont val="Tahoma"/>
            <family val="2"/>
          </rPr>
          <t xml:space="preserve">
p-p on 18/12/08</t>
        </r>
      </text>
    </comment>
    <comment ref="AJ373" authorId="1" shapeId="0" xr:uid="{E60742F5-AC6B-44B4-903A-5A01AD113328}">
      <text>
        <r>
          <rPr>
            <b/>
            <sz val="9"/>
            <color indexed="81"/>
            <rFont val="Tahoma"/>
            <family val="2"/>
          </rPr>
          <t>rxl:</t>
        </r>
        <r>
          <rPr>
            <sz val="9"/>
            <color indexed="81"/>
            <rFont val="Tahoma"/>
            <family val="2"/>
          </rPr>
          <t xml:space="preserve">
p-p on 08/01/09</t>
        </r>
      </text>
    </comment>
    <comment ref="AB374" authorId="1" shapeId="0" xr:uid="{38CC8AD3-B2E7-44A8-ADE2-32144DCC1471}">
      <text>
        <r>
          <rPr>
            <b/>
            <sz val="9"/>
            <color indexed="81"/>
            <rFont val="Tahoma"/>
            <family val="2"/>
          </rPr>
          <t>rxl:</t>
        </r>
        <r>
          <rPr>
            <sz val="9"/>
            <color indexed="81"/>
            <rFont val="Tahoma"/>
            <family val="2"/>
          </rPr>
          <t xml:space="preserve">
p-p on 04/02/09</t>
        </r>
      </text>
    </comment>
    <comment ref="AE374" authorId="1" shapeId="0" xr:uid="{5F074497-8699-4FFF-BDCF-2C0D642B6ABC}">
      <text>
        <r>
          <rPr>
            <b/>
            <sz val="9"/>
            <color indexed="81"/>
            <rFont val="Tahoma"/>
            <family val="2"/>
          </rPr>
          <t>rxl:</t>
        </r>
        <r>
          <rPr>
            <sz val="9"/>
            <color indexed="81"/>
            <rFont val="Tahoma"/>
            <family val="2"/>
          </rPr>
          <t xml:space="preserve">
p-p on 08/01/09 and 29/01/09</t>
        </r>
      </text>
    </comment>
    <comment ref="AF374" authorId="1" shapeId="0" xr:uid="{72072B14-1D25-42AB-9EAA-3705E44AE2C3}">
      <text>
        <r>
          <rPr>
            <b/>
            <sz val="9"/>
            <color indexed="81"/>
            <rFont val="Tahoma"/>
            <family val="2"/>
          </rPr>
          <t>rxl:</t>
        </r>
        <r>
          <rPr>
            <sz val="9"/>
            <color indexed="81"/>
            <rFont val="Tahoma"/>
            <family val="2"/>
          </rPr>
          <t xml:space="preserve">
p-p on 18/12/08 then moved to 02/04/09 but brought forward three days to 30/03/09</t>
        </r>
      </text>
    </comment>
    <comment ref="AI374" authorId="1" shapeId="0" xr:uid="{C627C071-9084-4106-8E1A-0AC7AAE86D55}">
      <text>
        <r>
          <rPr>
            <b/>
            <sz val="9"/>
            <color indexed="81"/>
            <rFont val="Tahoma"/>
            <family val="2"/>
          </rPr>
          <t>rxl:</t>
        </r>
        <r>
          <rPr>
            <sz val="9"/>
            <color indexed="81"/>
            <rFont val="Tahoma"/>
            <family val="2"/>
          </rPr>
          <t xml:space="preserve">
p-p on 06/11/08 and on 04/12/08</t>
        </r>
      </text>
    </comment>
    <comment ref="AE375" authorId="1" shapeId="0" xr:uid="{605C4A1C-7E8C-4267-B539-EE6017AA643B}">
      <text>
        <r>
          <rPr>
            <b/>
            <sz val="9"/>
            <color indexed="81"/>
            <rFont val="Tahoma"/>
            <family val="2"/>
          </rPr>
          <t>rxl:</t>
        </r>
        <r>
          <rPr>
            <sz val="9"/>
            <color indexed="81"/>
            <rFont val="Tahoma"/>
            <family val="2"/>
          </rPr>
          <t xml:space="preserve">
p-p on 19/01/09</t>
        </r>
      </text>
    </comment>
    <comment ref="AI375" authorId="1" shapeId="0" xr:uid="{10D30E16-98C8-4725-9C1D-6D2EF9FE678B}">
      <text>
        <r>
          <rPr>
            <b/>
            <sz val="9"/>
            <color indexed="81"/>
            <rFont val="Tahoma"/>
            <family val="2"/>
          </rPr>
          <t>rxl:</t>
        </r>
        <r>
          <rPr>
            <sz val="9"/>
            <color indexed="81"/>
            <rFont val="Tahoma"/>
            <family val="2"/>
          </rPr>
          <t xml:space="preserve">
p-p on 02/02/09</t>
        </r>
      </text>
    </comment>
    <comment ref="AK375" authorId="1" shapeId="0" xr:uid="{FF252521-5D16-4A26-966C-5498DB158D58}">
      <text>
        <r>
          <rPr>
            <b/>
            <sz val="9"/>
            <color indexed="81"/>
            <rFont val="Tahoma"/>
            <family val="2"/>
          </rPr>
          <t>rxl:</t>
        </r>
        <r>
          <rPr>
            <sz val="9"/>
            <color indexed="81"/>
            <rFont val="Tahoma"/>
            <family val="2"/>
          </rPr>
          <t xml:space="preserve">
originally scheduled for 25/08/08 but moved back</t>
        </r>
      </text>
    </comment>
    <comment ref="L376" authorId="1" shapeId="0" xr:uid="{A042ADD2-83F4-4B5E-AA2D-6E2E04589E6B}">
      <text>
        <r>
          <rPr>
            <b/>
            <sz val="9"/>
            <color indexed="81"/>
            <rFont val="Tahoma"/>
            <family val="2"/>
          </rPr>
          <t>rxl:</t>
        </r>
        <r>
          <rPr>
            <sz val="9"/>
            <color indexed="81"/>
            <rFont val="Tahoma"/>
            <family val="2"/>
          </rPr>
          <t xml:space="preserve">
all home matches at Banstead Athletic FC</t>
        </r>
      </text>
    </comment>
    <comment ref="U376" authorId="1" shapeId="0" xr:uid="{B471FCA6-9824-46A8-B6AE-BE3BECEB0F56}">
      <text>
        <r>
          <rPr>
            <b/>
            <sz val="9"/>
            <color indexed="81"/>
            <rFont val="Tahoma"/>
            <family val="2"/>
          </rPr>
          <t>rxl:</t>
        </r>
        <r>
          <rPr>
            <sz val="9"/>
            <color indexed="81"/>
            <rFont val="Tahoma"/>
            <family val="2"/>
          </rPr>
          <t xml:space="preserve">
game never played</t>
        </r>
      </text>
    </comment>
    <comment ref="AA376" authorId="1" shapeId="0" xr:uid="{2F2598C5-5F04-45AA-AFC9-CCDA1983068B}">
      <text>
        <r>
          <rPr>
            <b/>
            <sz val="9"/>
            <color indexed="81"/>
            <rFont val="Tahoma"/>
            <family val="2"/>
          </rPr>
          <t>rxl:</t>
        </r>
        <r>
          <rPr>
            <sz val="9"/>
            <color indexed="81"/>
            <rFont val="Tahoma"/>
            <family val="2"/>
          </rPr>
          <t xml:space="preserve">
all home matches at Banstead Athletic FC</t>
        </r>
      </text>
    </comment>
    <comment ref="AD376" authorId="1" shapeId="0" xr:uid="{EC1C7001-E1E7-431E-9C22-40BDDBA18247}">
      <text>
        <r>
          <rPr>
            <b/>
            <sz val="9"/>
            <color indexed="81"/>
            <rFont val="Tahoma"/>
            <family val="2"/>
          </rPr>
          <t>rxl:</t>
        </r>
        <r>
          <rPr>
            <sz val="9"/>
            <color indexed="81"/>
            <rFont val="Tahoma"/>
            <family val="2"/>
          </rPr>
          <t xml:space="preserve">
p-p on 17/12/08</t>
        </r>
      </text>
    </comment>
    <comment ref="AI376" authorId="1" shapeId="0" xr:uid="{839F44FE-C775-4E7C-B267-C19E06D10A9E}">
      <text>
        <r>
          <rPr>
            <b/>
            <sz val="9"/>
            <color indexed="81"/>
            <rFont val="Tahoma"/>
            <family val="2"/>
          </rPr>
          <t>rxl:</t>
        </r>
        <r>
          <rPr>
            <sz val="9"/>
            <color indexed="81"/>
            <rFont val="Tahoma"/>
            <family val="2"/>
          </rPr>
          <t xml:space="preserve">
originally scheduled for 22/10/08 but moved back</t>
        </r>
      </text>
    </comment>
    <comment ref="AJ376" authorId="1" shapeId="0" xr:uid="{E4DF5427-CCB3-448B-97A2-DF1582A31C8B}">
      <text>
        <r>
          <rPr>
            <b/>
            <sz val="9"/>
            <color indexed="81"/>
            <rFont val="Tahoma"/>
            <family val="2"/>
          </rPr>
          <t>rxl:</t>
        </r>
        <r>
          <rPr>
            <sz val="9"/>
            <color indexed="81"/>
            <rFont val="Tahoma"/>
            <family val="2"/>
          </rPr>
          <t xml:space="preserve">
p-p on 04/03/09 - moved back to 28/04/09
- game never played</t>
        </r>
      </text>
    </comment>
    <comment ref="U377" authorId="1" shapeId="0" xr:uid="{ED58A3C8-9E9D-4FE6-B4CC-EC0EF6FA59A7}">
      <text>
        <r>
          <rPr>
            <b/>
            <sz val="9"/>
            <color indexed="81"/>
            <rFont val="Tahoma"/>
            <family val="2"/>
          </rPr>
          <t>rxl:</t>
        </r>
        <r>
          <rPr>
            <sz val="9"/>
            <color indexed="81"/>
            <rFont val="Tahoma"/>
            <family val="2"/>
          </rPr>
          <t xml:space="preserve">
game never played</t>
        </r>
      </text>
    </comment>
    <comment ref="AB377" authorId="1" shapeId="0" xr:uid="{3C75B0F2-1A8E-4DEB-A8F0-96EB023A6EE1}">
      <text>
        <r>
          <rPr>
            <b/>
            <sz val="9"/>
            <color indexed="81"/>
            <rFont val="Tahoma"/>
            <family val="2"/>
          </rPr>
          <t>rxl:</t>
        </r>
        <r>
          <rPr>
            <sz val="9"/>
            <color indexed="81"/>
            <rFont val="Tahoma"/>
            <family val="2"/>
          </rPr>
          <t xml:space="preserve">
p-p on 27/11/08 and on 22/01/09</t>
        </r>
      </text>
    </comment>
    <comment ref="AE377" authorId="1" shapeId="0" xr:uid="{782E61EE-7A7B-4357-A11F-12E163CDC1BA}">
      <text>
        <r>
          <rPr>
            <b/>
            <sz val="9"/>
            <color indexed="81"/>
            <rFont val="Tahoma"/>
            <family val="2"/>
          </rPr>
          <t>rxl:</t>
        </r>
        <r>
          <rPr>
            <sz val="9"/>
            <color indexed="81"/>
            <rFont val="Tahoma"/>
            <family val="2"/>
          </rPr>
          <t xml:space="preserve">
p-p on 11/12/08</t>
        </r>
      </text>
    </comment>
    <comment ref="AJ377" authorId="1" shapeId="0" xr:uid="{335F7B18-BF51-46C4-8AC0-DF3EF54CD85C}">
      <text>
        <r>
          <rPr>
            <b/>
            <sz val="9"/>
            <color indexed="81"/>
            <rFont val="Tahoma"/>
            <family val="2"/>
          </rPr>
          <t>rxl:</t>
        </r>
        <r>
          <rPr>
            <sz val="9"/>
            <color indexed="81"/>
            <rFont val="Tahoma"/>
            <family val="2"/>
          </rPr>
          <t xml:space="preserve">
p-p on 06/11/08 - then moved to 02/04/09 but moved back to 23/04/09 before being moved back again
- game never played</t>
        </r>
      </text>
    </comment>
    <comment ref="S378" authorId="1" shapeId="0" xr:uid="{A0AF1D12-4A1C-4331-B1A2-0B983DDC6C48}">
      <text>
        <r>
          <rPr>
            <b/>
            <sz val="9"/>
            <color indexed="81"/>
            <rFont val="Tahoma"/>
            <family val="2"/>
          </rPr>
          <t>rxl:</t>
        </r>
        <r>
          <rPr>
            <sz val="9"/>
            <color indexed="81"/>
            <rFont val="Tahoma"/>
            <family val="2"/>
          </rPr>
          <t xml:space="preserve">
game awarded to Molesey</t>
        </r>
      </text>
    </comment>
    <comment ref="AC378" authorId="1" shapeId="0" xr:uid="{1F9FC825-7363-4736-82C3-5C1EFC93D39C}">
      <text>
        <r>
          <rPr>
            <b/>
            <sz val="9"/>
            <color indexed="81"/>
            <rFont val="Tahoma"/>
            <family val="2"/>
          </rPr>
          <t>rxl:</t>
        </r>
        <r>
          <rPr>
            <sz val="9"/>
            <color indexed="81"/>
            <rFont val="Tahoma"/>
            <family val="2"/>
          </rPr>
          <t xml:space="preserve">
originally scheduled for 26/11/08 but moved back</t>
        </r>
      </text>
    </comment>
    <comment ref="AD378" authorId="1" shapeId="0" xr:uid="{0A77E2E9-A680-445C-BC81-34242FFC3808}">
      <text>
        <r>
          <rPr>
            <b/>
            <sz val="9"/>
            <color indexed="81"/>
            <rFont val="Tahoma"/>
            <family val="2"/>
          </rPr>
          <t>rxl:</t>
        </r>
        <r>
          <rPr>
            <sz val="9"/>
            <color indexed="81"/>
            <rFont val="Tahoma"/>
            <family val="2"/>
          </rPr>
          <t xml:space="preserve">
originally scheduled for 12/11/08 but not played. Not listed as cancelled or p-p on bulletin though.</t>
        </r>
      </text>
    </comment>
    <comment ref="AF378" authorId="1" shapeId="0" xr:uid="{0F43D1D6-E023-4E9C-858B-02A7A8E85496}">
      <text>
        <r>
          <rPr>
            <b/>
            <sz val="9"/>
            <color indexed="81"/>
            <rFont val="Tahoma"/>
            <family val="2"/>
          </rPr>
          <t>rxl:</t>
        </r>
        <r>
          <rPr>
            <sz val="9"/>
            <color indexed="81"/>
            <rFont val="Tahoma"/>
            <family val="2"/>
          </rPr>
          <t xml:space="preserve">
p-p on 07/01/09 and on 28/01/09</t>
        </r>
      </text>
    </comment>
    <comment ref="AH378" authorId="1" shapeId="0" xr:uid="{72AD1E7A-2AD7-49A3-B769-7ECFC71E1AEB}">
      <text>
        <r>
          <rPr>
            <b/>
            <sz val="9"/>
            <color indexed="81"/>
            <rFont val="Tahoma"/>
            <family val="2"/>
          </rPr>
          <t>rxl:</t>
        </r>
        <r>
          <rPr>
            <sz val="9"/>
            <color indexed="81"/>
            <rFont val="Tahoma"/>
            <family val="2"/>
          </rPr>
          <t xml:space="preserve">
p-p on 14/01/09 - moved back to 08/04/09 but p-p
- game awarded to Molesey</t>
        </r>
      </text>
    </comment>
    <comment ref="N379" authorId="1" shapeId="0" xr:uid="{E05B7636-190C-4F46-B623-97533819CD93}">
      <text>
        <r>
          <rPr>
            <b/>
            <sz val="9"/>
            <color indexed="81"/>
            <rFont val="Tahoma"/>
            <family val="2"/>
          </rPr>
          <t>rxl:</t>
        </r>
        <r>
          <rPr>
            <sz val="9"/>
            <color indexed="81"/>
            <rFont val="Tahoma"/>
            <family val="2"/>
          </rPr>
          <t xml:space="preserve">
game awarded to Colliers Wood United</t>
        </r>
      </text>
    </comment>
    <comment ref="AB379" authorId="1" shapeId="0" xr:uid="{18FFDE20-172A-4BB3-8C5E-09A66527BAF3}">
      <text>
        <r>
          <rPr>
            <b/>
            <sz val="9"/>
            <color indexed="81"/>
            <rFont val="Tahoma"/>
            <family val="2"/>
          </rPr>
          <t>rxl:</t>
        </r>
        <r>
          <rPr>
            <sz val="9"/>
            <color indexed="81"/>
            <rFont val="Tahoma"/>
            <family val="2"/>
          </rPr>
          <t xml:space="preserve">
originally scheduled for 27/10/08 but moved back</t>
        </r>
      </text>
    </comment>
    <comment ref="AC379" authorId="1" shapeId="0" xr:uid="{1CF51D5E-DD13-43EA-B2B0-AEB726E4596A}">
      <text>
        <r>
          <rPr>
            <b/>
            <sz val="9"/>
            <color indexed="81"/>
            <rFont val="Tahoma"/>
            <family val="2"/>
          </rPr>
          <t>rxl:</t>
        </r>
        <r>
          <rPr>
            <sz val="9"/>
            <color indexed="81"/>
            <rFont val="Tahoma"/>
            <family val="2"/>
          </rPr>
          <t xml:space="preserve">
p-p on 10/11/08 then moved to 19/01/09 but it was moved back to 06/04/09 but p-p
- game awarded to Colliers Wood United</t>
        </r>
      </text>
    </comment>
    <comment ref="AD379" authorId="1" shapeId="0" xr:uid="{F33AF4CB-E9B0-4441-88AC-5B37549D310D}">
      <text>
        <r>
          <rPr>
            <b/>
            <sz val="9"/>
            <color indexed="81"/>
            <rFont val="Tahoma"/>
            <family val="2"/>
          </rPr>
          <t>rxl:</t>
        </r>
        <r>
          <rPr>
            <sz val="9"/>
            <color indexed="81"/>
            <rFont val="Tahoma"/>
            <family val="2"/>
          </rPr>
          <t xml:space="preserve">
p-p on 24/11/08</t>
        </r>
      </text>
    </comment>
    <comment ref="AE379" authorId="1" shapeId="0" xr:uid="{E59B32DD-8C1F-44BA-A78E-327AD579C582}">
      <text>
        <r>
          <rPr>
            <b/>
            <sz val="9"/>
            <color indexed="81"/>
            <rFont val="Tahoma"/>
            <family val="2"/>
          </rPr>
          <t>rxl:</t>
        </r>
        <r>
          <rPr>
            <sz val="9"/>
            <color indexed="81"/>
            <rFont val="Tahoma"/>
            <family val="2"/>
          </rPr>
          <t xml:space="preserve">
Raynes Park Vale won 5-3 on 03/11/08 but played an ineligible player so the League ordered the match to be replayed - originally appeared for 25/02/09 at Merland Rise before being rescheduled two days earlier at Grand Drive</t>
        </r>
      </text>
    </comment>
    <comment ref="AG379" authorId="1" shapeId="0" xr:uid="{40CE241C-3A11-45F0-B9E1-5B3910BA65A8}">
      <text>
        <r>
          <rPr>
            <b/>
            <sz val="9"/>
            <color indexed="81"/>
            <rFont val="Tahoma"/>
            <family val="2"/>
          </rPr>
          <t>rxl:</t>
        </r>
        <r>
          <rPr>
            <sz val="9"/>
            <color indexed="81"/>
            <rFont val="Tahoma"/>
            <family val="2"/>
          </rPr>
          <t xml:space="preserve">
p-p on 09/02/09</t>
        </r>
      </text>
    </comment>
    <comment ref="AI379" authorId="1" shapeId="0" xr:uid="{7F2BD470-FD82-482C-9174-F8FAB2582906}">
      <text>
        <r>
          <rPr>
            <b/>
            <sz val="9"/>
            <color indexed="81"/>
            <rFont val="Tahoma"/>
            <family val="2"/>
          </rPr>
          <t>rxl:</t>
        </r>
        <r>
          <rPr>
            <sz val="9"/>
            <color indexed="81"/>
            <rFont val="Tahoma"/>
            <family val="2"/>
          </rPr>
          <t xml:space="preserve">
originally scheduled for 09/10/08 but moved back</t>
        </r>
      </text>
    </comment>
    <comment ref="AJ379" authorId="1" shapeId="0" xr:uid="{091A547C-AD50-45FD-BE0D-37E07CDD8F0B}">
      <text>
        <r>
          <rPr>
            <b/>
            <sz val="9"/>
            <color indexed="81"/>
            <rFont val="Tahoma"/>
            <family val="2"/>
          </rPr>
          <t>rxl:</t>
        </r>
        <r>
          <rPr>
            <sz val="9"/>
            <color indexed="81"/>
            <rFont val="Tahoma"/>
            <family val="2"/>
          </rPr>
          <t xml:space="preserve">
originally scheduled for 20/10/08 but moved back</t>
        </r>
      </text>
    </comment>
    <comment ref="AK379" authorId="1" shapeId="0" xr:uid="{0264BD8A-A7A9-4A5F-8E91-7BADF7ED0F38}">
      <text>
        <r>
          <rPr>
            <b/>
            <sz val="9"/>
            <color indexed="81"/>
            <rFont val="Tahoma"/>
            <family val="2"/>
          </rPr>
          <t>rxl:</t>
        </r>
        <r>
          <rPr>
            <sz val="9"/>
            <color indexed="81"/>
            <rFont val="Tahoma"/>
            <family val="2"/>
          </rPr>
          <t xml:space="preserve">
p-p on 18/08/08</t>
        </r>
      </text>
    </comment>
    <comment ref="AG380" authorId="1" shapeId="0" xr:uid="{356AD040-E11D-4FFB-BE77-C7A139C999E1}">
      <text>
        <r>
          <rPr>
            <b/>
            <sz val="9"/>
            <color indexed="81"/>
            <rFont val="Tahoma"/>
            <family val="2"/>
          </rPr>
          <t>rxl:</t>
        </r>
        <r>
          <rPr>
            <sz val="9"/>
            <color indexed="81"/>
            <rFont val="Tahoma"/>
            <family val="2"/>
          </rPr>
          <t xml:space="preserve">
p-p on 22/01/09</t>
        </r>
      </text>
    </comment>
    <comment ref="AH380" authorId="1" shapeId="0" xr:uid="{9E7362DD-56F6-4492-AA8E-2F78E07C0F2E}">
      <text>
        <r>
          <rPr>
            <b/>
            <sz val="9"/>
            <color indexed="81"/>
            <rFont val="Tahoma"/>
            <family val="2"/>
          </rPr>
          <t>rxl:</t>
        </r>
        <r>
          <rPr>
            <sz val="9"/>
            <color indexed="81"/>
            <rFont val="Tahoma"/>
            <family val="2"/>
          </rPr>
          <t xml:space="preserve">
p-p on 11/12/08 and on 08/01/09 and 19/02/09</t>
        </r>
      </text>
    </comment>
    <comment ref="AJ380" authorId="1" shapeId="0" xr:uid="{614CFFC2-75BB-4170-A32D-6EB707593C58}">
      <text>
        <r>
          <rPr>
            <b/>
            <sz val="9"/>
            <color indexed="81"/>
            <rFont val="Tahoma"/>
            <family val="2"/>
          </rPr>
          <t>rxl:</t>
        </r>
        <r>
          <rPr>
            <sz val="9"/>
            <color indexed="81"/>
            <rFont val="Tahoma"/>
            <family val="2"/>
          </rPr>
          <t xml:space="preserve">
p-p on 13/11/08</t>
        </r>
      </text>
    </comment>
    <comment ref="AC381" authorId="1" shapeId="0" xr:uid="{882164AE-2CED-43E4-8D52-C41373392EB9}">
      <text>
        <r>
          <rPr>
            <b/>
            <sz val="9"/>
            <color indexed="81"/>
            <rFont val="Tahoma"/>
            <family val="2"/>
          </rPr>
          <t>rxl:</t>
        </r>
        <r>
          <rPr>
            <sz val="9"/>
            <color indexed="81"/>
            <rFont val="Tahoma"/>
            <family val="2"/>
          </rPr>
          <t xml:space="preserve">
p-p on 11/02/09</t>
        </r>
      </text>
    </comment>
    <comment ref="AG381" authorId="1" shapeId="0" xr:uid="{E23347FD-C2C3-45CB-A571-002CFF3D5969}">
      <text>
        <r>
          <rPr>
            <b/>
            <sz val="9"/>
            <color indexed="81"/>
            <rFont val="Tahoma"/>
            <family val="2"/>
          </rPr>
          <t>rxl:</t>
        </r>
        <r>
          <rPr>
            <sz val="9"/>
            <color indexed="81"/>
            <rFont val="Tahoma"/>
            <family val="2"/>
          </rPr>
          <t xml:space="preserve">
p-p on 03/12/08 and on 04/02/09 and 25/02/09</t>
        </r>
      </text>
    </comment>
    <comment ref="AE382" authorId="1" shapeId="0" xr:uid="{B59B330F-E408-4DEE-B32B-6225C7B3694B}">
      <text>
        <r>
          <rPr>
            <b/>
            <sz val="9"/>
            <color indexed="81"/>
            <rFont val="Tahoma"/>
            <family val="2"/>
          </rPr>
          <t>rxl:</t>
        </r>
        <r>
          <rPr>
            <sz val="9"/>
            <color indexed="81"/>
            <rFont val="Tahoma"/>
            <family val="2"/>
          </rPr>
          <t xml:space="preserve">
originally scheduled for 04/09/08 but moved back</t>
        </r>
      </text>
    </comment>
    <comment ref="Q386" authorId="1" shapeId="0" xr:uid="{8B68926C-6F3D-4603-B43F-82880BD895B7}">
      <text>
        <r>
          <rPr>
            <b/>
            <sz val="9"/>
            <color indexed="81"/>
            <rFont val="Tahoma"/>
            <family val="2"/>
          </rPr>
          <t>rxl:</t>
        </r>
        <r>
          <rPr>
            <sz val="9"/>
            <color indexed="81"/>
            <rFont val="Tahoma"/>
            <family val="2"/>
          </rPr>
          <t xml:space="preserve">
game never played - league determined it a 0-0 draw</t>
        </r>
      </text>
    </comment>
    <comment ref="AF386" authorId="1" shapeId="0" xr:uid="{3AAA632C-DB89-480A-87D9-81158D4658F1}">
      <text>
        <r>
          <rPr>
            <b/>
            <sz val="9"/>
            <color indexed="81"/>
            <rFont val="Tahoma"/>
            <family val="2"/>
          </rPr>
          <t>rxl:</t>
        </r>
        <r>
          <rPr>
            <sz val="9"/>
            <color indexed="81"/>
            <rFont val="Tahoma"/>
            <family val="2"/>
          </rPr>
          <t xml:space="preserve">
p-p on 16/09/09 and on 21/04/10 and on 05/05/10 - left unplayed and determined as a 0-0 draw</t>
        </r>
      </text>
    </comment>
    <comment ref="AI386" authorId="1" shapeId="0" xr:uid="{D512A813-990B-4C85-B885-70532C328437}">
      <text>
        <r>
          <rPr>
            <b/>
            <sz val="9"/>
            <color indexed="81"/>
            <rFont val="Tahoma"/>
            <family val="2"/>
          </rPr>
          <t>rxl:</t>
        </r>
        <r>
          <rPr>
            <sz val="9"/>
            <color indexed="81"/>
            <rFont val="Tahoma"/>
            <family val="2"/>
          </rPr>
          <t xml:space="preserve">
originally scheduled for 07/10/09 but moved back and Chertsey host St Andrews instead - then p-p on 20/01/10 - rearranged for 17/02/10</t>
        </r>
      </text>
    </comment>
    <comment ref="AJ386" authorId="1" shapeId="0" xr:uid="{F8F00BDB-BCA0-40E7-9794-08860F229B4D}">
      <text>
        <r>
          <rPr>
            <b/>
            <sz val="9"/>
            <color indexed="81"/>
            <rFont val="Tahoma"/>
            <family val="2"/>
          </rPr>
          <t>rxl:</t>
        </r>
        <r>
          <rPr>
            <sz val="9"/>
            <color indexed="81"/>
            <rFont val="Tahoma"/>
            <family val="2"/>
          </rPr>
          <t xml:space="preserve">
p-p on 07/10/09 and 24/02/10 and 31/03/10 - rearranged for 26/04/10</t>
        </r>
      </text>
    </comment>
    <comment ref="AK386" authorId="1" shapeId="0" xr:uid="{12D84E07-CF39-444F-A036-A3BC3C790E43}">
      <text>
        <r>
          <rPr>
            <b/>
            <sz val="9"/>
            <color indexed="81"/>
            <rFont val="Tahoma"/>
            <family val="2"/>
          </rPr>
          <t>rxl:</t>
        </r>
        <r>
          <rPr>
            <sz val="9"/>
            <color indexed="81"/>
            <rFont val="Tahoma"/>
            <family val="2"/>
          </rPr>
          <t xml:space="preserve">
originally scheduled for 17/03/10 but brought forward a day</t>
        </r>
      </text>
    </comment>
    <comment ref="V387" authorId="1" shapeId="0" xr:uid="{AAC66AAD-62DE-42F7-917D-C74C07F39BCD}">
      <text>
        <r>
          <rPr>
            <b/>
            <sz val="9"/>
            <color indexed="81"/>
            <rFont val="Tahoma"/>
            <family val="2"/>
          </rPr>
          <t>rxl:</t>
        </r>
        <r>
          <rPr>
            <sz val="9"/>
            <color indexed="81"/>
            <rFont val="Tahoma"/>
            <family val="2"/>
          </rPr>
          <t xml:space="preserve">
game never played - league determined it a 0-0 draw</t>
        </r>
      </text>
    </comment>
    <comment ref="AB387" authorId="1" shapeId="0" xr:uid="{9D3A98C1-8FB3-43E6-BFA6-844491290877}">
      <text>
        <r>
          <rPr>
            <b/>
            <sz val="9"/>
            <color indexed="81"/>
            <rFont val="Tahoma"/>
            <family val="2"/>
          </rPr>
          <t>rxl:</t>
        </r>
        <r>
          <rPr>
            <sz val="9"/>
            <color indexed="81"/>
            <rFont val="Tahoma"/>
            <family val="2"/>
          </rPr>
          <t xml:space="preserve">
originally scheduled for 14/04/10 but brought forward two days</t>
        </r>
      </text>
    </comment>
    <comment ref="AE387" authorId="1" shapeId="0" xr:uid="{B254CC7E-79CF-47CA-8313-73A3A51D9CA9}">
      <text>
        <r>
          <rPr>
            <b/>
            <sz val="9"/>
            <color indexed="81"/>
            <rFont val="Tahoma"/>
            <family val="2"/>
          </rPr>
          <t>rxl:</t>
        </r>
        <r>
          <rPr>
            <sz val="9"/>
            <color indexed="81"/>
            <rFont val="Tahoma"/>
            <family val="2"/>
          </rPr>
          <t xml:space="preserve">
p-p on 24/02/10 and on 07/04/10 - rearranged for 19/04/10</t>
        </r>
      </text>
    </comment>
    <comment ref="AI387" authorId="1" shapeId="0" xr:uid="{7C5366C1-C496-4213-B300-152E88CE2285}">
      <text>
        <r>
          <rPr>
            <b/>
            <sz val="9"/>
            <color indexed="81"/>
            <rFont val="Tahoma"/>
            <family val="2"/>
          </rPr>
          <t>rxl:</t>
        </r>
        <r>
          <rPr>
            <sz val="9"/>
            <color indexed="81"/>
            <rFont val="Tahoma"/>
            <family val="2"/>
          </rPr>
          <t xml:space="preserve">
originally scheduled for 02/09/09 but moved back a day</t>
        </r>
      </text>
    </comment>
    <comment ref="AJ387" authorId="1" shapeId="0" xr:uid="{AA8A8CE1-A32B-4849-9B87-9EFC000D7DE8}">
      <text>
        <r>
          <rPr>
            <b/>
            <sz val="9"/>
            <color indexed="81"/>
            <rFont val="Tahoma"/>
            <family val="2"/>
          </rPr>
          <t>rxl:</t>
        </r>
        <r>
          <rPr>
            <sz val="9"/>
            <color indexed="81"/>
            <rFont val="Tahoma"/>
            <family val="2"/>
          </rPr>
          <t xml:space="preserve">
originally scheduled for 14/10/09 but moved back a day</t>
        </r>
      </text>
    </comment>
    <comment ref="AK387" authorId="1" shapeId="0" xr:uid="{F7F70B66-BE83-4919-9392-EF336D46708B}">
      <text>
        <r>
          <rPr>
            <b/>
            <sz val="9"/>
            <color indexed="81"/>
            <rFont val="Tahoma"/>
            <family val="2"/>
          </rPr>
          <t>rxl:</t>
        </r>
        <r>
          <rPr>
            <sz val="9"/>
            <color indexed="81"/>
            <rFont val="Tahoma"/>
            <family val="2"/>
          </rPr>
          <t xml:space="preserve">
p-p on 11/11/09 and on 09/12/09 and 31/03/10 - left unplayed and determined as a 0-0 draw</t>
        </r>
      </text>
    </comment>
    <comment ref="AF388" authorId="1" shapeId="0" xr:uid="{43C59B18-1AA1-4760-982F-AE80AB11EAF6}">
      <text>
        <r>
          <rPr>
            <b/>
            <sz val="9"/>
            <color indexed="81"/>
            <rFont val="Tahoma"/>
            <family val="2"/>
          </rPr>
          <t>rxl:</t>
        </r>
        <r>
          <rPr>
            <sz val="9"/>
            <color indexed="81"/>
            <rFont val="Tahoma"/>
            <family val="2"/>
          </rPr>
          <t xml:space="preserve">
p-p on 21/01/10</t>
        </r>
      </text>
    </comment>
    <comment ref="AG388" authorId="1" shapeId="0" xr:uid="{67F63F88-FDCC-450C-841B-624D4903F719}">
      <text>
        <r>
          <rPr>
            <b/>
            <sz val="9"/>
            <color indexed="81"/>
            <rFont val="Tahoma"/>
            <family val="2"/>
          </rPr>
          <t>rxl:</t>
        </r>
        <r>
          <rPr>
            <sz val="9"/>
            <color indexed="81"/>
            <rFont val="Tahoma"/>
            <family val="2"/>
          </rPr>
          <t xml:space="preserve">
p-p on 25/02/10 - rearranged for 07/04/10</t>
        </r>
      </text>
    </comment>
    <comment ref="AB389" authorId="1" shapeId="0" xr:uid="{A62228A7-AB6B-47AA-96B2-AB37DD3BE2C0}">
      <text>
        <r>
          <rPr>
            <b/>
            <sz val="9"/>
            <color indexed="81"/>
            <rFont val="Tahoma"/>
            <family val="2"/>
          </rPr>
          <t>rxl:</t>
        </r>
        <r>
          <rPr>
            <sz val="9"/>
            <color indexed="81"/>
            <rFont val="Tahoma"/>
            <family val="2"/>
          </rPr>
          <t xml:space="preserve">
p-p on 03/12/09 - then moved to 25/03/10 but brought forward three days</t>
        </r>
      </text>
    </comment>
    <comment ref="AH389" authorId="1" shapeId="0" xr:uid="{CB442C97-8DA9-4353-A3C0-66CACB9C273F}">
      <text>
        <r>
          <rPr>
            <b/>
            <sz val="9"/>
            <color indexed="81"/>
            <rFont val="Tahoma"/>
            <family val="2"/>
          </rPr>
          <t>rxl:</t>
        </r>
        <r>
          <rPr>
            <sz val="9"/>
            <color indexed="81"/>
            <rFont val="Tahoma"/>
            <family val="2"/>
          </rPr>
          <t xml:space="preserve">
originally scheduled for 18/02/10 then brought forward three days and switched to Colliers Wood as they were having pitch problems but p-p anyway for a waterlogged pitch - then cancelled a day before the next scheduled date of 01/04/10 - Finally played as part of a double header at Wibbandune on 28/04/10</t>
        </r>
      </text>
    </comment>
    <comment ref="AB390" authorId="1" shapeId="0" xr:uid="{C3BC6DEA-D1E1-472D-B91E-8EF9B3783E06}">
      <text>
        <r>
          <rPr>
            <b/>
            <sz val="9"/>
            <color indexed="81"/>
            <rFont val="Tahoma"/>
            <family val="2"/>
          </rPr>
          <t>rxl:</t>
        </r>
        <r>
          <rPr>
            <sz val="9"/>
            <color indexed="81"/>
            <rFont val="Tahoma"/>
            <family val="2"/>
          </rPr>
          <t xml:space="preserve">
p-p on 11/01/10 -rearranged for 01/02/10</t>
        </r>
      </text>
    </comment>
    <comment ref="AH390" authorId="1" shapeId="0" xr:uid="{191D044F-383A-446A-98B6-CF8627BD14BE}">
      <text>
        <r>
          <rPr>
            <b/>
            <sz val="9"/>
            <color indexed="81"/>
            <rFont val="Tahoma"/>
            <family val="2"/>
          </rPr>
          <t>rxl:</t>
        </r>
        <r>
          <rPr>
            <sz val="9"/>
            <color indexed="81"/>
            <rFont val="Tahoma"/>
            <family val="2"/>
          </rPr>
          <t xml:space="preserve">
p-p on 07/12/09 - waterlogged - rearranged for 22/03/10</t>
        </r>
      </text>
    </comment>
    <comment ref="AI390" authorId="1" shapeId="0" xr:uid="{C9BE9F02-4741-4CD0-8EA2-99237E86A0DD}">
      <text>
        <r>
          <rPr>
            <b/>
            <sz val="9"/>
            <color indexed="81"/>
            <rFont val="Tahoma"/>
            <family val="2"/>
          </rPr>
          <t>rxl:</t>
        </r>
        <r>
          <rPr>
            <sz val="9"/>
            <color indexed="81"/>
            <rFont val="Tahoma"/>
            <family val="2"/>
          </rPr>
          <t xml:space="preserve">
p-p on 22/02/10 - rearranged for 07/04/10</t>
        </r>
      </text>
    </comment>
    <comment ref="Q391" authorId="1" shapeId="0" xr:uid="{FCD57FCB-30EA-418E-A3F8-D3DDDA92F43E}">
      <text>
        <r>
          <rPr>
            <b/>
            <sz val="9"/>
            <color indexed="81"/>
            <rFont val="Tahoma"/>
            <family val="2"/>
          </rPr>
          <t>rxl:</t>
        </r>
        <r>
          <rPr>
            <sz val="9"/>
            <color indexed="81"/>
            <rFont val="Tahoma"/>
            <family val="2"/>
          </rPr>
          <t xml:space="preserve">
game never played - league determined it a 0-0 draw</t>
        </r>
      </text>
    </comment>
    <comment ref="AE391" authorId="1" shapeId="0" xr:uid="{1539D211-74E8-470F-8A5B-84B0C5D73764}">
      <text>
        <r>
          <rPr>
            <b/>
            <sz val="9"/>
            <color indexed="81"/>
            <rFont val="Tahoma"/>
            <family val="2"/>
          </rPr>
          <t>rxl:</t>
        </r>
        <r>
          <rPr>
            <sz val="9"/>
            <color indexed="81"/>
            <rFont val="Tahoma"/>
            <family val="2"/>
          </rPr>
          <t xml:space="preserve">
p-p on 17/03/10 - rearranged for 14/04/10</t>
        </r>
      </text>
    </comment>
    <comment ref="AF391" authorId="1" shapeId="0" xr:uid="{A5B93C67-6A94-4467-8B9D-A32DACCD2AEB}">
      <text>
        <r>
          <rPr>
            <b/>
            <sz val="9"/>
            <color indexed="81"/>
            <rFont val="Tahoma"/>
            <family val="2"/>
          </rPr>
          <t>rxl:</t>
        </r>
        <r>
          <rPr>
            <sz val="9"/>
            <color indexed="81"/>
            <rFont val="Tahoma"/>
            <family val="2"/>
          </rPr>
          <t xml:space="preserve">
p-p on 31/03/10 - left unplayed and determined as a 0-0 draw</t>
        </r>
      </text>
    </comment>
    <comment ref="AK391" authorId="1" shapeId="0" xr:uid="{1A6859B8-9FB8-48D4-9C02-D135292717AA}">
      <text>
        <r>
          <rPr>
            <b/>
            <sz val="9"/>
            <color indexed="81"/>
            <rFont val="Tahoma"/>
            <family val="2"/>
          </rPr>
          <t>rxl:</t>
        </r>
        <r>
          <rPr>
            <sz val="9"/>
            <color indexed="81"/>
            <rFont val="Tahoma"/>
            <family val="2"/>
          </rPr>
          <t xml:space="preserve">
p-p on 17/02/10 - rearranged for 21/04/10</t>
        </r>
      </text>
    </comment>
    <comment ref="L392" authorId="1" shapeId="0" xr:uid="{AF915606-A176-4CED-9A24-E1BA62CC0E35}">
      <text>
        <r>
          <rPr>
            <b/>
            <sz val="9"/>
            <color indexed="81"/>
            <rFont val="Tahoma"/>
            <family val="2"/>
          </rPr>
          <t>rxl:</t>
        </r>
        <r>
          <rPr>
            <sz val="9"/>
            <color indexed="81"/>
            <rFont val="Tahoma"/>
            <family val="2"/>
          </rPr>
          <t xml:space="preserve">
all home matches at Banstead Athletic FC</t>
        </r>
      </text>
    </comment>
    <comment ref="U392" authorId="1" shapeId="0" xr:uid="{7F800B70-61CD-430D-B452-1650FCAEB0C4}">
      <text>
        <r>
          <rPr>
            <b/>
            <sz val="9"/>
            <color indexed="81"/>
            <rFont val="Tahoma"/>
            <family val="2"/>
          </rPr>
          <t>rxl:</t>
        </r>
        <r>
          <rPr>
            <sz val="9"/>
            <color indexed="81"/>
            <rFont val="Tahoma"/>
            <family val="2"/>
          </rPr>
          <t xml:space="preserve">
bizarre statement in bulletin 35 saying that Epsom win 6-5 on aggregate - as if the origially abandoned tie had any relevance - v.odd</t>
        </r>
      </text>
    </comment>
    <comment ref="AA392" authorId="1" shapeId="0" xr:uid="{2AA3C4DD-0278-4226-8455-4532D933746E}">
      <text>
        <r>
          <rPr>
            <b/>
            <sz val="9"/>
            <color indexed="81"/>
            <rFont val="Tahoma"/>
            <family val="2"/>
          </rPr>
          <t>rxl:</t>
        </r>
        <r>
          <rPr>
            <sz val="9"/>
            <color indexed="81"/>
            <rFont val="Tahoma"/>
            <family val="2"/>
          </rPr>
          <t xml:space="preserve">
all home matches at Banstead Athletic FC</t>
        </r>
      </text>
    </comment>
    <comment ref="AB392" authorId="1" shapeId="0" xr:uid="{12383D29-B1AB-4186-9F56-67F18FF74F6A}">
      <text>
        <r>
          <rPr>
            <b/>
            <sz val="9"/>
            <color indexed="81"/>
            <rFont val="Tahoma"/>
            <family val="2"/>
          </rPr>
          <t>rxl:</t>
        </r>
        <r>
          <rPr>
            <sz val="9"/>
            <color indexed="81"/>
            <rFont val="Tahoma"/>
            <family val="2"/>
          </rPr>
          <t xml:space="preserve">
originally scheduled for 27/01/10 but p-p for first team SSC tie with Walton &amp; Hersham - then arranged for 10/02/10 but moved back to 07/04/10 but Chertsey couldn't make that date so moved back - rearranged for 23/04/10</t>
        </r>
      </text>
    </comment>
    <comment ref="AE392" authorId="1" shapeId="0" xr:uid="{048C3F5C-38D9-408D-AB0F-867DD6FB45F7}">
      <text>
        <r>
          <rPr>
            <b/>
            <sz val="9"/>
            <color indexed="81"/>
            <rFont val="Tahoma"/>
            <family val="2"/>
          </rPr>
          <t>rxl:</t>
        </r>
        <r>
          <rPr>
            <sz val="9"/>
            <color indexed="81"/>
            <rFont val="Tahoma"/>
            <family val="2"/>
          </rPr>
          <t xml:space="preserve">
originally scheduled for 07/10/09 but moved back - then moved back from 23/11/09 as CWD have a County Cup tie and this was also the case on 20/01/10 - then moved to 12/04/10 but moved back as first team have game v Dorking - Finally played as part of a double header at Wibbandune on 28/04/10</t>
        </r>
      </text>
    </comment>
    <comment ref="AJ392" authorId="1" shapeId="0" xr:uid="{11B6333A-F6F0-41BD-8DDB-E18481C98F3E}">
      <text>
        <r>
          <rPr>
            <b/>
            <sz val="9"/>
            <color indexed="81"/>
            <rFont val="Tahoma"/>
            <family val="2"/>
          </rPr>
          <t>rxl:</t>
        </r>
        <r>
          <rPr>
            <sz val="9"/>
            <color indexed="81"/>
            <rFont val="Tahoma"/>
            <family val="2"/>
          </rPr>
          <t xml:space="preserve">
abandoned on 23/09/09 after 57 minutes due to a player injury - Will Timms (E&amp;E) - broken leg - rearranged for 21/04/10</t>
        </r>
      </text>
    </comment>
    <comment ref="AK392" authorId="1" shapeId="0" xr:uid="{03F59EAA-BB1F-417E-9A1A-FC4C02DC7A53}">
      <text>
        <r>
          <rPr>
            <b/>
            <sz val="9"/>
            <color indexed="81"/>
            <rFont val="Tahoma"/>
            <family val="2"/>
          </rPr>
          <t>rxl:</t>
        </r>
        <r>
          <rPr>
            <sz val="9"/>
            <color indexed="81"/>
            <rFont val="Tahoma"/>
            <family val="2"/>
          </rPr>
          <t xml:space="preserve">
originally scheduled for 02/12/09 but arranged hastily (within 24 hours) for 30/11/09 but then p-p anyway and p-p on 13/01/10 for snow plus aburst pipe at Merland Rise - p-p on 10/02/10 after a sudden snowfall that evening -then bulletin advised 23/03/10 but Epsom already had a game on 22/03/10 so this was moved back a day to 24/03/10</t>
        </r>
      </text>
    </comment>
    <comment ref="AB393" authorId="1" shapeId="0" xr:uid="{9C500017-B0D0-446C-B9D6-43FA5070F75C}">
      <text>
        <r>
          <rPr>
            <b/>
            <sz val="9"/>
            <color indexed="81"/>
            <rFont val="Tahoma"/>
            <family val="2"/>
          </rPr>
          <t>rxl:</t>
        </r>
        <r>
          <rPr>
            <sz val="9"/>
            <color indexed="81"/>
            <rFont val="Tahoma"/>
            <family val="2"/>
          </rPr>
          <t xml:space="preserve">
p-p on 25/11/09 - rearranged for 03/03/09</t>
        </r>
      </text>
    </comment>
    <comment ref="AC393" authorId="1" shapeId="0" xr:uid="{4754BFA4-E00D-4B7F-821E-3CE58BEF2BF1}">
      <text>
        <r>
          <rPr>
            <b/>
            <sz val="9"/>
            <color indexed="81"/>
            <rFont val="Tahoma"/>
            <family val="2"/>
          </rPr>
          <t>rxl:</t>
        </r>
        <r>
          <rPr>
            <sz val="9"/>
            <color indexed="81"/>
            <rFont val="Tahoma"/>
            <family val="2"/>
          </rPr>
          <t xml:space="preserve">
p-p on 13/01/10 then moved to 23/03/10 but moved back two days before then being p-p - then hastily scheduled for 16/04/10</t>
        </r>
      </text>
    </comment>
    <comment ref="AJ393" authorId="1" shapeId="0" xr:uid="{623C6696-0357-4A18-897B-07BD57688B9C}">
      <text>
        <r>
          <rPr>
            <b/>
            <sz val="9"/>
            <color indexed="81"/>
            <rFont val="Tahoma"/>
            <family val="2"/>
          </rPr>
          <t>rxl:</t>
        </r>
        <r>
          <rPr>
            <sz val="9"/>
            <color indexed="81"/>
            <rFont val="Tahoma"/>
            <family val="2"/>
          </rPr>
          <t xml:space="preserve">
p-p on 09/12/09 - rearranged for 27/01/10</t>
        </r>
      </text>
    </comment>
    <comment ref="AK393" authorId="0" shapeId="0" xr:uid="{40EDFDAA-C996-4C67-AC6A-A14F553C6BD0}">
      <text>
        <r>
          <rPr>
            <b/>
            <sz val="9"/>
            <color indexed="81"/>
            <rFont val="Tahoma"/>
            <family val="2"/>
          </rPr>
          <t>Richard Lambert:</t>
        </r>
        <r>
          <rPr>
            <sz val="9"/>
            <color indexed="81"/>
            <rFont val="Tahoma"/>
            <family val="2"/>
          </rPr>
          <t xml:space="preserve">
bulletin says 26/08/09 - Molesey programme says 27/08/09 and at Westfield - it is not a totally reliable sheet though so I will stick with the bulletin for now</t>
        </r>
      </text>
    </comment>
    <comment ref="AE394" authorId="1" shapeId="0" xr:uid="{2DAF8C48-93AA-468E-B1D0-D21A016EDAE2}">
      <text>
        <r>
          <rPr>
            <b/>
            <sz val="9"/>
            <color indexed="81"/>
            <rFont val="Tahoma"/>
            <family val="2"/>
          </rPr>
          <t>rxl:</t>
        </r>
        <r>
          <rPr>
            <sz val="9"/>
            <color indexed="81"/>
            <rFont val="Tahoma"/>
            <family val="2"/>
          </rPr>
          <t xml:space="preserve">
originally scheduled for 08/04/10 but moved back as St Andrews had a game on 07/04/10 at Westfield - moved to 22/04/10 but moved back again</t>
        </r>
      </text>
    </comment>
    <comment ref="AF394" authorId="1" shapeId="0" xr:uid="{4836F4B4-1BA9-4B0D-9DEF-34BD76ED8B2A}">
      <text>
        <r>
          <rPr>
            <b/>
            <sz val="9"/>
            <color indexed="81"/>
            <rFont val="Tahoma"/>
            <family val="2"/>
          </rPr>
          <t>rxl:</t>
        </r>
        <r>
          <rPr>
            <sz val="9"/>
            <color indexed="81"/>
            <rFont val="Tahoma"/>
            <family val="2"/>
          </rPr>
          <t xml:space="preserve">
p-p on 03/12/09 and on 18/02/10 - rearranged for 15/04/10</t>
        </r>
      </text>
    </comment>
    <comment ref="AG394" authorId="1" shapeId="0" xr:uid="{98751C4B-51C8-430C-A74E-59456827C0CA}">
      <text>
        <r>
          <rPr>
            <b/>
            <sz val="9"/>
            <color indexed="81"/>
            <rFont val="Tahoma"/>
            <family val="2"/>
          </rPr>
          <t>rxl:</t>
        </r>
        <r>
          <rPr>
            <sz val="9"/>
            <color indexed="81"/>
            <rFont val="Tahoma"/>
            <family val="2"/>
          </rPr>
          <t xml:space="preserve">
p-p on 14/01/10 and on 25/03/10 - rearranged for 06/05/10</t>
        </r>
      </text>
    </comment>
    <comment ref="AH394" authorId="1" shapeId="0" xr:uid="{0BDFC12B-5373-4B03-B1C9-30BF90976C65}">
      <text>
        <r>
          <rPr>
            <b/>
            <sz val="9"/>
            <color indexed="81"/>
            <rFont val="Tahoma"/>
            <family val="2"/>
          </rPr>
          <t>rxl:</t>
        </r>
        <r>
          <rPr>
            <sz val="9"/>
            <color indexed="81"/>
            <rFont val="Tahoma"/>
            <family val="2"/>
          </rPr>
          <t xml:space="preserve">
originally scheduled for 12/11/09 but moved back to 17/12/09 where it was p-p for a frozen pitch and snow - rearranged for 18/03/10</t>
        </r>
      </text>
    </comment>
    <comment ref="AK394" authorId="1" shapeId="0" xr:uid="{B6F52A70-E9B1-420E-9CB1-38E81C89D64B}">
      <text>
        <r>
          <rPr>
            <b/>
            <sz val="9"/>
            <color indexed="81"/>
            <rFont val="Tahoma"/>
            <family val="2"/>
          </rPr>
          <t>rxl:</t>
        </r>
        <r>
          <rPr>
            <sz val="9"/>
            <color indexed="81"/>
            <rFont val="Tahoma"/>
            <family val="2"/>
          </rPr>
          <t xml:space="preserve">
originally scheduled for 08/10/09 but moved back - rearranged for 22/10/09</t>
        </r>
      </text>
    </comment>
    <comment ref="P395" authorId="1" shapeId="0" xr:uid="{3CCB64AB-70DE-4683-9688-9599705C6B2C}">
      <text>
        <r>
          <rPr>
            <b/>
            <sz val="9"/>
            <color indexed="81"/>
            <rFont val="Tahoma"/>
            <family val="2"/>
          </rPr>
          <t>rxl:</t>
        </r>
        <r>
          <rPr>
            <sz val="9"/>
            <color indexed="81"/>
            <rFont val="Tahoma"/>
            <family val="2"/>
          </rPr>
          <t xml:space="preserve">
game never played - league determined it a 0-0 draw</t>
        </r>
      </text>
    </comment>
    <comment ref="AE395" authorId="1" shapeId="0" xr:uid="{4913349B-1193-4063-A6F2-52F397B07E8C}">
      <text>
        <r>
          <rPr>
            <b/>
            <sz val="9"/>
            <color indexed="81"/>
            <rFont val="Tahoma"/>
            <family val="2"/>
          </rPr>
          <t>rxl:</t>
        </r>
        <r>
          <rPr>
            <sz val="9"/>
            <color indexed="81"/>
            <rFont val="Tahoma"/>
            <family val="2"/>
          </rPr>
          <t xml:space="preserve">
originally scheduled for 19/04/10 but moved back and CWD visited C&amp;H instead - while Westfield had a League Cup match  - left unplayed and determined as a 0-0 draw</t>
        </r>
      </text>
    </comment>
    <comment ref="AH395" authorId="1" shapeId="0" xr:uid="{240ACEAC-07AA-4CA6-861A-8D41AFD809C9}">
      <text>
        <r>
          <rPr>
            <b/>
            <sz val="9"/>
            <color indexed="81"/>
            <rFont val="Tahoma"/>
            <family val="2"/>
          </rPr>
          <t>rxl:</t>
        </r>
        <r>
          <rPr>
            <sz val="9"/>
            <color indexed="81"/>
            <rFont val="Tahoma"/>
            <family val="2"/>
          </rPr>
          <t xml:space="preserve">
p-p on 24/02/10 - waterlogged - rearranged for 14/04/10</t>
        </r>
      </text>
    </comment>
    <comment ref="AJ395" authorId="1" shapeId="0" xr:uid="{CFC6DDBE-3C76-4746-934B-8694E52AB8E1}">
      <text>
        <r>
          <rPr>
            <b/>
            <sz val="9"/>
            <color indexed="81"/>
            <rFont val="Tahoma"/>
            <family val="2"/>
          </rPr>
          <t>rxl:</t>
        </r>
        <r>
          <rPr>
            <sz val="9"/>
            <color indexed="81"/>
            <rFont val="Tahoma"/>
            <family val="2"/>
          </rPr>
          <t xml:space="preserve">
p-p on 20/01/10 - rearranged for 07/04/10</t>
        </r>
      </text>
    </comment>
    <comment ref="AI399" authorId="1" shapeId="0" xr:uid="{FB40FBBB-4896-4B10-B0E5-D08FED4FF700}">
      <text>
        <r>
          <rPr>
            <b/>
            <sz val="9"/>
            <color indexed="81"/>
            <rFont val="Tahoma"/>
            <family val="2"/>
          </rPr>
          <t>rxl:</t>
        </r>
        <r>
          <rPr>
            <sz val="9"/>
            <color indexed="81"/>
            <rFont val="Tahoma"/>
            <family val="2"/>
          </rPr>
          <t xml:space="preserve">
p-p on 09/12/10 and on 10/02/11 - rearranged for 11/04/11</t>
        </r>
      </text>
    </comment>
    <comment ref="AK399" authorId="1" shapeId="0" xr:uid="{1BE9C1A0-1B83-4139-AD95-27A659752935}">
      <text>
        <r>
          <rPr>
            <b/>
            <sz val="9"/>
            <color indexed="81"/>
            <rFont val="Tahoma"/>
            <family val="2"/>
          </rPr>
          <t>rxl:</t>
        </r>
        <r>
          <rPr>
            <sz val="9"/>
            <color indexed="81"/>
            <rFont val="Tahoma"/>
            <family val="2"/>
          </rPr>
          <t xml:space="preserve">
Balham fined £30 for playing ineligible player but no points change as they lost the match anyway</t>
        </r>
      </text>
    </comment>
    <comment ref="AL399" authorId="1" shapeId="0" xr:uid="{95541400-6ED4-4E28-998F-97EAF67E279E}">
      <text>
        <r>
          <rPr>
            <b/>
            <sz val="9"/>
            <color indexed="81"/>
            <rFont val="Tahoma"/>
            <family val="2"/>
          </rPr>
          <t>rxl:</t>
        </r>
        <r>
          <rPr>
            <sz val="9"/>
            <color indexed="81"/>
            <rFont val="Tahoma"/>
            <family val="2"/>
          </rPr>
          <t xml:space="preserve">
p-p on 06/01/11 - rearranged for 17/03/11</t>
        </r>
      </text>
    </comment>
    <comment ref="AM399" authorId="1" shapeId="0" xr:uid="{06EF9C28-9C69-4C69-B5E9-1006D831CB90}">
      <text>
        <r>
          <rPr>
            <b/>
            <sz val="9"/>
            <color indexed="81"/>
            <rFont val="Tahoma"/>
            <family val="2"/>
          </rPr>
          <t>rxl:</t>
        </r>
        <r>
          <rPr>
            <sz val="9"/>
            <color indexed="81"/>
            <rFont val="Tahoma"/>
            <family val="2"/>
          </rPr>
          <t xml:space="preserve">
scheduled for 18/11/10 but moved back to 21/11/10 but p-p - match never played as Chessington &amp; Hook United withdrew from the League later in the season</t>
        </r>
      </text>
    </comment>
    <comment ref="AD400" authorId="1" shapeId="0" xr:uid="{C4124715-C817-4B04-B007-B9DDA68D94BB}">
      <text>
        <r>
          <rPr>
            <b/>
            <sz val="9"/>
            <color indexed="81"/>
            <rFont val="Tahoma"/>
            <family val="2"/>
          </rPr>
          <t>rxl:</t>
        </r>
        <r>
          <rPr>
            <sz val="9"/>
            <color indexed="81"/>
            <rFont val="Tahoma"/>
            <family val="2"/>
          </rPr>
          <t xml:space="preserve">
p-p on 01/12/10 and on 22/12/10 - rearranged for 23/03/11</t>
        </r>
      </text>
    </comment>
    <comment ref="AE400" authorId="1" shapeId="0" xr:uid="{747493AB-C7A2-48FD-8135-750D10F16A8B}">
      <text>
        <r>
          <rPr>
            <b/>
            <sz val="9"/>
            <color indexed="81"/>
            <rFont val="Tahoma"/>
            <family val="2"/>
          </rPr>
          <t>rxl:</t>
        </r>
        <r>
          <rPr>
            <sz val="9"/>
            <color indexed="81"/>
            <rFont val="Tahoma"/>
            <family val="2"/>
          </rPr>
          <t xml:space="preserve">
originally scheduled for 01/09/10 but moved back - rearranged for 09/02/11</t>
        </r>
      </text>
    </comment>
    <comment ref="AI400" authorId="1" shapeId="0" xr:uid="{8688F49B-A52A-4887-8186-CE8AF10EB14B}">
      <text>
        <r>
          <rPr>
            <b/>
            <sz val="9"/>
            <color indexed="81"/>
            <rFont val="Tahoma"/>
            <family val="2"/>
          </rPr>
          <t>rxl:</t>
        </r>
        <r>
          <rPr>
            <sz val="9"/>
            <color indexed="81"/>
            <rFont val="Tahoma"/>
            <family val="2"/>
          </rPr>
          <t xml:space="preserve">
originally scheduled for 29/09/10 but moved back a day</t>
        </r>
      </text>
    </comment>
    <comment ref="AJ400" authorId="1" shapeId="0" xr:uid="{EB106221-F25D-4753-9FB9-4498194034DE}">
      <text>
        <r>
          <rPr>
            <b/>
            <sz val="9"/>
            <color indexed="81"/>
            <rFont val="Tahoma"/>
            <family val="2"/>
          </rPr>
          <t>rxl:</t>
        </r>
        <r>
          <rPr>
            <sz val="9"/>
            <color indexed="81"/>
            <rFont val="Tahoma"/>
            <family val="2"/>
          </rPr>
          <t xml:space="preserve">
p-p on 03/11/10 and moved back to 08/11/10 but p-p again - moved back to 16/03/11 but p-p and moved back to 13/04/11</t>
        </r>
      </text>
    </comment>
    <comment ref="AM400" authorId="1" shapeId="0" xr:uid="{C35987FD-2C26-471B-AC46-527362288149}">
      <text>
        <r>
          <rPr>
            <b/>
            <sz val="9"/>
            <color indexed="81"/>
            <rFont val="Tahoma"/>
            <family val="2"/>
          </rPr>
          <t>rxl:</t>
        </r>
        <r>
          <rPr>
            <sz val="9"/>
            <color indexed="81"/>
            <rFont val="Tahoma"/>
            <family val="2"/>
          </rPr>
          <t xml:space="preserve">
p-p on 15/12/10 - match never played as Chessington &amp; Hook United withdrew from the League later in the season</t>
        </r>
      </text>
    </comment>
    <comment ref="AF401" authorId="1" shapeId="0" xr:uid="{713D1E66-B41C-40E2-83DC-B17E68C52667}">
      <text>
        <r>
          <rPr>
            <b/>
            <sz val="9"/>
            <color indexed="81"/>
            <rFont val="Tahoma"/>
            <family val="2"/>
          </rPr>
          <t>rxl:</t>
        </r>
        <r>
          <rPr>
            <sz val="9"/>
            <color indexed="81"/>
            <rFont val="Tahoma"/>
            <family val="2"/>
          </rPr>
          <t xml:space="preserve">
p-p on 07/10/10 - rearranged for 31/03/11</t>
        </r>
      </text>
    </comment>
    <comment ref="AI401" authorId="1" shapeId="0" xr:uid="{8E5B38FA-398D-4460-BFA6-1E437CE14DBE}">
      <text>
        <r>
          <rPr>
            <b/>
            <sz val="9"/>
            <color indexed="81"/>
            <rFont val="Tahoma"/>
            <family val="2"/>
          </rPr>
          <t>rxl:</t>
        </r>
        <r>
          <rPr>
            <sz val="9"/>
            <color indexed="81"/>
            <rFont val="Tahoma"/>
            <family val="2"/>
          </rPr>
          <t xml:space="preserve">
p-p on 16/12/10 - rearranged for 17/02/11</t>
        </r>
      </text>
    </comment>
    <comment ref="Q402" authorId="1" shapeId="0" xr:uid="{36C1C140-D99D-4408-AB0D-D11DB687E7BB}">
      <text>
        <r>
          <rPr>
            <b/>
            <sz val="9"/>
            <color indexed="81"/>
            <rFont val="Tahoma"/>
            <family val="2"/>
          </rPr>
          <t>rxl:</t>
        </r>
        <r>
          <rPr>
            <sz val="9"/>
            <color indexed="81"/>
            <rFont val="Tahoma"/>
            <family val="2"/>
          </rPr>
          <t xml:space="preserve">
game never played and determined by the League to be a 0-0 draw</t>
        </r>
      </text>
    </comment>
    <comment ref="AB402" authorId="1" shapeId="0" xr:uid="{1AC491FB-75A8-4E7E-A1B9-A1A487087EEB}">
      <text>
        <r>
          <rPr>
            <b/>
            <sz val="9"/>
            <color indexed="81"/>
            <rFont val="Tahoma"/>
            <family val="2"/>
          </rPr>
          <t>rxl:</t>
        </r>
        <r>
          <rPr>
            <sz val="9"/>
            <color indexed="81"/>
            <rFont val="Tahoma"/>
            <family val="2"/>
          </rPr>
          <t xml:space="preserve">
originally scheduled for 09/09/10 but brought forward three days</t>
        </r>
      </text>
    </comment>
    <comment ref="AF402" authorId="1" shapeId="0" xr:uid="{2041FEFD-BEEA-44C0-BB8F-BDC9A3FDE16A}">
      <text>
        <r>
          <rPr>
            <b/>
            <sz val="9"/>
            <color indexed="81"/>
            <rFont val="Tahoma"/>
            <family val="2"/>
          </rPr>
          <t>rxl:</t>
        </r>
        <r>
          <rPr>
            <sz val="9"/>
            <color indexed="81"/>
            <rFont val="Tahoma"/>
            <family val="2"/>
          </rPr>
          <t xml:space="preserve">
scheduled for 24/02/11 and then arranged for 24/03/11 when it was p-p 
- game never played</t>
        </r>
      </text>
    </comment>
    <comment ref="AG402" authorId="1" shapeId="0" xr:uid="{6D88D016-9744-4EE4-AC93-5B6662CAE807}">
      <text>
        <r>
          <rPr>
            <b/>
            <sz val="9"/>
            <color indexed="81"/>
            <rFont val="Tahoma"/>
            <family val="2"/>
          </rPr>
          <t>rxl:</t>
        </r>
        <r>
          <rPr>
            <sz val="9"/>
            <color indexed="81"/>
            <rFont val="Tahoma"/>
            <family val="2"/>
          </rPr>
          <t xml:space="preserve">
p-p on 23/12/10 and then on 20/01/11 when Colliers Wood needed the pitch for a Cup tie but that was also p-p! - rearranged for 27/01/11</t>
        </r>
      </text>
    </comment>
    <comment ref="AH402" authorId="1" shapeId="0" xr:uid="{FF77632C-5A73-4509-8ED7-03D34857632B}">
      <text>
        <r>
          <rPr>
            <b/>
            <sz val="9"/>
            <color indexed="81"/>
            <rFont val="Tahoma"/>
            <family val="2"/>
          </rPr>
          <t>rxl:</t>
        </r>
        <r>
          <rPr>
            <sz val="9"/>
            <color indexed="81"/>
            <rFont val="Tahoma"/>
            <family val="2"/>
          </rPr>
          <t xml:space="preserve">
originally scheduled for 30/09/10 but moved back - then p-p on 11/11/10 and on 13/01/11 - rearranged for 10/03/11</t>
        </r>
      </text>
    </comment>
    <comment ref="AI402" authorId="1" shapeId="0" xr:uid="{DF214931-17A1-42D5-88CA-A9F3B183DAEF}">
      <text>
        <r>
          <rPr>
            <b/>
            <sz val="9"/>
            <color indexed="81"/>
            <rFont val="Tahoma"/>
            <family val="2"/>
          </rPr>
          <t>rxl:</t>
        </r>
        <r>
          <rPr>
            <sz val="9"/>
            <color indexed="81"/>
            <rFont val="Tahoma"/>
            <family val="2"/>
          </rPr>
          <t xml:space="preserve">
scheduled for 27/01/11 but switched so Colliers Wood hosted Epsom &amp; Ewell instead - rearranged for 28/03/11</t>
        </r>
      </text>
    </comment>
    <comment ref="AJ402" authorId="1" shapeId="0" xr:uid="{4108DE89-2123-441B-8768-DA3217364E14}">
      <text>
        <r>
          <rPr>
            <b/>
            <sz val="9"/>
            <color indexed="81"/>
            <rFont val="Tahoma"/>
            <family val="2"/>
          </rPr>
          <t>rxl:</t>
        </r>
        <r>
          <rPr>
            <sz val="9"/>
            <color indexed="81"/>
            <rFont val="Tahoma"/>
            <family val="2"/>
          </rPr>
          <t xml:space="preserve">
p-p on 17/02/11 - rearranged for 14/03/11</t>
        </r>
      </text>
    </comment>
    <comment ref="AL402" authorId="1" shapeId="0" xr:uid="{B84FA791-F383-4A64-858C-400E0BC22860}">
      <text>
        <r>
          <rPr>
            <b/>
            <sz val="9"/>
            <color indexed="81"/>
            <rFont val="Tahoma"/>
            <family val="2"/>
          </rPr>
          <t>rxl:</t>
        </r>
        <r>
          <rPr>
            <sz val="9"/>
            <color indexed="81"/>
            <rFont val="Tahoma"/>
            <family val="2"/>
          </rPr>
          <t xml:space="preserve">
p-p on 16/12/10 - rearranged for 14/04/11</t>
        </r>
      </text>
    </comment>
    <comment ref="AM402" authorId="1" shapeId="0" xr:uid="{8E0209D0-8060-40FE-9B30-CE2A982E78E8}">
      <text>
        <r>
          <rPr>
            <b/>
            <sz val="9"/>
            <color indexed="81"/>
            <rFont val="Tahoma"/>
            <family val="2"/>
          </rPr>
          <t>rxl:</t>
        </r>
        <r>
          <rPr>
            <sz val="9"/>
            <color indexed="81"/>
            <rFont val="Tahoma"/>
            <family val="2"/>
          </rPr>
          <t xml:space="preserve">
originally scheduled for 26/08/10 but moved back - rearranged for 07/10/10</t>
        </r>
      </text>
    </comment>
    <comment ref="AB403" authorId="1" shapeId="0" xr:uid="{AEEECA1A-5DAE-42DC-AD6B-96F2CE61891E}">
      <text>
        <r>
          <rPr>
            <b/>
            <sz val="9"/>
            <color indexed="81"/>
            <rFont val="Tahoma"/>
            <family val="2"/>
          </rPr>
          <t>rxl:</t>
        </r>
        <r>
          <rPr>
            <sz val="9"/>
            <color indexed="81"/>
            <rFont val="Tahoma"/>
            <family val="2"/>
          </rPr>
          <t xml:space="preserve">
p-p on 29/11/10 - rearranged for 14/02/11</t>
        </r>
      </text>
    </comment>
    <comment ref="AD403" authorId="1" shapeId="0" xr:uid="{A1066FB9-7352-4952-A578-9605C5C59DEA}">
      <text>
        <r>
          <rPr>
            <b/>
            <sz val="9"/>
            <color indexed="81"/>
            <rFont val="Tahoma"/>
            <family val="2"/>
          </rPr>
          <t>rxl:</t>
        </r>
        <r>
          <rPr>
            <sz val="9"/>
            <color indexed="81"/>
            <rFont val="Tahoma"/>
            <family val="2"/>
          </rPr>
          <t xml:space="preserve">
p-p on 08/11/10 - rearranged for 21/02/11</t>
        </r>
      </text>
    </comment>
    <comment ref="AE403" authorId="1" shapeId="0" xr:uid="{733A044A-C68D-4225-BFF4-B772DF349C99}">
      <text>
        <r>
          <rPr>
            <b/>
            <sz val="9"/>
            <color indexed="81"/>
            <rFont val="Tahoma"/>
            <family val="2"/>
          </rPr>
          <t>rxl:</t>
        </r>
        <r>
          <rPr>
            <sz val="9"/>
            <color indexed="81"/>
            <rFont val="Tahoma"/>
            <family val="2"/>
          </rPr>
          <t xml:space="preserve">
scheduled for 25/10/10 but moved back two days</t>
        </r>
      </text>
    </comment>
    <comment ref="AG403" authorId="1" shapeId="0" xr:uid="{674C6BFA-508F-46B3-8F23-0A5284282316}">
      <text>
        <r>
          <rPr>
            <b/>
            <sz val="9"/>
            <color indexed="81"/>
            <rFont val="Tahoma"/>
            <family val="2"/>
          </rPr>
          <t>rxl:</t>
        </r>
        <r>
          <rPr>
            <sz val="9"/>
            <color indexed="81"/>
            <rFont val="Tahoma"/>
            <family val="2"/>
          </rPr>
          <t xml:space="preserve">
scheduled for 05/01/11 but moved back - rearranged for 24/01/11</t>
        </r>
      </text>
    </comment>
    <comment ref="AK403" authorId="1" shapeId="0" xr:uid="{BC21D47B-35FF-4712-9A27-4F7E9C6A096A}">
      <text>
        <r>
          <rPr>
            <b/>
            <sz val="9"/>
            <color indexed="81"/>
            <rFont val="Tahoma"/>
            <family val="2"/>
          </rPr>
          <t>rxl:</t>
        </r>
        <r>
          <rPr>
            <sz val="9"/>
            <color indexed="81"/>
            <rFont val="Tahoma"/>
            <family val="2"/>
          </rPr>
          <t xml:space="preserve">
p-p on 03/12/10 and on 06/12/10 - rearranged for 14/03/11</t>
        </r>
      </text>
    </comment>
    <comment ref="AM403" authorId="1" shapeId="0" xr:uid="{EAE1788E-D9A3-44E0-AC5C-7EED5AB8FB0A}">
      <text>
        <r>
          <rPr>
            <b/>
            <sz val="9"/>
            <color indexed="81"/>
            <rFont val="Tahoma"/>
            <family val="2"/>
          </rPr>
          <t>rxl:</t>
        </r>
        <r>
          <rPr>
            <sz val="9"/>
            <color indexed="81"/>
            <rFont val="Tahoma"/>
            <family val="2"/>
          </rPr>
          <t xml:space="preserve">
pp on 27/09/10 - match never played as Chessington &amp; Hook United withdrew from the League later in the season</t>
        </r>
      </text>
    </comment>
    <comment ref="L404" authorId="1" shapeId="0" xr:uid="{7EDC2E85-39B5-4A5B-95DC-A819FFD45C6C}">
      <text>
        <r>
          <rPr>
            <b/>
            <sz val="9"/>
            <color indexed="81"/>
            <rFont val="Tahoma"/>
            <family val="2"/>
          </rPr>
          <t>rxl:</t>
        </r>
        <r>
          <rPr>
            <sz val="9"/>
            <color indexed="81"/>
            <rFont val="Tahoma"/>
            <family val="2"/>
          </rPr>
          <t xml:space="preserve">
all home matches at Raynes Park Vale FC</t>
        </r>
      </text>
    </comment>
    <comment ref="M404" authorId="1" shapeId="0" xr:uid="{35B294F0-BB2C-49D3-8910-912675C749D3}">
      <text>
        <r>
          <rPr>
            <b/>
            <sz val="9"/>
            <color indexed="81"/>
            <rFont val="Tahoma"/>
            <family val="2"/>
          </rPr>
          <t>rxl:</t>
        </r>
        <r>
          <rPr>
            <sz val="9"/>
            <color indexed="81"/>
            <rFont val="Tahoma"/>
            <family val="2"/>
          </rPr>
          <t xml:space="preserve">
game awarded to Balham - Epsom and Ewell chose to play a Suburban League match instead</t>
        </r>
      </text>
    </comment>
    <comment ref="T404" authorId="1" shapeId="0" xr:uid="{FBE9B264-79DD-4DAB-AB27-A07E89005B32}">
      <text>
        <r>
          <rPr>
            <b/>
            <sz val="9"/>
            <color indexed="81"/>
            <rFont val="Tahoma"/>
            <family val="2"/>
          </rPr>
          <t>rxl:</t>
        </r>
        <r>
          <rPr>
            <sz val="9"/>
            <color indexed="81"/>
            <rFont val="Tahoma"/>
            <family val="2"/>
          </rPr>
          <t xml:space="preserve">
game awarded to Molesey - Epsom and Ewell chose to play a Suburban League match instead</t>
        </r>
      </text>
    </comment>
    <comment ref="U404" authorId="1" shapeId="0" xr:uid="{D6533528-D102-4B1F-8E2E-01626B877775}">
      <text>
        <r>
          <rPr>
            <b/>
            <sz val="9"/>
            <color indexed="81"/>
            <rFont val="Tahoma"/>
            <family val="2"/>
          </rPr>
          <t>rxl:</t>
        </r>
        <r>
          <rPr>
            <sz val="9"/>
            <color indexed="81"/>
            <rFont val="Tahoma"/>
            <family val="2"/>
          </rPr>
          <t xml:space="preserve">
game never played and determined by the League to be a 0-0 draw</t>
        </r>
      </text>
    </comment>
    <comment ref="AA404" authorId="1" shapeId="0" xr:uid="{7EA42B9F-6478-480C-B457-29C7702A8872}">
      <text>
        <r>
          <rPr>
            <b/>
            <sz val="9"/>
            <color indexed="81"/>
            <rFont val="Tahoma"/>
            <family val="2"/>
          </rPr>
          <t>rxl:</t>
        </r>
        <r>
          <rPr>
            <sz val="9"/>
            <color indexed="81"/>
            <rFont val="Tahoma"/>
            <family val="2"/>
          </rPr>
          <t xml:space="preserve">
all home matches at Raynes Park Vale FC</t>
        </r>
      </text>
    </comment>
    <comment ref="AB404" authorId="1" shapeId="0" xr:uid="{BA4BB551-ED86-4EC4-9874-AEBD861368BD}">
      <text>
        <r>
          <rPr>
            <b/>
            <sz val="9"/>
            <color indexed="81"/>
            <rFont val="Tahoma"/>
            <family val="2"/>
          </rPr>
          <t>rxl:</t>
        </r>
        <r>
          <rPr>
            <sz val="9"/>
            <color indexed="81"/>
            <rFont val="Tahoma"/>
            <family val="2"/>
          </rPr>
          <t xml:space="preserve">
originally scheduled for 13/12/10 but p-p - then scheduled for 07/03/11 but p-p as Epsom and Ewell could not raise a team, having advised SYL of this a while back, yet game still awarded to Balham</t>
        </r>
      </text>
    </comment>
    <comment ref="AC404" authorId="1" shapeId="0" xr:uid="{25CFE2B0-09EB-44B1-B70D-A9D4F19BD789}">
      <text>
        <r>
          <rPr>
            <b/>
            <sz val="9"/>
            <color indexed="81"/>
            <rFont val="Tahoma"/>
            <family val="2"/>
          </rPr>
          <t>rxl:</t>
        </r>
        <r>
          <rPr>
            <sz val="9"/>
            <color indexed="81"/>
            <rFont val="Tahoma"/>
            <family val="2"/>
          </rPr>
          <t xml:space="preserve">
originally scheduled for 31/01/11 but moved back - rearranged for 28/03/11</t>
        </r>
      </text>
    </comment>
    <comment ref="AD404" authorId="1" shapeId="0" xr:uid="{4D138AF2-06FC-44B4-8AAE-4D72FC2D9312}">
      <text>
        <r>
          <rPr>
            <b/>
            <sz val="9"/>
            <color indexed="81"/>
            <rFont val="Tahoma"/>
            <family val="2"/>
          </rPr>
          <t>rxl:</t>
        </r>
        <r>
          <rPr>
            <sz val="9"/>
            <color indexed="81"/>
            <rFont val="Tahoma"/>
            <family val="2"/>
          </rPr>
          <t xml:space="preserve">
originally scheduled for 23/08/10 but moved back - rearranged for 27/09/10</t>
        </r>
      </text>
    </comment>
    <comment ref="AE404" authorId="1" shapeId="0" xr:uid="{DD6B4D16-28EE-43C5-AD84-147C7AF06FDA}">
      <text>
        <r>
          <rPr>
            <b/>
            <sz val="9"/>
            <color indexed="81"/>
            <rFont val="Tahoma"/>
            <family val="2"/>
          </rPr>
          <t>rxl:</t>
        </r>
        <r>
          <rPr>
            <sz val="9"/>
            <color indexed="81"/>
            <rFont val="Tahoma"/>
            <family val="2"/>
          </rPr>
          <t xml:space="preserve">
p-p on 08/12/10 - rearranged for 11/04/11</t>
        </r>
      </text>
    </comment>
    <comment ref="AF404" authorId="1" shapeId="0" xr:uid="{0E6E5746-154C-43EA-911B-77F599A97110}">
      <text>
        <r>
          <rPr>
            <b/>
            <sz val="9"/>
            <color indexed="81"/>
            <rFont val="Tahoma"/>
            <family val="2"/>
          </rPr>
          <t>rxl:</t>
        </r>
        <r>
          <rPr>
            <sz val="9"/>
            <color indexed="81"/>
            <rFont val="Tahoma"/>
            <family val="2"/>
          </rPr>
          <t xml:space="preserve">
p-p on 15/11/10 - rearranged for 21/03/11</t>
        </r>
      </text>
    </comment>
    <comment ref="AI404" authorId="1" shapeId="0" xr:uid="{44958306-4AF8-49DC-BF30-1A21C8D610BC}">
      <text>
        <r>
          <rPr>
            <b/>
            <sz val="9"/>
            <color indexed="81"/>
            <rFont val="Tahoma"/>
            <family val="2"/>
          </rPr>
          <t>rxl:</t>
        </r>
        <r>
          <rPr>
            <sz val="9"/>
            <color indexed="81"/>
            <rFont val="Tahoma"/>
            <family val="2"/>
          </rPr>
          <t xml:space="preserve">
scheduled for 28/02/11 but not played and moved back to 14/03/11 but not played then either - game awarded to Molesey</t>
        </r>
      </text>
    </comment>
    <comment ref="AJ404" authorId="1" shapeId="0" xr:uid="{0194142B-0C21-4974-A77F-7BAB1413F52C}">
      <text>
        <r>
          <rPr>
            <b/>
            <sz val="9"/>
            <color indexed="81"/>
            <rFont val="Tahoma"/>
            <family val="2"/>
          </rPr>
          <t>rxl:</t>
        </r>
        <r>
          <rPr>
            <sz val="9"/>
            <color indexed="81"/>
            <rFont val="Tahoma"/>
            <family val="2"/>
          </rPr>
          <t xml:space="preserve">
originally scheduled for 25/10/10 - but p-p - then scheduled for 21/02/11
game never played</t>
        </r>
      </text>
    </comment>
    <comment ref="AK404" authorId="1" shapeId="0" xr:uid="{A84C7DCE-2E8A-4024-9EEE-727D0D058E14}">
      <text>
        <r>
          <rPr>
            <b/>
            <sz val="9"/>
            <color indexed="81"/>
            <rFont val="Tahoma"/>
            <family val="2"/>
          </rPr>
          <t>rxl:</t>
        </r>
        <r>
          <rPr>
            <sz val="9"/>
            <color indexed="81"/>
            <rFont val="Tahoma"/>
            <family val="2"/>
          </rPr>
          <t xml:space="preserve">
p-p on 14/02/11 and moved back to 18/04/11 but moved back three more days</t>
        </r>
      </text>
    </comment>
    <comment ref="AL404" authorId="1" shapeId="0" xr:uid="{9531511C-DB01-4A71-97F4-D6A846A9F8EB}">
      <text>
        <r>
          <rPr>
            <b/>
            <sz val="9"/>
            <color indexed="81"/>
            <rFont val="Tahoma"/>
            <family val="2"/>
          </rPr>
          <t>rxl:</t>
        </r>
        <r>
          <rPr>
            <sz val="9"/>
            <color indexed="81"/>
            <rFont val="Tahoma"/>
            <family val="2"/>
          </rPr>
          <t xml:space="preserve">
scheduled to play Westfield on 24/01/11 but switched and moved back as pitch required by Raynes Park Vale so we travelled to Croydon instead and Westfield went to Tooting &amp; Mitcham - rearranged for 04/04/11</t>
        </r>
      </text>
    </comment>
    <comment ref="AG405" authorId="1" shapeId="0" xr:uid="{6F630E12-EA63-4473-850E-957EAC039667}">
      <text>
        <r>
          <rPr>
            <b/>
            <sz val="9"/>
            <color indexed="81"/>
            <rFont val="Tahoma"/>
            <family val="2"/>
          </rPr>
          <t>rxl:</t>
        </r>
        <r>
          <rPr>
            <sz val="9"/>
            <color indexed="81"/>
            <rFont val="Tahoma"/>
            <family val="2"/>
          </rPr>
          <t xml:space="preserve">
originally scheduled for 20/10/10 but Ladywell Arena is not yet ready so fixture is switched - then scheduled for 23/02/11 but p-p and moved to 13/04/11</t>
        </r>
      </text>
    </comment>
    <comment ref="AJ405" authorId="1" shapeId="0" xr:uid="{BCC933D5-A2A9-4714-82B1-9645CE65DE3B}">
      <text>
        <r>
          <rPr>
            <b/>
            <sz val="9"/>
            <color indexed="81"/>
            <rFont val="Tahoma"/>
            <family val="2"/>
          </rPr>
          <t>rxl:</t>
        </r>
        <r>
          <rPr>
            <sz val="9"/>
            <color indexed="81"/>
            <rFont val="Tahoma"/>
            <family val="2"/>
          </rPr>
          <t xml:space="preserve">
p-p on 15/12/10</t>
        </r>
      </text>
    </comment>
    <comment ref="AK405" authorId="1" shapeId="0" xr:uid="{21506763-6A9C-4A41-B44B-B9136B63DA44}">
      <text>
        <r>
          <rPr>
            <b/>
            <sz val="9"/>
            <color indexed="81"/>
            <rFont val="Tahoma"/>
            <family val="2"/>
          </rPr>
          <t>rxl:</t>
        </r>
        <r>
          <rPr>
            <sz val="9"/>
            <color indexed="81"/>
            <rFont val="Tahoma"/>
            <family val="2"/>
          </rPr>
          <t xml:space="preserve">
p-p on 02/03/11 - rearranged for 23/03/11</t>
        </r>
      </text>
    </comment>
    <comment ref="Q406" authorId="1" shapeId="0" xr:uid="{EE68E5B3-F5DF-4846-8689-F5C513C827F5}">
      <text>
        <r>
          <rPr>
            <b/>
            <sz val="9"/>
            <color indexed="81"/>
            <rFont val="Tahoma"/>
            <family val="2"/>
          </rPr>
          <t>rxl:</t>
        </r>
        <r>
          <rPr>
            <sz val="9"/>
            <color indexed="81"/>
            <rFont val="Tahoma"/>
            <family val="2"/>
          </rPr>
          <t xml:space="preserve">
game never played and determined by the League to be a 0-0 draw</t>
        </r>
      </text>
    </comment>
    <comment ref="AC406" authorId="1" shapeId="0" xr:uid="{08BEFDA7-3400-4A49-A381-7DA17074318A}">
      <text>
        <r>
          <rPr>
            <b/>
            <sz val="9"/>
            <color indexed="81"/>
            <rFont val="Tahoma"/>
            <family val="2"/>
          </rPr>
          <t>rxl:</t>
        </r>
        <r>
          <rPr>
            <sz val="9"/>
            <color indexed="81"/>
            <rFont val="Tahoma"/>
            <family val="2"/>
          </rPr>
          <t xml:space="preserve">
p-p on 31/01/11 and on 20/04/11 - rearranged for 25/04/11</t>
        </r>
      </text>
    </comment>
    <comment ref="AF406" authorId="1" shapeId="0" xr:uid="{20E837B1-4769-4A14-86E3-F78837EA8A88}">
      <text>
        <r>
          <rPr>
            <b/>
            <sz val="9"/>
            <color indexed="81"/>
            <rFont val="Tahoma"/>
            <family val="2"/>
          </rPr>
          <t>rxl:</t>
        </r>
        <r>
          <rPr>
            <sz val="9"/>
            <color indexed="81"/>
            <rFont val="Tahoma"/>
            <family val="2"/>
          </rPr>
          <t xml:space="preserve">
scheduled for 19/01/11 but p-p as was Croydon's other scheduled match this day at Westfield - then scheduled for 23/02/11 but p-p again - scheduled for 06/04/11 but then brought forward to 04/04/11 and p-p again
game never played</t>
        </r>
      </text>
    </comment>
    <comment ref="AG406" authorId="1" shapeId="0" xr:uid="{1751726B-169F-4227-8645-5A05D18B8A53}">
      <text>
        <r>
          <rPr>
            <b/>
            <sz val="9"/>
            <color indexed="81"/>
            <rFont val="Tahoma"/>
            <family val="2"/>
          </rPr>
          <t>rxl:</t>
        </r>
        <r>
          <rPr>
            <sz val="9"/>
            <color indexed="81"/>
            <rFont val="Tahoma"/>
            <family val="2"/>
          </rPr>
          <t xml:space="preserve">
originally scheduled for 03/11/10 but brought forward two days to 01/11/10</t>
        </r>
      </text>
    </comment>
    <comment ref="AL406" authorId="1" shapeId="0" xr:uid="{CE36FEC2-F70E-4C0A-A53B-626D4704A4F9}">
      <text>
        <r>
          <rPr>
            <b/>
            <sz val="9"/>
            <color indexed="81"/>
            <rFont val="Tahoma"/>
            <family val="2"/>
          </rPr>
          <t>rxl:</t>
        </r>
        <r>
          <rPr>
            <sz val="9"/>
            <color indexed="81"/>
            <rFont val="Tahoma"/>
            <family val="2"/>
          </rPr>
          <t xml:space="preserve">
p-p on 10/01/11 and on 17/01/11 - rearranged for 21/03/11</t>
        </r>
      </text>
    </comment>
    <comment ref="S407" authorId="1" shapeId="0" xr:uid="{521B838C-DEA3-4635-964F-8A40EBC771B8}">
      <text>
        <r>
          <rPr>
            <b/>
            <sz val="9"/>
            <color indexed="81"/>
            <rFont val="Tahoma"/>
            <family val="2"/>
          </rPr>
          <t>rxl:</t>
        </r>
        <r>
          <rPr>
            <sz val="9"/>
            <color indexed="81"/>
            <rFont val="Tahoma"/>
            <family val="2"/>
          </rPr>
          <t xml:space="preserve">
game scheduled for 23/09/10 and awarded to St Andrews for non appearance of Lewisham players - League decision</t>
        </r>
      </text>
    </comment>
    <comment ref="AB407" authorId="1" shapeId="0" xr:uid="{764E174C-EE40-4525-ACA1-0E9A1983F6AC}">
      <text>
        <r>
          <rPr>
            <b/>
            <sz val="9"/>
            <color indexed="81"/>
            <rFont val="Tahoma"/>
            <family val="2"/>
          </rPr>
          <t>rxl:</t>
        </r>
        <r>
          <rPr>
            <sz val="9"/>
            <color indexed="81"/>
            <rFont val="Tahoma"/>
            <family val="2"/>
          </rPr>
          <t xml:space="preserve">
originally scheduled for 30/09/10 but moved back - then p-p on 11/11/10 and on 20/12/10 - rearranged for 07/04/11</t>
        </r>
      </text>
    </comment>
    <comment ref="AC407" authorId="1" shapeId="0" xr:uid="{729AAFCA-2EC7-4A57-A6D3-F821BC977778}">
      <text>
        <r>
          <rPr>
            <b/>
            <sz val="9"/>
            <color indexed="81"/>
            <rFont val="Tahoma"/>
            <family val="2"/>
          </rPr>
          <t>rxl:</t>
        </r>
        <r>
          <rPr>
            <sz val="9"/>
            <color indexed="81"/>
            <rFont val="Tahoma"/>
            <family val="2"/>
          </rPr>
          <t xml:space="preserve">
p-p on 13/01/11 - rearranged for 24/02/11</t>
        </r>
      </text>
    </comment>
    <comment ref="AF407" authorId="1" shapeId="0" xr:uid="{7E3FC1C1-3354-4F09-BBCE-B39E157FB04E}">
      <text>
        <r>
          <rPr>
            <b/>
            <sz val="9"/>
            <color indexed="81"/>
            <rFont val="Tahoma"/>
            <family val="2"/>
          </rPr>
          <t>rxl:</t>
        </r>
        <r>
          <rPr>
            <sz val="9"/>
            <color indexed="81"/>
            <rFont val="Tahoma"/>
            <family val="2"/>
          </rPr>
          <t xml:space="preserve">
originally scheduled for 26/08/10 but moved back - rearranged for 14/10/10</t>
        </r>
      </text>
    </comment>
    <comment ref="AH407" authorId="1" shapeId="0" xr:uid="{25DF3B6D-61AF-4F82-9229-E83F962C65FC}">
      <text>
        <r>
          <rPr>
            <b/>
            <sz val="9"/>
            <color indexed="81"/>
            <rFont val="Tahoma"/>
            <family val="2"/>
          </rPr>
          <t>rxl:</t>
        </r>
        <r>
          <rPr>
            <sz val="9"/>
            <color indexed="81"/>
            <rFont val="Tahoma"/>
            <family val="2"/>
          </rPr>
          <t xml:space="preserve">
game scheduled for 23/09/10 and awarded to St Andrews for non appearance of Lewisham players - League decision</t>
        </r>
      </text>
    </comment>
    <comment ref="AI407" authorId="1" shapeId="0" xr:uid="{E50DEBF1-0D87-473D-93B2-2C6C2AB16201}">
      <text>
        <r>
          <rPr>
            <b/>
            <sz val="9"/>
            <color indexed="81"/>
            <rFont val="Tahoma"/>
            <family val="2"/>
          </rPr>
          <t>rxl:</t>
        </r>
        <r>
          <rPr>
            <sz val="9"/>
            <color indexed="81"/>
            <rFont val="Tahoma"/>
            <family val="2"/>
          </rPr>
          <t xml:space="preserve">
p-p on 02/12/10 - rearranged for 24/01/11</t>
        </r>
      </text>
    </comment>
    <comment ref="AK407" authorId="1" shapeId="0" xr:uid="{502BE17E-46BC-4C1A-B63C-E18767CB7EDE}">
      <text>
        <r>
          <rPr>
            <b/>
            <sz val="9"/>
            <color indexed="81"/>
            <rFont val="Tahoma"/>
            <family val="2"/>
          </rPr>
          <t>rxl:</t>
        </r>
        <r>
          <rPr>
            <sz val="9"/>
            <color indexed="81"/>
            <rFont val="Tahoma"/>
            <family val="2"/>
          </rPr>
          <t xml:space="preserve">
p-p on 10/02/11 - rearranged for 11/04/11</t>
        </r>
      </text>
    </comment>
    <comment ref="AL407" authorId="1" shapeId="0" xr:uid="{D11F2D93-3459-46F4-85D5-6291D51F0E8C}">
      <text>
        <r>
          <rPr>
            <b/>
            <sz val="9"/>
            <color indexed="81"/>
            <rFont val="Tahoma"/>
            <family val="2"/>
          </rPr>
          <t>rxl:</t>
        </r>
        <r>
          <rPr>
            <sz val="9"/>
            <color indexed="81"/>
            <rFont val="Tahoma"/>
            <family val="2"/>
          </rPr>
          <t xml:space="preserve">
p-p on 09/12/10 and scheduled for 14/02/11 but moved back - rearranged for 21/04/11</t>
        </r>
      </text>
    </comment>
    <comment ref="AM407" authorId="1" shapeId="0" xr:uid="{7050C1D6-EC62-45FC-8A3F-325D470A9993}">
      <text>
        <r>
          <rPr>
            <b/>
            <sz val="9"/>
            <color indexed="81"/>
            <rFont val="Tahoma"/>
            <family val="2"/>
          </rPr>
          <t>rxl:</t>
        </r>
        <r>
          <rPr>
            <sz val="9"/>
            <color indexed="81"/>
            <rFont val="Tahoma"/>
            <family val="2"/>
          </rPr>
          <t xml:space="preserve">
scheduled for 06/01/11 but moved back for St Andrews League Cup tie - match never played as Chessington &amp; Hook United withdrew from the League later in the season</t>
        </r>
      </text>
    </comment>
    <comment ref="AC408" authorId="1" shapeId="0" xr:uid="{984FFEAB-0051-4A2C-89D2-5612EAB42580}">
      <text>
        <r>
          <rPr>
            <b/>
            <sz val="9"/>
            <color indexed="81"/>
            <rFont val="Tahoma"/>
            <family val="2"/>
          </rPr>
          <t>rxl:</t>
        </r>
        <r>
          <rPr>
            <sz val="9"/>
            <color indexed="81"/>
            <rFont val="Tahoma"/>
            <family val="2"/>
          </rPr>
          <t xml:space="preserve">
p-p on 05/01/11 and moved back to 06/04/11 but moved back to 28/04/11</t>
        </r>
      </text>
    </comment>
    <comment ref="AE408" authorId="1" shapeId="0" xr:uid="{57BF9067-85D6-4DC8-BF97-FEF3B544E307}">
      <text>
        <r>
          <rPr>
            <b/>
            <sz val="9"/>
            <color indexed="81"/>
            <rFont val="Tahoma"/>
            <family val="2"/>
          </rPr>
          <t>rxl:</t>
        </r>
        <r>
          <rPr>
            <sz val="9"/>
            <color indexed="81"/>
            <rFont val="Tahoma"/>
            <family val="2"/>
          </rPr>
          <t xml:space="preserve">
p-p on 03/11/10 then scheduled for 24/02/11 but brought forward three days but p-p on 21/02/11 anyway - rearranged for 26/04/11</t>
        </r>
      </text>
    </comment>
    <comment ref="AF408" authorId="1" shapeId="0" xr:uid="{57C481F2-BDB8-4381-9906-8920668F390B}">
      <text>
        <r>
          <rPr>
            <b/>
            <sz val="9"/>
            <color indexed="81"/>
            <rFont val="Tahoma"/>
            <family val="2"/>
          </rPr>
          <t>rxl:</t>
        </r>
        <r>
          <rPr>
            <sz val="9"/>
            <color indexed="81"/>
            <rFont val="Tahoma"/>
            <family val="2"/>
          </rPr>
          <t xml:space="preserve">
originally scheduled for 06/10/10 but moved back - then p-p on 06/01/11 - rearranged for 14/04/11</t>
        </r>
      </text>
    </comment>
    <comment ref="AG408" authorId="1" shapeId="0" xr:uid="{BA317703-5900-4931-8DDB-8B29683D17C5}">
      <text>
        <r>
          <rPr>
            <b/>
            <sz val="9"/>
            <color indexed="81"/>
            <rFont val="Tahoma"/>
            <family val="2"/>
          </rPr>
          <t>rxl:</t>
        </r>
        <r>
          <rPr>
            <sz val="9"/>
            <color indexed="81"/>
            <rFont val="Tahoma"/>
            <family val="2"/>
          </rPr>
          <t xml:space="preserve">
p-p on 01/12/10 then scheduled for 30/03/11 but p-p then - rearranged for 27/04/11</t>
        </r>
      </text>
    </comment>
    <comment ref="AI408" authorId="1" shapeId="0" xr:uid="{6421B217-03F4-4808-9156-7013BAC1E10B}">
      <text>
        <r>
          <rPr>
            <b/>
            <sz val="9"/>
            <color indexed="81"/>
            <rFont val="Tahoma"/>
            <family val="2"/>
          </rPr>
          <t>rxl:</t>
        </r>
        <r>
          <rPr>
            <sz val="9"/>
            <color indexed="81"/>
            <rFont val="Tahoma"/>
            <family val="2"/>
          </rPr>
          <t xml:space="preserve">
p-p on 22/12/10 - rearranged for 10/03/11</t>
        </r>
      </text>
    </comment>
    <comment ref="T409" authorId="1" shapeId="0" xr:uid="{2F46E5E5-F3E2-47AB-97A9-044234B97386}">
      <text>
        <r>
          <rPr>
            <b/>
            <sz val="9"/>
            <color indexed="81"/>
            <rFont val="Tahoma"/>
            <family val="2"/>
          </rPr>
          <t>rxl:</t>
        </r>
        <r>
          <rPr>
            <sz val="9"/>
            <color indexed="81"/>
            <rFont val="Tahoma"/>
            <family val="2"/>
          </rPr>
          <t xml:space="preserve">
game awarded to Westfield - Molesey were unable to field a team</t>
        </r>
      </text>
    </comment>
    <comment ref="AD409" authorId="1" shapeId="0" xr:uid="{9E04BD73-A0CF-440E-A511-1406D1A1162C}">
      <text>
        <r>
          <rPr>
            <b/>
            <sz val="9"/>
            <color indexed="81"/>
            <rFont val="Tahoma"/>
            <family val="2"/>
          </rPr>
          <t>rxl:</t>
        </r>
        <r>
          <rPr>
            <sz val="9"/>
            <color indexed="81"/>
            <rFont val="Tahoma"/>
            <family val="2"/>
          </rPr>
          <t xml:space="preserve">
p-p on 23/02/11 - moved back to 28/03/11</t>
        </r>
      </text>
    </comment>
    <comment ref="AF409" authorId="1" shapeId="0" xr:uid="{D64F48B4-A838-48A1-A82B-01085C922B21}">
      <text>
        <r>
          <rPr>
            <b/>
            <sz val="9"/>
            <color indexed="81"/>
            <rFont val="Tahoma"/>
            <family val="2"/>
          </rPr>
          <t>rxl:</t>
        </r>
        <r>
          <rPr>
            <sz val="9"/>
            <color indexed="81"/>
            <rFont val="Tahoma"/>
            <family val="2"/>
          </rPr>
          <t xml:space="preserve">
p-p on 23/12/10 and 19/01/11 as was Croydon's other game this day at Molesey - rearranged for 02/02/11</t>
        </r>
      </text>
    </comment>
    <comment ref="AH409" authorId="1" shapeId="0" xr:uid="{D198BBEA-0714-4471-8B1F-0214BD51A03F}">
      <text>
        <r>
          <rPr>
            <b/>
            <sz val="9"/>
            <color indexed="81"/>
            <rFont val="Tahoma"/>
            <family val="2"/>
          </rPr>
          <t>rxl:</t>
        </r>
        <r>
          <rPr>
            <sz val="9"/>
            <color indexed="81"/>
            <rFont val="Tahoma"/>
            <family val="2"/>
          </rPr>
          <t xml:space="preserve">
p-p on 01/12/10 - rearranged for 09/02/11</t>
        </r>
      </text>
    </comment>
    <comment ref="AI409" authorId="1" shapeId="0" xr:uid="{D0F0C783-4FE3-4EA1-9F03-86711A66C3F2}">
      <text>
        <r>
          <rPr>
            <b/>
            <sz val="9"/>
            <color indexed="81"/>
            <rFont val="Tahoma"/>
            <family val="2"/>
          </rPr>
          <t>rxl:</t>
        </r>
        <r>
          <rPr>
            <sz val="9"/>
            <color indexed="81"/>
            <rFont val="Tahoma"/>
            <family val="2"/>
          </rPr>
          <t xml:space="preserve">
originally scheduled for 25/08/10 but moved back to  10/11/10 - then p-p on that day
game awarded to Westfield</t>
        </r>
      </text>
    </comment>
    <comment ref="AD410" authorId="1" shapeId="0" xr:uid="{B41A1918-0931-4886-B843-C479AC404DD5}">
      <text>
        <r>
          <rPr>
            <b/>
            <sz val="9"/>
            <color indexed="81"/>
            <rFont val="Tahoma"/>
            <family val="2"/>
          </rPr>
          <t>rxl:</t>
        </r>
        <r>
          <rPr>
            <sz val="9"/>
            <color indexed="81"/>
            <rFont val="Tahoma"/>
            <family val="2"/>
          </rPr>
          <t xml:space="preserve">
p-p on 14/10/10 and on 03/12/10 and on 06/12/10 - match never played as Chessington &amp; Hook United withdrew from the League later in the season</t>
        </r>
      </text>
    </comment>
    <comment ref="AE410" authorId="1" shapeId="0" xr:uid="{3ED25611-E881-4DA0-9E21-BDAF2D278DB5}">
      <text>
        <r>
          <rPr>
            <b/>
            <sz val="9"/>
            <color indexed="81"/>
            <rFont val="Tahoma"/>
            <family val="2"/>
          </rPr>
          <t>rxl:</t>
        </r>
        <r>
          <rPr>
            <sz val="9"/>
            <color indexed="81"/>
            <rFont val="Tahoma"/>
            <family val="2"/>
          </rPr>
          <t xml:space="preserve">
scheduled for 29/11/10 but moved back - match never played as Chessington &amp; Hook United withdrew from the League later in the season</t>
        </r>
      </text>
    </comment>
    <comment ref="AF410" authorId="1" shapeId="0" xr:uid="{33402AAD-A552-4E00-9537-26149EC0DAE0}">
      <text>
        <r>
          <rPr>
            <b/>
            <sz val="9"/>
            <color indexed="81"/>
            <rFont val="Tahoma"/>
            <family val="2"/>
          </rPr>
          <t>rxl:</t>
        </r>
        <r>
          <rPr>
            <sz val="9"/>
            <color indexed="81"/>
            <rFont val="Tahoma"/>
            <family val="2"/>
          </rPr>
          <t xml:space="preserve">
p-p on 20/10/10 and on 01/11/10 - match never played as Chessington &amp; Hook United withdrew from the League later in the season</t>
        </r>
      </text>
    </comment>
    <comment ref="AG410" authorId="1" shapeId="0" xr:uid="{09C8C32E-CE40-4123-8F0F-32A50A2BF940}">
      <text>
        <r>
          <rPr>
            <b/>
            <sz val="9"/>
            <color indexed="81"/>
            <rFont val="Tahoma"/>
            <family val="2"/>
          </rPr>
          <t>rxl:</t>
        </r>
        <r>
          <rPr>
            <sz val="9"/>
            <color indexed="81"/>
            <rFont val="Tahoma"/>
            <family val="2"/>
          </rPr>
          <t xml:space="preserve">
originally scheduled for 18/09/10 but moved forward to 13/09/10</t>
        </r>
      </text>
    </comment>
    <comment ref="AH410" authorId="1" shapeId="0" xr:uid="{E70539E7-CD54-4AA6-8A47-E9D403C3F3A3}">
      <text>
        <r>
          <rPr>
            <b/>
            <sz val="9"/>
            <color indexed="81"/>
            <rFont val="Tahoma"/>
            <family val="2"/>
          </rPr>
          <t>rxl:</t>
        </r>
        <r>
          <rPr>
            <sz val="9"/>
            <color indexed="81"/>
            <rFont val="Tahoma"/>
            <family val="2"/>
          </rPr>
          <t xml:space="preserve">
originally scheduled for 08/09/10 but moved back a day</t>
        </r>
      </text>
    </comment>
    <comment ref="AK410" authorId="1" shapeId="0" xr:uid="{B04E4AF7-E12C-4D3D-980F-8496DA365AF3}">
      <text>
        <r>
          <rPr>
            <b/>
            <sz val="9"/>
            <color indexed="81"/>
            <rFont val="Tahoma"/>
            <family val="2"/>
          </rPr>
          <t>rxl:</t>
        </r>
        <r>
          <rPr>
            <sz val="9"/>
            <color indexed="81"/>
            <rFont val="Tahoma"/>
            <family val="2"/>
          </rPr>
          <t xml:space="preserve">
p-p on 08/11/10 - match never played as Chessington &amp; Hook United withdrew from the League later in the season</t>
        </r>
      </text>
    </comment>
    <comment ref="AL410" authorId="1" shapeId="0" xr:uid="{8404FE8C-71AE-4A51-B59B-904E2668963F}">
      <text>
        <r>
          <rPr>
            <b/>
            <sz val="9"/>
            <color indexed="81"/>
            <rFont val="Tahoma"/>
            <family val="2"/>
          </rPr>
          <t>rxl:</t>
        </r>
        <r>
          <rPr>
            <sz val="9"/>
            <color indexed="81"/>
            <rFont val="Tahoma"/>
            <family val="2"/>
          </rPr>
          <t xml:space="preserve">
originally scheduled for 15/09/10 but moved back a day</t>
        </r>
      </text>
    </comment>
    <comment ref="N414" authorId="1" shapeId="0" xr:uid="{419AE17B-B793-4255-B6B3-15BC04D4E357}">
      <text>
        <r>
          <rPr>
            <b/>
            <sz val="9"/>
            <color indexed="81"/>
            <rFont val="Tahoma"/>
            <family val="2"/>
          </rPr>
          <t>rxl:</t>
        </r>
        <r>
          <rPr>
            <sz val="9"/>
            <color indexed="81"/>
            <rFont val="Tahoma"/>
            <family val="2"/>
          </rPr>
          <t xml:space="preserve">
game awarded to Balham</t>
        </r>
      </text>
    </comment>
    <comment ref="AC414" authorId="1" shapeId="0" xr:uid="{7EA12C00-8D05-4CF0-9E62-D01CC4734ED7}">
      <text>
        <r>
          <rPr>
            <b/>
            <sz val="9"/>
            <color indexed="81"/>
            <rFont val="Tahoma"/>
            <family val="2"/>
          </rPr>
          <t>rxl:</t>
        </r>
        <r>
          <rPr>
            <sz val="9"/>
            <color indexed="81"/>
            <rFont val="Tahoma"/>
            <family val="2"/>
          </rPr>
          <t xml:space="preserve">
game due to be played on 08/03/12 but p-p
game awarded to Balham </t>
        </r>
      </text>
    </comment>
    <comment ref="AE414" authorId="1" shapeId="0" xr:uid="{EA1FF7F8-E5B4-465C-84D5-B074B756B0D1}">
      <text>
        <r>
          <rPr>
            <b/>
            <sz val="9"/>
            <color indexed="81"/>
            <rFont val="Tahoma"/>
            <family val="2"/>
          </rPr>
          <t>rxl:</t>
        </r>
        <r>
          <rPr>
            <sz val="9"/>
            <color indexed="81"/>
            <rFont val="Tahoma"/>
            <family val="2"/>
          </rPr>
          <t xml:space="preserve">
originally scheduled for 06/10/11 before being p-p for a Cup tie - then the league match was reinstated!</t>
        </r>
      </text>
    </comment>
    <comment ref="AF414" authorId="1" shapeId="0" xr:uid="{B2DC2D33-6169-4BDE-912B-25ECD8594946}">
      <text>
        <r>
          <rPr>
            <b/>
            <sz val="9"/>
            <color indexed="81"/>
            <rFont val="Tahoma"/>
            <family val="2"/>
          </rPr>
          <t>rxl:</t>
        </r>
        <r>
          <rPr>
            <sz val="9"/>
            <color indexed="81"/>
            <rFont val="Tahoma"/>
            <family val="2"/>
          </rPr>
          <t xml:space="preserve">
p-p on 26/01/12 - moved back to 05/04/12</t>
        </r>
      </text>
    </comment>
    <comment ref="AG414" authorId="1" shapeId="0" xr:uid="{EB569145-E8EA-4B11-BE58-4C53FA847E55}">
      <text>
        <r>
          <rPr>
            <b/>
            <sz val="9"/>
            <color indexed="81"/>
            <rFont val="Tahoma"/>
            <family val="2"/>
          </rPr>
          <t>rxl:</t>
        </r>
        <r>
          <rPr>
            <sz val="9"/>
            <color indexed="81"/>
            <rFont val="Tahoma"/>
            <family val="2"/>
          </rPr>
          <t xml:space="preserve">
originally scheduled for 09/02/12 but p-p frozen on that date - moved back to 29/03/12</t>
        </r>
      </text>
    </comment>
    <comment ref="AH414" authorId="1" shapeId="0" xr:uid="{C98D9D13-9AB0-4354-901A-DD268CE5EABC}">
      <text>
        <r>
          <rPr>
            <b/>
            <sz val="9"/>
            <color indexed="81"/>
            <rFont val="Tahoma"/>
            <family val="2"/>
          </rPr>
          <t>rxl:</t>
        </r>
        <r>
          <rPr>
            <sz val="9"/>
            <color indexed="81"/>
            <rFont val="Tahoma"/>
            <family val="2"/>
          </rPr>
          <t xml:space="preserve">
originally scheduled for 31/08/11 but moved back a day</t>
        </r>
      </text>
    </comment>
    <comment ref="AI414" authorId="1" shapeId="0" xr:uid="{32B7D324-7BF9-43EF-B05C-FF9373742A56}">
      <text>
        <r>
          <rPr>
            <b/>
            <sz val="9"/>
            <color indexed="81"/>
            <rFont val="Tahoma"/>
            <family val="2"/>
          </rPr>
          <t>rxl:</t>
        </r>
        <r>
          <rPr>
            <sz val="9"/>
            <color indexed="81"/>
            <rFont val="Tahoma"/>
            <family val="2"/>
          </rPr>
          <t xml:space="preserve">
originally scheduled for 24/11/11 but moved back to 15/12/11 for a County Cup tie - p-p on 15/12/11 and moved to 19/01/12 but p-p on 19/01/12 and moved nack to 27/02/12</t>
        </r>
      </text>
    </comment>
    <comment ref="AJ414" authorId="1" shapeId="0" xr:uid="{10C78DF2-4766-4065-BB1B-83C72F3C070E}">
      <text>
        <r>
          <rPr>
            <b/>
            <sz val="9"/>
            <color indexed="81"/>
            <rFont val="Tahoma"/>
            <family val="2"/>
          </rPr>
          <t>rxl:</t>
        </r>
        <r>
          <rPr>
            <sz val="9"/>
            <color indexed="81"/>
            <rFont val="Tahoma"/>
            <family val="2"/>
          </rPr>
          <t xml:space="preserve">
originally scheduled for 19/01/12 but moved back to 20/02/12 so BB were scheduled to host Leatherhead instead</t>
        </r>
      </text>
    </comment>
    <comment ref="AL414" authorId="1" shapeId="0" xr:uid="{928CBAF7-3CE4-4719-8106-5421BEA317EB}">
      <text>
        <r>
          <rPr>
            <b/>
            <sz val="9"/>
            <color indexed="81"/>
            <rFont val="Tahoma"/>
            <family val="2"/>
          </rPr>
          <t>rxl:</t>
        </r>
        <r>
          <rPr>
            <sz val="9"/>
            <color indexed="81"/>
            <rFont val="Tahoma"/>
            <family val="2"/>
          </rPr>
          <t xml:space="preserve">
p-p on 01/12/11 and moved back to 22/03/12</t>
        </r>
      </text>
    </comment>
    <comment ref="AB415" authorId="1" shapeId="0" xr:uid="{35ACB8EC-AAEF-4B2B-B47D-BC73D5440095}">
      <text>
        <r>
          <rPr>
            <b/>
            <sz val="9"/>
            <color indexed="81"/>
            <rFont val="Tahoma"/>
            <family val="2"/>
          </rPr>
          <t>rxl:</t>
        </r>
        <r>
          <rPr>
            <sz val="9"/>
            <color indexed="81"/>
            <rFont val="Tahoma"/>
            <family val="2"/>
          </rPr>
          <t xml:space="preserve">
originally scheduled for 22/02/12 but brought forward to 08/12/11 - p-p on 08/12/11 and moved back to 23/02/12</t>
        </r>
      </text>
    </comment>
    <comment ref="AD415" authorId="1" shapeId="0" xr:uid="{A72A6CB3-5AB6-4C23-9BCA-303E5DAA3A67}">
      <text>
        <r>
          <rPr>
            <b/>
            <sz val="9"/>
            <color indexed="81"/>
            <rFont val="Tahoma"/>
            <family val="2"/>
          </rPr>
          <t>rxl:</t>
        </r>
        <r>
          <rPr>
            <sz val="9"/>
            <color indexed="81"/>
            <rFont val="Tahoma"/>
            <family val="2"/>
          </rPr>
          <t xml:space="preserve">
originally scheduled for 23/11/11 but brought forward to 12/10/11</t>
        </r>
      </text>
    </comment>
    <comment ref="AJ415" authorId="1" shapeId="0" xr:uid="{B73FFD6C-4162-4823-9A28-B05CEB3EE173}">
      <text>
        <r>
          <rPr>
            <b/>
            <sz val="9"/>
            <color indexed="81"/>
            <rFont val="Tahoma"/>
            <family val="2"/>
          </rPr>
          <t>rxl:</t>
        </r>
        <r>
          <rPr>
            <sz val="9"/>
            <color indexed="81"/>
            <rFont val="Tahoma"/>
            <family val="2"/>
          </rPr>
          <t xml:space="preserve">
game brought forward to 05/01/12 - original date of fixture not known - p-p on 05/01/12 and moved back to 15/03/12</t>
        </r>
      </text>
    </comment>
    <comment ref="M416" authorId="1" shapeId="0" xr:uid="{2CFC6E5B-3B4D-4637-AD79-05C33849B90F}">
      <text>
        <r>
          <rPr>
            <b/>
            <sz val="9"/>
            <color indexed="81"/>
            <rFont val="Tahoma"/>
            <family val="2"/>
          </rPr>
          <t>rxl:</t>
        </r>
        <r>
          <rPr>
            <sz val="9"/>
            <color indexed="81"/>
            <rFont val="Tahoma"/>
            <family val="2"/>
          </rPr>
          <t xml:space="preserve">
match abandoned on 10/11/11 due to a floodlight failure with Balham leading 2-1 at the time game never played - league determined it a 0-0 draw</t>
        </r>
      </text>
    </comment>
    <comment ref="Q416" authorId="1" shapeId="0" xr:uid="{9CBB94B0-C3CC-4DD5-89D0-8C6996190B5C}">
      <text>
        <r>
          <rPr>
            <b/>
            <sz val="9"/>
            <color indexed="81"/>
            <rFont val="Tahoma"/>
            <family val="2"/>
          </rPr>
          <t>rxl:</t>
        </r>
        <r>
          <rPr>
            <sz val="9"/>
            <color indexed="81"/>
            <rFont val="Tahoma"/>
            <family val="2"/>
          </rPr>
          <t xml:space="preserve">
game never played - league determined it a 0-0 draw</t>
        </r>
      </text>
    </comment>
    <comment ref="AB416" authorId="1" shapeId="0" xr:uid="{3C236816-F86B-483D-AB1B-26C01986CE28}">
      <text>
        <r>
          <rPr>
            <b/>
            <sz val="9"/>
            <color indexed="81"/>
            <rFont val="Tahoma"/>
            <family val="2"/>
          </rPr>
          <t>rxl:</t>
        </r>
        <r>
          <rPr>
            <sz val="9"/>
            <color indexed="81"/>
            <rFont val="Tahoma"/>
            <family val="2"/>
          </rPr>
          <t xml:space="preserve">
originally scheduled for 03/11/11 but moved back to 10/11/12 where it was abandoned after 60 minutes due to a floodlight failure with Balham leading 2-1 at the time - moved back to 12/03/12 and then again to 19/04/12.
game never played - league determined it a 0-0 draw</t>
        </r>
      </text>
    </comment>
    <comment ref="AC416" authorId="1" shapeId="0" xr:uid="{5FFE2662-6616-42C4-8032-9DAA19FAD0D9}">
      <text>
        <r>
          <rPr>
            <b/>
            <sz val="9"/>
            <color indexed="81"/>
            <rFont val="Tahoma"/>
            <family val="2"/>
          </rPr>
          <t>rxl:</t>
        </r>
        <r>
          <rPr>
            <sz val="9"/>
            <color indexed="81"/>
            <rFont val="Tahoma"/>
            <family val="2"/>
          </rPr>
          <t xml:space="preserve">
p-p on 26/01/12 - moved back to 05/04/12</t>
        </r>
      </text>
    </comment>
    <comment ref="AE416" authorId="1" shapeId="0" xr:uid="{736448B3-A4F5-4D21-B6F9-419015BC1CE1}">
      <text>
        <r>
          <rPr>
            <b/>
            <sz val="9"/>
            <color indexed="81"/>
            <rFont val="Tahoma"/>
            <family val="2"/>
          </rPr>
          <t>rxl:</t>
        </r>
        <r>
          <rPr>
            <sz val="9"/>
            <color indexed="81"/>
            <rFont val="Tahoma"/>
            <family val="2"/>
          </rPr>
          <t xml:space="preserve">
p-p on 01/12/11 and moved back to 20/02/12</t>
        </r>
      </text>
    </comment>
    <comment ref="AF416" authorId="1" shapeId="0" xr:uid="{CADEC432-0557-4806-891E-2D0280BBEDD7}">
      <text>
        <r>
          <rPr>
            <b/>
            <sz val="9"/>
            <color indexed="81"/>
            <rFont val="Tahoma"/>
            <family val="2"/>
          </rPr>
          <t>rxl:</t>
        </r>
        <r>
          <rPr>
            <sz val="9"/>
            <color indexed="81"/>
            <rFont val="Tahoma"/>
            <family val="2"/>
          </rPr>
          <t xml:space="preserve">
p-p on 02/02/12 - moved back to 11/04/12 and then 12/04/12 but p-p and moved back to 23/04/12 where it was p-p again
game never played - league determined it a 0-0 draw - </t>
        </r>
      </text>
    </comment>
    <comment ref="AJ416" authorId="1" shapeId="0" xr:uid="{2EBDCD56-52AA-4455-B1FB-F01FD2EB5C59}">
      <text>
        <r>
          <rPr>
            <b/>
            <sz val="9"/>
            <color indexed="81"/>
            <rFont val="Tahoma"/>
            <family val="2"/>
          </rPr>
          <t>rxl:</t>
        </r>
        <r>
          <rPr>
            <sz val="9"/>
            <color indexed="81"/>
            <rFont val="Tahoma"/>
            <family val="2"/>
          </rPr>
          <t xml:space="preserve">
originally scheduled for 18/08/11 but moved back to 08/09/11</t>
        </r>
      </text>
    </comment>
    <comment ref="AK416" authorId="1" shapeId="0" xr:uid="{D4B6310E-4A3E-439E-9B32-5FEA4FE33F0E}">
      <text>
        <r>
          <rPr>
            <b/>
            <sz val="9"/>
            <color indexed="81"/>
            <rFont val="Tahoma"/>
            <family val="2"/>
          </rPr>
          <t>rxl:</t>
        </r>
        <r>
          <rPr>
            <sz val="9"/>
            <color indexed="81"/>
            <rFont val="Tahoma"/>
            <family val="2"/>
          </rPr>
          <t xml:space="preserve">
game brought forward from 22/12/11 to 03/11/11 but not played that day and moved back to 19/01/12 then brought forward again to 19/12/11 - p-p on 19/12/11 - moved back again to 19/01/12</t>
        </r>
      </text>
    </comment>
    <comment ref="AL416" authorId="1" shapeId="0" xr:uid="{64713767-0C88-4580-AA20-00924FDC6314}">
      <text>
        <r>
          <rPr>
            <b/>
            <sz val="9"/>
            <color indexed="81"/>
            <rFont val="Tahoma"/>
            <family val="2"/>
          </rPr>
          <t>rxl:</t>
        </r>
        <r>
          <rPr>
            <sz val="9"/>
            <color indexed="81"/>
            <rFont val="Tahoma"/>
            <family val="2"/>
          </rPr>
          <t xml:space="preserve">
originally scheduled for 25/08/11 but moved back to 05/01/12 - p-p on 05/01/12 - moved back to 16/02/12</t>
        </r>
      </text>
    </comment>
    <comment ref="N417" authorId="1" shapeId="0" xr:uid="{2370F051-B980-4077-A9ED-6ED8AC8195CB}">
      <text>
        <r>
          <rPr>
            <b/>
            <sz val="9"/>
            <color indexed="81"/>
            <rFont val="Tahoma"/>
            <family val="2"/>
          </rPr>
          <t>rxl:</t>
        </r>
        <r>
          <rPr>
            <sz val="9"/>
            <color indexed="81"/>
            <rFont val="Tahoma"/>
            <family val="2"/>
          </rPr>
          <t xml:space="preserve">
game awarded to Bedfont</t>
        </r>
      </text>
    </comment>
    <comment ref="O417" authorId="1" shapeId="0" xr:uid="{822EDFF4-4A93-4A9C-A987-82D10F00C3CF}">
      <text>
        <r>
          <rPr>
            <b/>
            <sz val="9"/>
            <color indexed="81"/>
            <rFont val="Tahoma"/>
            <family val="2"/>
          </rPr>
          <t>rxl:</t>
        </r>
        <r>
          <rPr>
            <sz val="9"/>
            <color indexed="81"/>
            <rFont val="Tahoma"/>
            <family val="2"/>
          </rPr>
          <t xml:space="preserve">
game never played - league determined it a 0-0 draw</t>
        </r>
      </text>
    </comment>
    <comment ref="AC417" authorId="1" shapeId="0" xr:uid="{D61F44B2-605B-44FD-896E-484971D35A30}">
      <text>
        <r>
          <rPr>
            <b/>
            <sz val="9"/>
            <color indexed="81"/>
            <rFont val="Tahoma"/>
            <family val="2"/>
          </rPr>
          <t>rxl:</t>
        </r>
        <r>
          <rPr>
            <sz val="9"/>
            <color indexed="81"/>
            <rFont val="Tahoma"/>
            <family val="2"/>
          </rPr>
          <t xml:space="preserve">
originally scheduled for 12/01/12 but CWD played Balham instead - moved back to 26/03/12 but not played
game awarded to Bedfont</t>
        </r>
      </text>
    </comment>
    <comment ref="AD417" authorId="1" shapeId="0" xr:uid="{AF46B7C1-DEF1-4609-A28F-3BC0E22B2396}">
      <text>
        <r>
          <rPr>
            <b/>
            <sz val="9"/>
            <color indexed="81"/>
            <rFont val="Tahoma"/>
            <family val="2"/>
          </rPr>
          <t>rxl:</t>
        </r>
        <r>
          <rPr>
            <sz val="9"/>
            <color indexed="81"/>
            <rFont val="Tahoma"/>
            <family val="2"/>
          </rPr>
          <t xml:space="preserve">
originally scheduled for 15/03/12 but moved back to 23/04/12 where it was p-p and moved back to 03/05/12 but game never played - league determined it a 0-0 draw</t>
        </r>
      </text>
    </comment>
    <comment ref="AF417" authorId="1" shapeId="0" xr:uid="{B6442584-BE6B-4C7A-93EC-58AE81E30D08}">
      <text>
        <r>
          <rPr>
            <b/>
            <sz val="9"/>
            <color indexed="81"/>
            <rFont val="Tahoma"/>
            <family val="2"/>
          </rPr>
          <t>rxl:</t>
        </r>
        <r>
          <rPr>
            <sz val="9"/>
            <color indexed="81"/>
            <rFont val="Tahoma"/>
            <family val="2"/>
          </rPr>
          <t xml:space="preserve">
originally scheduled for 17/11/11 but moved back for a County Cup tie  - rearranged for 05/01/12</t>
        </r>
      </text>
    </comment>
    <comment ref="AG417" authorId="1" shapeId="0" xr:uid="{B92A36E8-B100-4AC3-AECD-0F93310FF52A}">
      <text>
        <r>
          <rPr>
            <b/>
            <sz val="9"/>
            <color indexed="81"/>
            <rFont val="Tahoma"/>
            <family val="2"/>
          </rPr>
          <t>rxl:</t>
        </r>
        <r>
          <rPr>
            <sz val="9"/>
            <color indexed="81"/>
            <rFont val="Tahoma"/>
            <family val="2"/>
          </rPr>
          <t xml:space="preserve">
originally scheduled for 25/08/11 but moved back  - rearranged for 29/09/11</t>
        </r>
      </text>
    </comment>
    <comment ref="AH417" authorId="1" shapeId="0" xr:uid="{C4851057-7984-456E-BA51-1CD2F0C0E54C}">
      <text>
        <r>
          <rPr>
            <b/>
            <sz val="9"/>
            <color indexed="81"/>
            <rFont val="Tahoma"/>
            <family val="2"/>
          </rPr>
          <t>rxl:</t>
        </r>
        <r>
          <rPr>
            <sz val="9"/>
            <color indexed="81"/>
            <rFont val="Tahoma"/>
            <family val="2"/>
          </rPr>
          <t xml:space="preserve">
originally scheduled for 18/08/11 but moved back to 22/09/11</t>
        </r>
      </text>
    </comment>
    <comment ref="AI417" authorId="1" shapeId="0" xr:uid="{92F6E12C-51FE-458F-B431-265FA1F2B22A}">
      <text>
        <r>
          <rPr>
            <b/>
            <sz val="9"/>
            <color indexed="81"/>
            <rFont val="Tahoma"/>
            <family val="2"/>
          </rPr>
          <t>rxl:</t>
        </r>
        <r>
          <rPr>
            <sz val="9"/>
            <color indexed="81"/>
            <rFont val="Tahoma"/>
            <family val="2"/>
          </rPr>
          <t xml:space="preserve">
p-p on 22/12/11 and 02/02/12 - moved back to  02/04/12</t>
        </r>
      </text>
    </comment>
    <comment ref="AK417" authorId="1" shapeId="0" xr:uid="{9FBE6CB5-C3D7-440F-8D41-D0FF97CA43C1}">
      <text>
        <r>
          <rPr>
            <b/>
            <sz val="9"/>
            <color indexed="81"/>
            <rFont val="Tahoma"/>
            <family val="2"/>
          </rPr>
          <t>rxl:</t>
        </r>
        <r>
          <rPr>
            <sz val="9"/>
            <color indexed="81"/>
            <rFont val="Tahoma"/>
            <family val="2"/>
          </rPr>
          <t xml:space="preserve">
originally scheduled for 08/03/12 but brought forward two days</t>
        </r>
      </text>
    </comment>
    <comment ref="AL417" authorId="1" shapeId="0" xr:uid="{559BF0D4-8DB2-461B-9D06-D55AE627ADEE}">
      <text>
        <r>
          <rPr>
            <b/>
            <sz val="9"/>
            <color indexed="81"/>
            <rFont val="Tahoma"/>
            <family val="2"/>
          </rPr>
          <t>rxl:</t>
        </r>
        <r>
          <rPr>
            <sz val="9"/>
            <color indexed="81"/>
            <rFont val="Tahoma"/>
            <family val="2"/>
          </rPr>
          <t xml:space="preserve">
originaly scheduled for 03/11/11 but moved back to 08/12/11</t>
        </r>
      </text>
    </comment>
    <comment ref="AB418" authorId="1" shapeId="0" xr:uid="{8095D574-2AE4-4A3F-BA4B-AEE600D19EB8}">
      <text>
        <r>
          <rPr>
            <b/>
            <sz val="9"/>
            <color indexed="81"/>
            <rFont val="Tahoma"/>
            <family val="2"/>
          </rPr>
          <t>rxl:</t>
        </r>
        <r>
          <rPr>
            <sz val="9"/>
            <color indexed="81"/>
            <rFont val="Tahoma"/>
            <family val="2"/>
          </rPr>
          <t xml:space="preserve">
originally scheduled for 15/08/11 but moved back to 07/09/11 but moved back again to 19/09/11</t>
        </r>
      </text>
    </comment>
    <comment ref="AC418" authorId="1" shapeId="0" xr:uid="{21B896DD-76D0-41F8-BAF3-172D1484E1A2}">
      <text>
        <r>
          <rPr>
            <b/>
            <sz val="9"/>
            <color indexed="81"/>
            <rFont val="Tahoma"/>
            <family val="2"/>
          </rPr>
          <t>rxl:</t>
        </r>
        <r>
          <rPr>
            <sz val="9"/>
            <color indexed="81"/>
            <rFont val="Tahoma"/>
            <family val="2"/>
          </rPr>
          <t xml:space="preserve">
originally scheduled for 19/12/11 then p-p on 19/12/11 - moved back to 19/03/12 but p-p - moved back to 02/04/12</t>
        </r>
      </text>
    </comment>
    <comment ref="AE418" authorId="1" shapeId="0" xr:uid="{DF1C3F40-9954-4AAE-B91D-9CD433661226}">
      <text>
        <r>
          <rPr>
            <b/>
            <sz val="9"/>
            <color indexed="81"/>
            <rFont val="Tahoma"/>
            <family val="2"/>
          </rPr>
          <t>rxl:</t>
        </r>
        <r>
          <rPr>
            <sz val="9"/>
            <color indexed="81"/>
            <rFont val="Tahoma"/>
            <family val="2"/>
          </rPr>
          <t xml:space="preserve">
brought forward from 13/02/12 to 12/12/11 but moved back three days - p-p on 15/12/11 and rearranged for 13/02/12 where it was p-p again - moved back to 29/03/12</t>
        </r>
      </text>
    </comment>
    <comment ref="AG418" authorId="1" shapeId="0" xr:uid="{367D4EAE-A086-4C05-9906-EDE768FD52E7}">
      <text>
        <r>
          <rPr>
            <b/>
            <sz val="9"/>
            <color indexed="81"/>
            <rFont val="Tahoma"/>
            <family val="2"/>
          </rPr>
          <t>rxl:</t>
        </r>
        <r>
          <rPr>
            <sz val="9"/>
            <color indexed="81"/>
            <rFont val="Tahoma"/>
            <family val="2"/>
          </rPr>
          <t xml:space="preserve">
p-p on 05/03/12 - moved back to 22/03/12</t>
        </r>
      </text>
    </comment>
    <comment ref="AI418" authorId="1" shapeId="0" xr:uid="{842B0A26-8349-4A33-99C0-7B15FF68516C}">
      <text>
        <r>
          <rPr>
            <b/>
            <sz val="9"/>
            <color indexed="81"/>
            <rFont val="Tahoma"/>
            <family val="2"/>
          </rPr>
          <t>rxl:</t>
        </r>
        <r>
          <rPr>
            <sz val="9"/>
            <color indexed="81"/>
            <rFont val="Tahoma"/>
            <family val="2"/>
          </rPr>
          <t xml:space="preserve">
originally scheduled for 12/09/11 but moved back to 06/02/12 where it was p-p - moved back to 26/03/12</t>
        </r>
      </text>
    </comment>
    <comment ref="AJ418" authorId="1" shapeId="0" xr:uid="{F5A657DF-F8A4-4019-A54B-A00FF4E3F656}">
      <text>
        <r>
          <rPr>
            <b/>
            <sz val="9"/>
            <color indexed="81"/>
            <rFont val="Tahoma"/>
            <family val="2"/>
          </rPr>
          <t>rxl:</t>
        </r>
        <r>
          <rPr>
            <sz val="9"/>
            <color indexed="81"/>
            <rFont val="Tahoma"/>
            <family val="2"/>
          </rPr>
          <t xml:space="preserve">
originally scheduled for 31/10/11 but moved back to 23/01/12 and then 12/03/12</t>
        </r>
      </text>
    </comment>
    <comment ref="AK418" authorId="1" shapeId="0" xr:uid="{D3102AC4-4544-45F8-BC47-228D217D567B}">
      <text>
        <r>
          <rPr>
            <b/>
            <sz val="9"/>
            <color indexed="81"/>
            <rFont val="Tahoma"/>
            <family val="2"/>
          </rPr>
          <t>rxl:</t>
        </r>
        <r>
          <rPr>
            <sz val="9"/>
            <color indexed="81"/>
            <rFont val="Tahoma"/>
            <family val="2"/>
          </rPr>
          <t xml:space="preserve">
originally scheduled for 28/11/11 but moved back three days</t>
        </r>
      </text>
    </comment>
    <comment ref="AL418" authorId="1" shapeId="0" xr:uid="{754580AE-1D32-4218-8336-DB44FEB7379A}">
      <text>
        <r>
          <rPr>
            <b/>
            <sz val="9"/>
            <color indexed="81"/>
            <rFont val="Tahoma"/>
            <family val="2"/>
          </rPr>
          <t>rxl:</t>
        </r>
        <r>
          <rPr>
            <sz val="9"/>
            <color indexed="81"/>
            <rFont val="Tahoma"/>
            <family val="2"/>
          </rPr>
          <t xml:space="preserve">
p-p on 20/02/12 - moved back to 10/04/12</t>
        </r>
      </text>
    </comment>
    <comment ref="L419" authorId="1" shapeId="0" xr:uid="{2BFFA05E-E02E-46D5-8B36-7E5BEA3073F5}">
      <text>
        <r>
          <rPr>
            <b/>
            <sz val="9"/>
            <color indexed="81"/>
            <rFont val="Tahoma"/>
            <family val="2"/>
          </rPr>
          <t>rxl:</t>
        </r>
        <r>
          <rPr>
            <sz val="9"/>
            <color indexed="81"/>
            <rFont val="Tahoma"/>
            <family val="2"/>
          </rPr>
          <t xml:space="preserve">
all home matches at Raynes Park Vale FC</t>
        </r>
      </text>
    </comment>
    <comment ref="W419" authorId="1" shapeId="0" xr:uid="{26FB7FD7-63BC-4BA9-85B3-7E63F119C691}">
      <text>
        <r>
          <rPr>
            <b/>
            <sz val="9"/>
            <color indexed="81"/>
            <rFont val="Tahoma"/>
            <family val="2"/>
          </rPr>
          <t>rxl:</t>
        </r>
        <r>
          <rPr>
            <sz val="9"/>
            <color indexed="81"/>
            <rFont val="Tahoma"/>
            <family val="2"/>
          </rPr>
          <t xml:space="preserve">
game never played - league determined it a 0-0 draw</t>
        </r>
      </text>
    </comment>
    <comment ref="AA419" authorId="1" shapeId="0" xr:uid="{473680F4-370E-4777-AC65-E79D6EE831F9}">
      <text>
        <r>
          <rPr>
            <b/>
            <sz val="9"/>
            <color indexed="81"/>
            <rFont val="Tahoma"/>
            <family val="2"/>
          </rPr>
          <t>rxl:</t>
        </r>
        <r>
          <rPr>
            <sz val="9"/>
            <color indexed="81"/>
            <rFont val="Tahoma"/>
            <family val="2"/>
          </rPr>
          <t xml:space="preserve">
all home matches at Raynes Park Vale FC</t>
        </r>
      </text>
    </comment>
    <comment ref="AE419" authorId="1" shapeId="0" xr:uid="{35D3232E-0F4E-415E-9EA2-5F5B030F056B}">
      <text>
        <r>
          <rPr>
            <b/>
            <sz val="9"/>
            <color indexed="81"/>
            <rFont val="Tahoma"/>
            <family val="2"/>
          </rPr>
          <t>rxl:</t>
        </r>
        <r>
          <rPr>
            <sz val="9"/>
            <color indexed="81"/>
            <rFont val="Tahoma"/>
            <family val="2"/>
          </rPr>
          <t xml:space="preserve">
originally scheduled for 16/01/12 but moved back  - rearranged for 12/03/12</t>
        </r>
      </text>
    </comment>
    <comment ref="AI419" authorId="1" shapeId="0" xr:uid="{F7CD7BDD-5312-4593-BFF3-9E8839454CDA}">
      <text>
        <r>
          <rPr>
            <b/>
            <sz val="9"/>
            <color indexed="81"/>
            <rFont val="Tahoma"/>
            <family val="2"/>
          </rPr>
          <t>rxl:</t>
        </r>
        <r>
          <rPr>
            <sz val="9"/>
            <color indexed="81"/>
            <rFont val="Tahoma"/>
            <family val="2"/>
          </rPr>
          <t xml:space="preserve">
brought forward from 12/03/12 to 07/11/11</t>
        </r>
      </text>
    </comment>
    <comment ref="AJ419" authorId="1" shapeId="0" xr:uid="{4D14F5FD-5E07-40AE-836A-634D79FBECF6}">
      <text>
        <r>
          <rPr>
            <b/>
            <sz val="9"/>
            <color indexed="81"/>
            <rFont val="Tahoma"/>
            <family val="2"/>
          </rPr>
          <t>rxl:</t>
        </r>
        <r>
          <rPr>
            <sz val="9"/>
            <color indexed="81"/>
            <rFont val="Tahoma"/>
            <family val="2"/>
          </rPr>
          <t xml:space="preserve">
originally scheduled for 24/10/11 but moved back to 26/03/12</t>
        </r>
      </text>
    </comment>
    <comment ref="AK419" authorId="1" shapeId="0" xr:uid="{A50C61A6-4B7C-46AC-BA40-FFE03D5006D1}">
      <text>
        <r>
          <rPr>
            <b/>
            <sz val="9"/>
            <color indexed="81"/>
            <rFont val="Tahoma"/>
            <family val="2"/>
          </rPr>
          <t>rxl:</t>
        </r>
        <r>
          <rPr>
            <sz val="9"/>
            <color indexed="81"/>
            <rFont val="Tahoma"/>
            <family val="2"/>
          </rPr>
          <t xml:space="preserve">
originally scheduled for 15/08/11 but moved back provisionally to 08/09/11 before being brought forward three days</t>
        </r>
      </text>
    </comment>
    <comment ref="AL419" authorId="1" shapeId="0" xr:uid="{B19EB054-4279-4F87-9695-E8AFD9100708}">
      <text>
        <r>
          <rPr>
            <b/>
            <sz val="9"/>
            <color indexed="81"/>
            <rFont val="Tahoma"/>
            <family val="2"/>
          </rPr>
          <t>rxl:</t>
        </r>
        <r>
          <rPr>
            <sz val="9"/>
            <color indexed="81"/>
            <rFont val="Tahoma"/>
            <family val="2"/>
          </rPr>
          <t xml:space="preserve">
p-p on 13/02/12 due to a frozen pitch - moved back to 16/04/12 and then p-p on 26/04/12 (waterlogged) and moved to 03/05/12 then 09/05/12 but game never played - league determined it a 0-0 draw</t>
        </r>
      </text>
    </comment>
    <comment ref="AB420" authorId="1" shapeId="0" xr:uid="{CFCACCC4-4281-4922-A927-D82C2E0371F9}">
      <text>
        <r>
          <rPr>
            <b/>
            <sz val="9"/>
            <color indexed="81"/>
            <rFont val="Tahoma"/>
            <family val="2"/>
          </rPr>
          <t>rxl:</t>
        </r>
        <r>
          <rPr>
            <sz val="9"/>
            <color indexed="81"/>
            <rFont val="Tahoma"/>
            <family val="2"/>
          </rPr>
          <t xml:space="preserve">
p-p on 22/12/11  - rearranged for 15/03/12</t>
        </r>
      </text>
    </comment>
    <comment ref="AC420" authorId="1" shapeId="0" xr:uid="{C898CD7E-B0B8-45D9-BE15-DD897C6F3DCF}">
      <text>
        <r>
          <rPr>
            <b/>
            <sz val="9"/>
            <color indexed="81"/>
            <rFont val="Tahoma"/>
            <family val="2"/>
          </rPr>
          <t>rxl:</t>
        </r>
        <r>
          <rPr>
            <sz val="9"/>
            <color indexed="81"/>
            <rFont val="Tahoma"/>
            <family val="2"/>
          </rPr>
          <t xml:space="preserve">
originally scheduled for 25/08/11 but moved back - rearranged for  06/10/11</t>
        </r>
      </text>
    </comment>
    <comment ref="AD420" authorId="1" shapeId="0" xr:uid="{15DE415F-473F-434D-A4A9-9E3DF4FDADD7}">
      <text>
        <r>
          <rPr>
            <b/>
            <sz val="9"/>
            <color indexed="81"/>
            <rFont val="Tahoma"/>
            <family val="2"/>
          </rPr>
          <t>rxl:</t>
        </r>
        <r>
          <rPr>
            <sz val="9"/>
            <color indexed="81"/>
            <rFont val="Tahoma"/>
            <family val="2"/>
          </rPr>
          <t xml:space="preserve">
brought forward from 09/02/12 to 08/12/11</t>
        </r>
      </text>
    </comment>
    <comment ref="AF420" authorId="1" shapeId="0" xr:uid="{274BB26C-787A-4CAE-9B9D-5EDE507BDCD8}">
      <text>
        <r>
          <rPr>
            <b/>
            <sz val="9"/>
            <color indexed="81"/>
            <rFont val="Tahoma"/>
            <family val="2"/>
          </rPr>
          <t>rxl:</t>
        </r>
        <r>
          <rPr>
            <sz val="9"/>
            <color indexed="81"/>
            <rFont val="Tahoma"/>
            <family val="2"/>
          </rPr>
          <t xml:space="preserve">
originally scheduled for 29/09/11 but brought forward three days</t>
        </r>
      </text>
    </comment>
    <comment ref="AG420" authorId="1" shapeId="0" xr:uid="{54A5FA83-DD7F-4887-AB36-AE900B943B70}">
      <text>
        <r>
          <rPr>
            <b/>
            <sz val="9"/>
            <color indexed="81"/>
            <rFont val="Tahoma"/>
            <family val="2"/>
          </rPr>
          <t>rxl:</t>
        </r>
        <r>
          <rPr>
            <sz val="9"/>
            <color indexed="81"/>
            <rFont val="Tahoma"/>
            <family val="2"/>
          </rPr>
          <t xml:space="preserve">
originally scheduled for 06/10/11 but moved back to 15/12/11  - p-p on 15/12/11  - rearranged for 01/03/12</t>
        </r>
      </text>
    </comment>
    <comment ref="AI420" authorId="1" shapeId="0" xr:uid="{D98D15AC-8CF5-4254-9C55-4CC3075CD876}">
      <text>
        <r>
          <rPr>
            <b/>
            <sz val="9"/>
            <color indexed="81"/>
            <rFont val="Tahoma"/>
            <family val="2"/>
          </rPr>
          <t>rxl:</t>
        </r>
        <r>
          <rPr>
            <sz val="9"/>
            <color indexed="81"/>
            <rFont val="Tahoma"/>
            <family val="2"/>
          </rPr>
          <t xml:space="preserve">
brought forward from 01/03/12 to 03/11/11</t>
        </r>
      </text>
    </comment>
    <comment ref="AK420" authorId="1" shapeId="0" xr:uid="{ADC7799B-9365-4714-B4AF-02C14A3C075A}">
      <text>
        <r>
          <rPr>
            <b/>
            <sz val="9"/>
            <color indexed="81"/>
            <rFont val="Tahoma"/>
            <family val="2"/>
          </rPr>
          <t>rxl:</t>
        </r>
        <r>
          <rPr>
            <sz val="9"/>
            <color indexed="81"/>
            <rFont val="Tahoma"/>
            <family val="2"/>
          </rPr>
          <t xml:space="preserve">
originally scheduled for 26/10/11 but moved back a day</t>
        </r>
      </text>
    </comment>
    <comment ref="AB421" authorId="1" shapeId="0" xr:uid="{A57E1D93-4C59-4676-A34D-713C8BFBE839}">
      <text>
        <r>
          <rPr>
            <b/>
            <sz val="9"/>
            <color indexed="81"/>
            <rFont val="Tahoma"/>
            <family val="2"/>
          </rPr>
          <t>rxl:</t>
        </r>
        <r>
          <rPr>
            <sz val="9"/>
            <color indexed="81"/>
            <rFont val="Tahoma"/>
            <family val="2"/>
          </rPr>
          <t xml:space="preserve">
p-p on 05/03/12 - moved back to 19/03/12</t>
        </r>
      </text>
    </comment>
    <comment ref="AE421" authorId="1" shapeId="0" xr:uid="{E754724E-C9D5-4D10-B08F-024AFB386F3B}">
      <text>
        <r>
          <rPr>
            <b/>
            <sz val="9"/>
            <color indexed="81"/>
            <rFont val="Tahoma"/>
            <family val="2"/>
          </rPr>
          <t>rxl:</t>
        </r>
        <r>
          <rPr>
            <sz val="9"/>
            <color indexed="81"/>
            <rFont val="Tahoma"/>
            <family val="2"/>
          </rPr>
          <t xml:space="preserve">
originally scheduled for 01/09/11 but moved back  - rearranged for 22/03/12</t>
        </r>
      </text>
    </comment>
    <comment ref="AF421" authorId="1" shapeId="0" xr:uid="{A2E5CF23-8340-4D67-9D23-14AE50C30746}">
      <text>
        <r>
          <rPr>
            <b/>
            <sz val="9"/>
            <color indexed="81"/>
            <rFont val="Tahoma"/>
            <family val="2"/>
          </rPr>
          <t>rxl:</t>
        </r>
        <r>
          <rPr>
            <sz val="9"/>
            <color indexed="81"/>
            <rFont val="Tahoma"/>
            <family val="2"/>
          </rPr>
          <t xml:space="preserve">
match brought forward from 09/02/12  - rearranged for 06/10/11</t>
        </r>
      </text>
    </comment>
    <comment ref="AH421" authorId="1" shapeId="0" xr:uid="{E05FCAA1-46C8-4A97-871C-1CA7B53EA239}">
      <text>
        <r>
          <rPr>
            <b/>
            <sz val="9"/>
            <color indexed="81"/>
            <rFont val="Tahoma"/>
            <family val="2"/>
          </rPr>
          <t>rxl:</t>
        </r>
        <r>
          <rPr>
            <sz val="9"/>
            <color indexed="81"/>
            <rFont val="Tahoma"/>
            <family val="2"/>
          </rPr>
          <t xml:space="preserve">
originally scheduled for 03/11/11 but brought foward  to 13/10/11</t>
        </r>
      </text>
    </comment>
    <comment ref="AK421" authorId="1" shapeId="0" xr:uid="{DBEA0039-A069-48E3-9516-835FD2115F24}">
      <text>
        <r>
          <rPr>
            <b/>
            <sz val="9"/>
            <color indexed="81"/>
            <rFont val="Tahoma"/>
            <family val="2"/>
          </rPr>
          <t>rxl:</t>
        </r>
        <r>
          <rPr>
            <sz val="9"/>
            <color indexed="81"/>
            <rFont val="Tahoma"/>
            <family val="2"/>
          </rPr>
          <t xml:space="preserve">
originally scheduled for 25/08/11 but moved back  - rearranged for 22/09/11</t>
        </r>
      </text>
    </comment>
    <comment ref="AL421" authorId="1" shapeId="0" xr:uid="{8E33BD1D-B10B-4E9E-A4BD-12EF0D94C5FA}">
      <text>
        <r>
          <rPr>
            <b/>
            <sz val="9"/>
            <color indexed="81"/>
            <rFont val="Tahoma"/>
            <family val="2"/>
          </rPr>
          <t>rxl:</t>
        </r>
        <r>
          <rPr>
            <sz val="9"/>
            <color indexed="81"/>
            <rFont val="Tahoma"/>
            <family val="2"/>
          </rPr>
          <t xml:space="preserve">
originally scheduled for 18/08/11 but moved back  - rearranged for 15/09/11</t>
        </r>
      </text>
    </comment>
    <comment ref="P422" authorId="1" shapeId="0" xr:uid="{81D619FF-FC1F-45A1-B5E2-3202E761E221}">
      <text>
        <r>
          <rPr>
            <b/>
            <sz val="9"/>
            <color indexed="81"/>
            <rFont val="Tahoma"/>
            <family val="2"/>
          </rPr>
          <t>rxl:</t>
        </r>
        <r>
          <rPr>
            <sz val="9"/>
            <color indexed="81"/>
            <rFont val="Tahoma"/>
            <family val="2"/>
          </rPr>
          <t xml:space="preserve">
game never played - league determined it a 0-0 draw</t>
        </r>
      </text>
    </comment>
    <comment ref="Q422" authorId="1" shapeId="0" xr:uid="{9311BEE6-4235-464C-A7FA-3593C2640346}">
      <text>
        <r>
          <rPr>
            <b/>
            <sz val="9"/>
            <color indexed="81"/>
            <rFont val="Tahoma"/>
            <family val="2"/>
          </rPr>
          <t>rxl:</t>
        </r>
        <r>
          <rPr>
            <sz val="9"/>
            <color indexed="81"/>
            <rFont val="Tahoma"/>
            <family val="2"/>
          </rPr>
          <t xml:space="preserve">
game never played - league determined it a 0-0 draw</t>
        </r>
      </text>
    </comment>
    <comment ref="AB422" authorId="1" shapeId="0" xr:uid="{774CEDAE-D1F7-4D32-988D-06C476E5F7C4}">
      <text>
        <r>
          <rPr>
            <b/>
            <sz val="9"/>
            <color indexed="81"/>
            <rFont val="Tahoma"/>
            <family val="2"/>
          </rPr>
          <t>rxl:</t>
        </r>
        <r>
          <rPr>
            <sz val="9"/>
            <color indexed="81"/>
            <rFont val="Tahoma"/>
            <family val="2"/>
          </rPr>
          <t xml:space="preserve">
originally scheduled for 24/08/11 but moved forward to 22/08/11 before being moved back to 26/09/11</t>
        </r>
      </text>
    </comment>
    <comment ref="AD422" authorId="1" shapeId="0" xr:uid="{38FA4D7F-5231-43AC-8385-9926360E6783}">
      <text>
        <r>
          <rPr>
            <b/>
            <sz val="9"/>
            <color indexed="81"/>
            <rFont val="Tahoma"/>
            <family val="2"/>
          </rPr>
          <t>rxl:</t>
        </r>
        <r>
          <rPr>
            <sz val="9"/>
            <color indexed="81"/>
            <rFont val="Tahoma"/>
            <family val="2"/>
          </rPr>
          <t xml:space="preserve">
brought forward from 25/01/12 to 14/12/11 but p-p on 14/12/11 and moved back to 05/03/12</t>
        </r>
      </text>
    </comment>
    <comment ref="AE422" authorId="1" shapeId="0" xr:uid="{6D4918B0-1767-4038-AEF2-D67F8E3E9BEA}">
      <text>
        <r>
          <rPr>
            <b/>
            <sz val="9"/>
            <color indexed="81"/>
            <rFont val="Tahoma"/>
            <family val="2"/>
          </rPr>
          <t>rxl:</t>
        </r>
        <r>
          <rPr>
            <sz val="9"/>
            <color indexed="81"/>
            <rFont val="Tahoma"/>
            <family val="2"/>
          </rPr>
          <t xml:space="preserve">
originally scheduled for 08/02/12 but p-p and moved back to 05/04/12 then 04/04/12 but p-p and moved to 25/04/12 where it was p-p again - game never played - league determined it a 0-0 draw  </t>
        </r>
      </text>
    </comment>
    <comment ref="AF422" authorId="1" shapeId="0" xr:uid="{45588F14-BE21-40E4-9E9D-E45A1C6C422B}">
      <text>
        <r>
          <rPr>
            <b/>
            <sz val="9"/>
            <color indexed="81"/>
            <rFont val="Tahoma"/>
            <family val="2"/>
          </rPr>
          <t>rxl:</t>
        </r>
        <r>
          <rPr>
            <sz val="9"/>
            <color indexed="81"/>
            <rFont val="Tahoma"/>
            <family val="2"/>
          </rPr>
          <t xml:space="preserve">
 originally scheduled for 29/02/12 but moved back to 20/04/12 but p-p and moved to 30/04/12
game never played - league determined it a 0-0 draw </t>
        </r>
      </text>
    </comment>
    <comment ref="AG422" authorId="1" shapeId="0" xr:uid="{6F9A58A0-C4D4-43A6-8AD6-68E4CED2337B}">
      <text>
        <r>
          <rPr>
            <b/>
            <sz val="9"/>
            <color indexed="81"/>
            <rFont val="Tahoma"/>
            <family val="2"/>
          </rPr>
          <t>rxl:</t>
        </r>
        <r>
          <rPr>
            <sz val="9"/>
            <color indexed="81"/>
            <rFont val="Tahoma"/>
            <family val="2"/>
          </rPr>
          <t xml:space="preserve">
p-p on 25/01/12. Waterlogged - moved back to 11/04/12</t>
        </r>
      </text>
    </comment>
    <comment ref="AH422" authorId="1" shapeId="0" xr:uid="{1D1E74D7-39AC-4275-8382-C3968C445F96}">
      <text>
        <r>
          <rPr>
            <b/>
            <sz val="9"/>
            <color indexed="81"/>
            <rFont val="Tahoma"/>
            <family val="2"/>
          </rPr>
          <t>rxl:</t>
        </r>
        <r>
          <rPr>
            <sz val="9"/>
            <color indexed="81"/>
            <rFont val="Tahoma"/>
            <family val="2"/>
          </rPr>
          <t xml:space="preserve">
originally scheduled for 15/02/12 but brought forward two days to 13/02/12 although bulletin wrongly advised the date as Monday 11/02/12 at first</t>
        </r>
      </text>
    </comment>
    <comment ref="AI422" authorId="1" shapeId="0" xr:uid="{096FF0FC-74D8-41EC-9C5D-88AC94C0A234}">
      <text>
        <r>
          <rPr>
            <b/>
            <sz val="9"/>
            <color indexed="81"/>
            <rFont val="Tahoma"/>
            <family val="2"/>
          </rPr>
          <t>rxl:</t>
        </r>
        <r>
          <rPr>
            <sz val="9"/>
            <color indexed="81"/>
            <rFont val="Tahoma"/>
            <family val="2"/>
          </rPr>
          <t xml:space="preserve">
originally scheduled for 28/09/11 but moved back to 23/11/11 - pitch unavailable on 23/11/11 - moved back to 11/01/12 while the return fixture takes place this week instead</t>
        </r>
      </text>
    </comment>
    <comment ref="AK422" authorId="1" shapeId="0" xr:uid="{B34699DE-549D-4E3D-BDB4-50981CBBC9D5}">
      <text>
        <r>
          <rPr>
            <b/>
            <sz val="9"/>
            <color indexed="81"/>
            <rFont val="Tahoma"/>
            <family val="2"/>
          </rPr>
          <t>rxl:</t>
        </r>
        <r>
          <rPr>
            <sz val="9"/>
            <color indexed="81"/>
            <rFont val="Tahoma"/>
            <family val="2"/>
          </rPr>
          <t xml:space="preserve">
originally scheduled for 01/02/12 but moved back to 02/02/12 where it was p-p. Moved back to 02/04/12</t>
        </r>
      </text>
    </comment>
    <comment ref="AB423" authorId="1" shapeId="0" xr:uid="{E50AE6A1-4876-43F5-AA4A-D4EF52CAD9BD}">
      <text>
        <r>
          <rPr>
            <b/>
            <sz val="9"/>
            <color indexed="81"/>
            <rFont val="Tahoma"/>
            <family val="2"/>
          </rPr>
          <t>rxl:</t>
        </r>
        <r>
          <rPr>
            <sz val="9"/>
            <color indexed="81"/>
            <rFont val="Tahoma"/>
            <family val="2"/>
          </rPr>
          <t xml:space="preserve">
originally scheduled for 17/11/11 but brought forward to 13/10/11</t>
        </r>
      </text>
    </comment>
    <comment ref="AC423" authorId="1" shapeId="0" xr:uid="{30F4D818-AA19-48FD-B5FA-84B1BA4CCDD4}">
      <text>
        <r>
          <rPr>
            <b/>
            <sz val="9"/>
            <color indexed="81"/>
            <rFont val="Tahoma"/>
            <family val="2"/>
          </rPr>
          <t>rxl:</t>
        </r>
        <r>
          <rPr>
            <sz val="9"/>
            <color indexed="81"/>
            <rFont val="Tahoma"/>
            <family val="2"/>
          </rPr>
          <t xml:space="preserve">
p-p on 09/02/12 - moved back to 29/03/12</t>
        </r>
      </text>
    </comment>
    <comment ref="AG423" authorId="1" shapeId="0" xr:uid="{D986F768-D58A-4A1B-91A7-4EDDC11CEDB8}">
      <text>
        <r>
          <rPr>
            <b/>
            <sz val="9"/>
            <color indexed="81"/>
            <rFont val="Tahoma"/>
            <family val="2"/>
          </rPr>
          <t>rxl:</t>
        </r>
        <r>
          <rPr>
            <sz val="9"/>
            <color indexed="81"/>
            <rFont val="Tahoma"/>
            <family val="2"/>
          </rPr>
          <t xml:space="preserve">
brought forward from 26/01/12  - rearranged for 17/11/11</t>
        </r>
      </text>
    </comment>
    <comment ref="AI423" authorId="1" shapeId="0" xr:uid="{233B550D-5E4D-43DF-8B17-401E687BE0CB}">
      <text>
        <r>
          <rPr>
            <b/>
            <sz val="9"/>
            <color indexed="81"/>
            <rFont val="Tahoma"/>
            <family val="2"/>
          </rPr>
          <t>rxl:</t>
        </r>
        <r>
          <rPr>
            <sz val="9"/>
            <color indexed="81"/>
            <rFont val="Tahoma"/>
            <family val="2"/>
          </rPr>
          <t xml:space="preserve">
originally scheduled for 19/01/12 but both teams were given different fixtures and this one was moved back to 01/03/12</t>
        </r>
      </text>
    </comment>
    <comment ref="AJ423" authorId="1" shapeId="0" xr:uid="{926478B8-599A-44EF-A685-A544CF3A8BC9}">
      <text>
        <r>
          <rPr>
            <b/>
            <sz val="9"/>
            <color indexed="81"/>
            <rFont val="Tahoma"/>
            <family val="2"/>
          </rPr>
          <t>rxl:</t>
        </r>
        <r>
          <rPr>
            <sz val="9"/>
            <color indexed="81"/>
            <rFont val="Tahoma"/>
            <family val="2"/>
          </rPr>
          <t xml:space="preserve">
p-p on 06/10/11 - moved back to 08/12/11 but p-p on that date so moved to 22/03/12</t>
        </r>
      </text>
    </comment>
    <comment ref="N424" authorId="1" shapeId="0" xr:uid="{4964B21D-898B-4416-B892-4EA20607F501}">
      <text>
        <r>
          <rPr>
            <b/>
            <sz val="9"/>
            <color indexed="81"/>
            <rFont val="Tahoma"/>
            <family val="2"/>
          </rPr>
          <t>rxl:</t>
        </r>
        <r>
          <rPr>
            <sz val="9"/>
            <color indexed="81"/>
            <rFont val="Tahoma"/>
            <family val="2"/>
          </rPr>
          <t xml:space="preserve">
game awarded to Bedfont</t>
        </r>
      </text>
    </comment>
    <comment ref="R424" authorId="1" shapeId="0" xr:uid="{E5F29DEB-A626-4F80-863F-5A243603A143}">
      <text>
        <r>
          <rPr>
            <b/>
            <sz val="9"/>
            <color indexed="81"/>
            <rFont val="Tahoma"/>
            <family val="2"/>
          </rPr>
          <t>rxl:</t>
        </r>
        <r>
          <rPr>
            <sz val="9"/>
            <color indexed="81"/>
            <rFont val="Tahoma"/>
            <family val="2"/>
          </rPr>
          <t xml:space="preserve">
game never played - league determined it a 0-0 draw</t>
        </r>
      </text>
    </comment>
    <comment ref="AC424" authorId="1" shapeId="0" xr:uid="{C0093D3B-FDFF-4396-8044-1DB17A921A5B}">
      <text>
        <r>
          <rPr>
            <b/>
            <sz val="9"/>
            <color indexed="81"/>
            <rFont val="Tahoma"/>
            <family val="2"/>
          </rPr>
          <t>rxl:</t>
        </r>
        <r>
          <rPr>
            <sz val="9"/>
            <color indexed="81"/>
            <rFont val="Tahoma"/>
            <family val="2"/>
          </rPr>
          <t xml:space="preserve">
originally scheduled for 03/10/11 but moved back to 06/10/11 and then p-p on 12/12/11 - then moved to 05/03/12 but p-p and game rescheduled for 12/04/12 but game not played and points awarded to Bedfont</t>
        </r>
      </text>
    </comment>
    <comment ref="AD424" authorId="1" shapeId="0" xr:uid="{06EE0BF2-B5CF-4B90-A75C-0DDBD3BF66C8}">
      <text>
        <r>
          <rPr>
            <b/>
            <sz val="9"/>
            <color indexed="81"/>
            <rFont val="Tahoma"/>
            <family val="2"/>
          </rPr>
          <t>rxl:</t>
        </r>
        <r>
          <rPr>
            <sz val="9"/>
            <color indexed="81"/>
            <rFont val="Tahoma"/>
            <family val="2"/>
          </rPr>
          <t xml:space="preserve">
originally scheduled for 16/01/12 but brought forward to 31/10/11.</t>
        </r>
      </text>
    </comment>
    <comment ref="AG424" authorId="1" shapeId="0" xr:uid="{220F097C-ACB4-4C6A-BFEB-532234CD0AE7}">
      <text>
        <r>
          <rPr>
            <b/>
            <sz val="9"/>
            <color indexed="81"/>
            <rFont val="Tahoma"/>
            <family val="2"/>
          </rPr>
          <t>rxl:</t>
        </r>
        <r>
          <rPr>
            <sz val="9"/>
            <color indexed="81"/>
            <rFont val="Tahoma"/>
            <family val="2"/>
          </rPr>
          <t xml:space="preserve">
p-p on 14/11/11 but moved to 06/02/12 - Westfield had a GM cup tie arranged though, so moved back to 02/04/12 at short notice but ground unavailable that day - game never played - league determined it a 0-0 draw</t>
        </r>
      </text>
    </comment>
    <comment ref="AI424" authorId="1" shapeId="0" xr:uid="{C046B9D3-AACA-4E7C-A6BB-5FCD280C871C}">
      <text>
        <r>
          <rPr>
            <b/>
            <sz val="9"/>
            <color indexed="81"/>
            <rFont val="Tahoma"/>
            <family val="2"/>
          </rPr>
          <t>rxl:</t>
        </r>
        <r>
          <rPr>
            <sz val="9"/>
            <color indexed="81"/>
            <rFont val="Tahoma"/>
            <family val="2"/>
          </rPr>
          <t xml:space="preserve">
p-p on  23/01/12 - moved back to 14/03/12</t>
        </r>
      </text>
    </comment>
    <comment ref="AJ424" authorId="1" shapeId="0" xr:uid="{FD2A97C0-3BE3-44B7-AAD4-A451119DBB04}">
      <text>
        <r>
          <rPr>
            <b/>
            <sz val="9"/>
            <color indexed="81"/>
            <rFont val="Tahoma"/>
            <family val="2"/>
          </rPr>
          <t>rxl:</t>
        </r>
        <r>
          <rPr>
            <sz val="9"/>
            <color indexed="81"/>
            <rFont val="Tahoma"/>
            <family val="2"/>
          </rPr>
          <t xml:space="preserve">
originally scheduled for 19/12/11 but  p-p on 19/12/11 - moved back to 19/03/12</t>
        </r>
      </text>
    </comment>
    <comment ref="AK424" authorId="1" shapeId="0" xr:uid="{BDA57674-6A45-4DF9-8545-466CCE3ABE4A}">
      <text>
        <r>
          <rPr>
            <b/>
            <sz val="9"/>
            <color indexed="81"/>
            <rFont val="Tahoma"/>
            <family val="2"/>
          </rPr>
          <t>rxl:</t>
        </r>
        <r>
          <rPr>
            <sz val="9"/>
            <color indexed="81"/>
            <rFont val="Tahoma"/>
            <family val="2"/>
          </rPr>
          <t xml:space="preserve">
p-p on 09/01/12  - rearranged for 12/03/12</t>
        </r>
      </text>
    </comment>
  </commentList>
</comments>
</file>

<file path=xl/sharedStrings.xml><?xml version="1.0" encoding="utf-8"?>
<sst xmlns="http://schemas.openxmlformats.org/spreadsheetml/2006/main" count="5812" uniqueCount="770">
  <si>
    <t>Youth League Tables from 1928/29 - 2011/12</t>
  </si>
  <si>
    <t>Sources Used</t>
  </si>
  <si>
    <t>Points Deducted</t>
  </si>
  <si>
    <t>^ = 1</t>
  </si>
  <si>
    <t>* = 2</t>
  </si>
  <si>
    <t>+ = 3</t>
  </si>
  <si>
    <t>x = something else</t>
  </si>
  <si>
    <t>1928/29</t>
  </si>
  <si>
    <t>No Youth table found in Leatherhead &amp; District League yet</t>
  </si>
  <si>
    <t>1929/30</t>
  </si>
  <si>
    <t>Sutton &amp; District League - Division Three</t>
  </si>
  <si>
    <t>Pos</t>
  </si>
  <si>
    <t>Team</t>
  </si>
  <si>
    <t>Pld</t>
  </si>
  <si>
    <t>W</t>
  </si>
  <si>
    <t>D</t>
  </si>
  <si>
    <t>L</t>
  </si>
  <si>
    <t>F</t>
  </si>
  <si>
    <t>A</t>
  </si>
  <si>
    <t>Pts</t>
  </si>
  <si>
    <t>GA</t>
  </si>
  <si>
    <t>Leatherhead United Res</t>
  </si>
  <si>
    <t>Victoria Athletic</t>
  </si>
  <si>
    <t>Sutton Spartans</t>
  </si>
  <si>
    <t>Cheam Argyle</t>
  </si>
  <si>
    <t>Leatherhead Old Boys</t>
  </si>
  <si>
    <t>Fetcham</t>
  </si>
  <si>
    <t>Mitcham Green Res</t>
  </si>
  <si>
    <t>Epsom Town Juniors</t>
  </si>
  <si>
    <t>13*</t>
  </si>
  <si>
    <t>Epsom Athletic III</t>
  </si>
  <si>
    <t>Mitcham St Mark's</t>
  </si>
  <si>
    <t>* 2 points deducted - ineligible player</t>
  </si>
  <si>
    <t>1930/31</t>
  </si>
  <si>
    <t>Wallington Holy Trinity OB</t>
  </si>
  <si>
    <t>Manor Rovers Reserves</t>
  </si>
  <si>
    <t>26*</t>
  </si>
  <si>
    <t>Bryant Athletic</t>
  </si>
  <si>
    <t>Carshalton Hill Reserves</t>
  </si>
  <si>
    <t>Mitcham Green Reserves</t>
  </si>
  <si>
    <t>Sutton Town</t>
  </si>
  <si>
    <t>Rosehill Reserves</t>
  </si>
  <si>
    <t>5*</t>
  </si>
  <si>
    <t>* 2 points deducted for ineligible player</t>
  </si>
  <si>
    <t>1931/32</t>
  </si>
  <si>
    <t>Sutton &amp; District League - Division Two</t>
  </si>
  <si>
    <t>Banstead Wood</t>
  </si>
  <si>
    <t>North Cheam Athletic</t>
  </si>
  <si>
    <t>Cosy Athletic (Sutton)</t>
  </si>
  <si>
    <t>Highways Athletic (Ewell)</t>
  </si>
  <si>
    <t>Stockwell</t>
  </si>
  <si>
    <t>Palmers S.C.</t>
  </si>
  <si>
    <t>* 2 pts deducted - ineligible player</t>
  </si>
  <si>
    <t>1932/33</t>
  </si>
  <si>
    <t>Elands</t>
  </si>
  <si>
    <t>Epsom Ramblers</t>
  </si>
  <si>
    <t>Cosy Athletic</t>
  </si>
  <si>
    <t>Cheam Reserves</t>
  </si>
  <si>
    <t>Rosehill</t>
  </si>
  <si>
    <t>Highways Athletic</t>
  </si>
  <si>
    <t>Sutton Gas Reserves</t>
  </si>
  <si>
    <t>1933/34</t>
  </si>
  <si>
    <t>Sutton &amp; District League - Division One</t>
  </si>
  <si>
    <t>Sutton J.E.A.</t>
  </si>
  <si>
    <t>Belmont</t>
  </si>
  <si>
    <t>West Ewell Athletic</t>
  </si>
  <si>
    <t>Garfield Athletic</t>
  </si>
  <si>
    <t>Epsom Athletic Reserves</t>
  </si>
  <si>
    <t>Banstead Res resigned over xmas period</t>
  </si>
  <si>
    <t>1934/35</t>
  </si>
  <si>
    <t>EPSOM F.C. JUNIORS</t>
  </si>
  <si>
    <t>Pagomacs</t>
  </si>
  <si>
    <t>Mitcham Argyle</t>
  </si>
  <si>
    <t>United Caterers</t>
  </si>
  <si>
    <t>withdrew after 2/3/35 Pld 11</t>
  </si>
  <si>
    <t>United Catererrs also withdrew after playing ten matches</t>
  </si>
  <si>
    <t>------------------------------------------------------------------------------------------------------------------</t>
  </si>
  <si>
    <t>1949/50</t>
  </si>
  <si>
    <t>latest inc 25/3/50</t>
  </si>
  <si>
    <t>Epsom &amp; Ewell League - Division One</t>
  </si>
  <si>
    <t>Book</t>
  </si>
  <si>
    <t>CV</t>
  </si>
  <si>
    <t>Cud</t>
  </si>
  <si>
    <t>E</t>
  </si>
  <si>
    <t>EOS</t>
  </si>
  <si>
    <t>PO</t>
  </si>
  <si>
    <t>Sun</t>
  </si>
  <si>
    <t>Surb</t>
  </si>
  <si>
    <t>Wand</t>
  </si>
  <si>
    <t>Wes</t>
  </si>
  <si>
    <t>HW</t>
  </si>
  <si>
    <t>HD</t>
  </si>
  <si>
    <t>HL</t>
  </si>
  <si>
    <t>AW</t>
  </si>
  <si>
    <t>AD</t>
  </si>
  <si>
    <t>AL</t>
  </si>
  <si>
    <t>GD</t>
  </si>
  <si>
    <t>Cuddington Park</t>
  </si>
  <si>
    <t>Bookham Juniors</t>
  </si>
  <si>
    <t>5-3</t>
  </si>
  <si>
    <t>2-3</t>
  </si>
  <si>
    <t>2-2</t>
  </si>
  <si>
    <t>3-0</t>
  </si>
  <si>
    <t>14-2</t>
  </si>
  <si>
    <t>1-3</t>
  </si>
  <si>
    <t>1/10</t>
  </si>
  <si>
    <t>8/10</t>
  </si>
  <si>
    <t>18/2</t>
  </si>
  <si>
    <t>25/3</t>
  </si>
  <si>
    <t>14/1</t>
  </si>
  <si>
    <t>26/11</t>
  </si>
  <si>
    <t>31/12</t>
  </si>
  <si>
    <t>www.eefconline.co.uk</t>
  </si>
  <si>
    <t>Westonian United</t>
  </si>
  <si>
    <t>Cheam Village Warriors</t>
  </si>
  <si>
    <t>2-9</t>
  </si>
  <si>
    <t>1-5</t>
  </si>
  <si>
    <t>1-1</t>
  </si>
  <si>
    <t>1-7</t>
  </si>
  <si>
    <t>4-4</t>
  </si>
  <si>
    <t>5-0</t>
  </si>
  <si>
    <t>1-4</t>
  </si>
  <si>
    <t>Cud 4-4 Surb 1/10/49</t>
  </si>
  <si>
    <t>5/11</t>
  </si>
  <si>
    <t>11/3</t>
  </si>
  <si>
    <t>28/1</t>
  </si>
  <si>
    <t>4/3</t>
  </si>
  <si>
    <t>4/2</t>
  </si>
  <si>
    <t>Epsom Herald</t>
  </si>
  <si>
    <t>Epsom Old Scholars</t>
  </si>
  <si>
    <t>8-1</t>
  </si>
  <si>
    <t>2-1</t>
  </si>
  <si>
    <t>4-1</t>
  </si>
  <si>
    <t>7-0</t>
  </si>
  <si>
    <t>3-1</t>
  </si>
  <si>
    <t>was this the return?</t>
  </si>
  <si>
    <t>26/12</t>
  </si>
  <si>
    <t>17/12</t>
  </si>
  <si>
    <t>3/12</t>
  </si>
  <si>
    <t>15/10</t>
  </si>
  <si>
    <t>15/4</t>
  </si>
  <si>
    <t>Surrey Comet</t>
  </si>
  <si>
    <t>P.O.Telecoms (SW) Juniors</t>
  </si>
  <si>
    <t>Epsom Juniors</t>
  </si>
  <si>
    <t>7-1</t>
  </si>
  <si>
    <t>2-4</t>
  </si>
  <si>
    <t>3-4</t>
  </si>
  <si>
    <t>0-1</t>
  </si>
  <si>
    <t>25/2</t>
  </si>
  <si>
    <t>3-2</t>
  </si>
  <si>
    <t>9-0</t>
  </si>
  <si>
    <t>Surb v EOS 15/10/49</t>
  </si>
  <si>
    <t>12/11</t>
  </si>
  <si>
    <t>1/4</t>
  </si>
  <si>
    <t>29/10</t>
  </si>
  <si>
    <t>Sunnyside</t>
  </si>
  <si>
    <t>8-0</t>
  </si>
  <si>
    <t>0-3</t>
  </si>
  <si>
    <t>15-2</t>
  </si>
  <si>
    <t>22/10</t>
  </si>
  <si>
    <t>10/12</t>
  </si>
  <si>
    <t>19/11</t>
  </si>
  <si>
    <t>7/1</t>
  </si>
  <si>
    <t>Surbiton Town Juniors</t>
  </si>
  <si>
    <t>2-0</t>
  </si>
  <si>
    <t>6-0</t>
  </si>
  <si>
    <t>4-3</t>
  </si>
  <si>
    <t>6-3</t>
  </si>
  <si>
    <t>4-6</t>
  </si>
  <si>
    <t>4-2</t>
  </si>
  <si>
    <t>12-0</t>
  </si>
  <si>
    <t>Wandgas (Epsom)</t>
  </si>
  <si>
    <t>0-7</t>
  </si>
  <si>
    <t>2-7</t>
  </si>
  <si>
    <t>0-15</t>
  </si>
  <si>
    <t>0-6</t>
  </si>
  <si>
    <t>0-10</t>
  </si>
  <si>
    <t>2-11</t>
  </si>
  <si>
    <t>11/2</t>
  </si>
  <si>
    <t>3-3</t>
  </si>
  <si>
    <t>18/3</t>
  </si>
  <si>
    <t>1950/51</t>
  </si>
  <si>
    <t>latest inc 21/3/51</t>
  </si>
  <si>
    <t>Ban</t>
  </si>
  <si>
    <t>Byne</t>
  </si>
  <si>
    <t>Man</t>
  </si>
  <si>
    <t>Sutt</t>
  </si>
  <si>
    <t>WEA</t>
  </si>
  <si>
    <t>West</t>
  </si>
  <si>
    <t>Banstead Athletic Juniors</t>
  </si>
  <si>
    <t>E Juniors</t>
  </si>
  <si>
    <t>3/2</t>
  </si>
  <si>
    <t>24/2</t>
  </si>
  <si>
    <t>11/11</t>
  </si>
  <si>
    <t>4/11</t>
  </si>
  <si>
    <t>0-5</t>
  </si>
  <si>
    <t>5-5</t>
  </si>
  <si>
    <t>1-10</t>
  </si>
  <si>
    <t>3-5</t>
  </si>
  <si>
    <t>Pld 12 W11D1</t>
  </si>
  <si>
    <t>16/9</t>
  </si>
  <si>
    <t>18/11</t>
  </si>
  <si>
    <t>23/9</t>
  </si>
  <si>
    <t>10/3</t>
  </si>
  <si>
    <t>Sutton United Juniors</t>
  </si>
  <si>
    <t>Byne Rovers</t>
  </si>
  <si>
    <t>1-2</t>
  </si>
  <si>
    <t>0-4</t>
  </si>
  <si>
    <t xml:space="preserve">F81 A12 </t>
  </si>
  <si>
    <t>2/12</t>
  </si>
  <si>
    <t>West Ewell Athletic Juniors</t>
  </si>
  <si>
    <t>7-2</t>
  </si>
  <si>
    <t>6-4</t>
  </si>
  <si>
    <t>says Epsom Herald</t>
  </si>
  <si>
    <t>25/11</t>
  </si>
  <si>
    <t>13/1</t>
  </si>
  <si>
    <t>27/1</t>
  </si>
  <si>
    <t>Manor Athletic</t>
  </si>
  <si>
    <t>19-0</t>
  </si>
  <si>
    <t>31/3</t>
  </si>
  <si>
    <t>9/9</t>
  </si>
  <si>
    <t>13-0</t>
  </si>
  <si>
    <t>4-8</t>
  </si>
  <si>
    <t>3-10</t>
  </si>
  <si>
    <t>2-8</t>
  </si>
  <si>
    <t>3-9</t>
  </si>
  <si>
    <t>17/3</t>
  </si>
  <si>
    <t>1-0</t>
  </si>
  <si>
    <t>9/12</t>
  </si>
  <si>
    <t>16/12</t>
  </si>
  <si>
    <t>20/1</t>
  </si>
  <si>
    <t>2/5</t>
  </si>
  <si>
    <t>4-0</t>
  </si>
  <si>
    <t>5-2</t>
  </si>
  <si>
    <t>6-2</t>
  </si>
  <si>
    <t>0-2</t>
  </si>
  <si>
    <t>2-6</t>
  </si>
  <si>
    <t>3/3</t>
  </si>
  <si>
    <t>27/1/51 Ashtead 4-6 Bookham Juniors but Ashtead were not in league</t>
  </si>
  <si>
    <t>1951/52</t>
  </si>
  <si>
    <t>latest inc 4/4/52</t>
  </si>
  <si>
    <t>Ewe</t>
  </si>
  <si>
    <t>Park</t>
  </si>
  <si>
    <t>Rose</t>
  </si>
  <si>
    <t>Sut</t>
  </si>
  <si>
    <t>WE</t>
  </si>
  <si>
    <t>27/10</t>
  </si>
  <si>
    <t>13/10</t>
  </si>
  <si>
    <t>1/3</t>
  </si>
  <si>
    <t>15/3</t>
  </si>
  <si>
    <t>Sutton Juniors</t>
  </si>
  <si>
    <t>6/10</t>
  </si>
  <si>
    <t>20/10</t>
  </si>
  <si>
    <t>24/11</t>
  </si>
  <si>
    <t>Sutton &amp; Cheam Herald</t>
  </si>
  <si>
    <t>Ewell Youth</t>
  </si>
  <si>
    <t>26/1</t>
  </si>
  <si>
    <t>19/1</t>
  </si>
  <si>
    <t>Rosehill Juniors</t>
  </si>
  <si>
    <t>1-8</t>
  </si>
  <si>
    <t>2/2</t>
  </si>
  <si>
    <t>16/2</t>
  </si>
  <si>
    <t>Park Albion</t>
  </si>
  <si>
    <t>0-0</t>
  </si>
  <si>
    <t>1/12</t>
  </si>
  <si>
    <t>4-5</t>
  </si>
  <si>
    <t>11/4</t>
  </si>
  <si>
    <t>1-6</t>
  </si>
  <si>
    <t>22/9</t>
  </si>
  <si>
    <t>8/3</t>
  </si>
  <si>
    <t>12/4</t>
  </si>
  <si>
    <t>22/3</t>
  </si>
  <si>
    <t>8/12</t>
  </si>
  <si>
    <t>West Ewell Juniors</t>
  </si>
  <si>
    <t>12/1</t>
  </si>
  <si>
    <t>Surbiton Town Juniors resigned</t>
  </si>
  <si>
    <t>0-13</t>
  </si>
  <si>
    <t>Park Albion have beaten West Ewell Juniors twice by 13/10/51 inc</t>
  </si>
  <si>
    <t>1963/64</t>
  </si>
  <si>
    <t>latest inc 25/3/64</t>
  </si>
  <si>
    <t>North Surrey Youth League - Division One</t>
  </si>
  <si>
    <t>Epsom Juniors won once over the Easter weekend 11/4/52 - 14/04/52 but v who and where and when?</t>
  </si>
  <si>
    <t>Tooting &amp; Mitcham Colts</t>
  </si>
  <si>
    <t>Ditton OB Juniors</t>
  </si>
  <si>
    <t>Epsom &amp; Ewell Juniors</t>
  </si>
  <si>
    <t>Ashtead Juniors</t>
  </si>
  <si>
    <t>Ham Juniors</t>
  </si>
  <si>
    <t>Kingston Boys Club</t>
  </si>
  <si>
    <t>Park Albion Juniors</t>
  </si>
  <si>
    <t>Molesey Juniors</t>
  </si>
  <si>
    <t>1982/83</t>
  </si>
  <si>
    <t>Southern Youth League</t>
  </si>
  <si>
    <t>E&amp;E</t>
  </si>
  <si>
    <t>Hamp</t>
  </si>
  <si>
    <t>Red</t>
  </si>
  <si>
    <t>Why</t>
  </si>
  <si>
    <t>Wok</t>
  </si>
  <si>
    <t>Woking</t>
  </si>
  <si>
    <t>Banstead Athletic</t>
  </si>
  <si>
    <t>Epsom &amp; Ewell</t>
  </si>
  <si>
    <t>10-1</t>
  </si>
  <si>
    <t>10/11</t>
  </si>
  <si>
    <t>5/5</t>
  </si>
  <si>
    <t>10/2</t>
  </si>
  <si>
    <t>9/5</t>
  </si>
  <si>
    <t>Source: Dave Wilson - Southern Youth League Records</t>
  </si>
  <si>
    <t>Hampton</t>
  </si>
  <si>
    <t>4/1</t>
  </si>
  <si>
    <t>2/11</t>
  </si>
  <si>
    <t>Woking News and Mail</t>
  </si>
  <si>
    <t>Redhill</t>
  </si>
  <si>
    <t>2-5</t>
  </si>
  <si>
    <t>Rob Oakes records</t>
  </si>
  <si>
    <t>Whyteleafe</t>
  </si>
  <si>
    <t>11/5</t>
  </si>
  <si>
    <t>2/3</t>
  </si>
  <si>
    <t>21/4</t>
  </si>
  <si>
    <t>1983/84</t>
  </si>
  <si>
    <t>Car</t>
  </si>
  <si>
    <t>Carshalton Athletic</t>
  </si>
  <si>
    <t>x</t>
  </si>
  <si>
    <t>25/10</t>
  </si>
  <si>
    <t>28/2</t>
  </si>
  <si>
    <t>19/4</t>
  </si>
  <si>
    <t>3/11</t>
  </si>
  <si>
    <t>29/11</t>
  </si>
  <si>
    <t>Sutton United</t>
  </si>
  <si>
    <t>14/9</t>
  </si>
  <si>
    <t>8/2</t>
  </si>
  <si>
    <t>Leatherhead archive - Graham Mitchell</t>
  </si>
  <si>
    <t>5-1</t>
  </si>
  <si>
    <t>14/3</t>
  </si>
  <si>
    <t>Dec</t>
  </si>
  <si>
    <t>26/10</t>
  </si>
  <si>
    <t>9/4</t>
  </si>
  <si>
    <t>A/M</t>
  </si>
  <si>
    <t>6/3</t>
  </si>
  <si>
    <t>big collection of Leatherhead programmes</t>
  </si>
  <si>
    <t>Leatherhead</t>
  </si>
  <si>
    <t>Marr</t>
  </si>
  <si>
    <t>Sept</t>
  </si>
  <si>
    <t>Leatherhead withdrew after 5</t>
  </si>
  <si>
    <t>1984/85</t>
  </si>
  <si>
    <t>Cro</t>
  </si>
  <si>
    <t>T&amp;M</t>
  </si>
  <si>
    <t>Wim</t>
  </si>
  <si>
    <t>9/5 due to play Croydon (H)</t>
  </si>
  <si>
    <t>Wimbledon</t>
  </si>
  <si>
    <t xml:space="preserve">but appears not played, yet </t>
  </si>
  <si>
    <t>27/11</t>
  </si>
  <si>
    <t>Croydon</t>
  </si>
  <si>
    <t>Croydon (A) was played at</t>
  </si>
  <si>
    <t>West Street on 09/05/85 despite</t>
  </si>
  <si>
    <t>21/3</t>
  </si>
  <si>
    <t>29/4</t>
  </si>
  <si>
    <t>22/4</t>
  </si>
  <si>
    <t>7/5</t>
  </si>
  <si>
    <t>that match being scheduled for</t>
  </si>
  <si>
    <t>18/4</t>
  </si>
  <si>
    <t>Tooting &amp; Mitcham United</t>
  </si>
  <si>
    <t>11/5/85. Doesn't look right. Check!</t>
  </si>
  <si>
    <t>4/4</t>
  </si>
  <si>
    <t>Mar</t>
  </si>
  <si>
    <t>0-8</t>
  </si>
  <si>
    <t>1985/86</t>
  </si>
  <si>
    <t>Ealing Youth League - Premier Division</t>
  </si>
  <si>
    <t>AZ</t>
  </si>
  <si>
    <t>Bar</t>
  </si>
  <si>
    <t>Bel</t>
  </si>
  <si>
    <t>Han</t>
  </si>
  <si>
    <t>Hou</t>
  </si>
  <si>
    <t>Mole</t>
  </si>
  <si>
    <t>BE</t>
  </si>
  <si>
    <t>Barnes Eagles</t>
  </si>
  <si>
    <t>AZ Sportsworld</t>
  </si>
  <si>
    <t>Marlow</t>
  </si>
  <si>
    <t>8-6</t>
  </si>
  <si>
    <t>29/9</t>
  </si>
  <si>
    <t>Hanwell Town</t>
  </si>
  <si>
    <t>Belmont United</t>
  </si>
  <si>
    <t>15/9</t>
  </si>
  <si>
    <t>1/6</t>
  </si>
  <si>
    <t>20/4</t>
  </si>
  <si>
    <t>17/11</t>
  </si>
  <si>
    <t>28/5</t>
  </si>
  <si>
    <t>6-1</t>
  </si>
  <si>
    <t>23/3</t>
  </si>
  <si>
    <t>Molesey</t>
  </si>
  <si>
    <t>Hounslow</t>
  </si>
  <si>
    <t>16/3</t>
  </si>
  <si>
    <t>15/12</t>
  </si>
  <si>
    <t>Bedfont Eagles</t>
  </si>
  <si>
    <t>Bedfont Eagles withdrawn</t>
  </si>
  <si>
    <t>Played at least 11 by time of Cup Final programme which included 7th May</t>
  </si>
  <si>
    <t>W&amp;H</t>
  </si>
  <si>
    <t>2/4</t>
  </si>
  <si>
    <t>24/3</t>
  </si>
  <si>
    <t>15/1</t>
  </si>
  <si>
    <t>5/3</t>
  </si>
  <si>
    <t>14/5</t>
  </si>
  <si>
    <t>Hampton v E&amp;E Youth programme 08/10/86</t>
  </si>
  <si>
    <t>12-1</t>
  </si>
  <si>
    <t>7/4</t>
  </si>
  <si>
    <t>19/12</t>
  </si>
  <si>
    <t>5/9</t>
  </si>
  <si>
    <t>20/11</t>
  </si>
  <si>
    <t>3/10</t>
  </si>
  <si>
    <t>24/10</t>
  </si>
  <si>
    <t>1/5</t>
  </si>
  <si>
    <t>26/9</t>
  </si>
  <si>
    <t>Croydon Advertiser</t>
  </si>
  <si>
    <t>Walton &amp; Hersham</t>
  </si>
  <si>
    <t>15/5</t>
  </si>
  <si>
    <t>12/5</t>
  </si>
  <si>
    <t>13/5</t>
  </si>
  <si>
    <t>27/3</t>
  </si>
  <si>
    <t>18/9</t>
  </si>
  <si>
    <t>16/5</t>
  </si>
  <si>
    <t>3/5</t>
  </si>
  <si>
    <t>1986/87</t>
  </si>
  <si>
    <t>CONFIRMED</t>
  </si>
  <si>
    <t>DH</t>
  </si>
  <si>
    <t>Tooting &amp; Mitcham</t>
  </si>
  <si>
    <t>3/9</t>
  </si>
  <si>
    <t>17/9</t>
  </si>
  <si>
    <t>Feb</t>
  </si>
  <si>
    <t>Apr</t>
  </si>
  <si>
    <t>13/4</t>
  </si>
  <si>
    <t>Hampton v E&amp;E programme 14/04/87</t>
  </si>
  <si>
    <t>Dulwich Hamlet</t>
  </si>
  <si>
    <t>24/9</t>
  </si>
  <si>
    <t>10/9</t>
  </si>
  <si>
    <t>4/9</t>
  </si>
  <si>
    <t>6/11</t>
  </si>
  <si>
    <t>2/10</t>
  </si>
  <si>
    <t>16/10</t>
  </si>
  <si>
    <t>5-4</t>
  </si>
  <si>
    <t>8/9</t>
  </si>
  <si>
    <t>30/3</t>
  </si>
  <si>
    <t>9/2</t>
  </si>
  <si>
    <t>1987/88</t>
  </si>
  <si>
    <t>6/4</t>
  </si>
  <si>
    <t>Southern Youth League Handbook</t>
  </si>
  <si>
    <t>Oct</t>
  </si>
  <si>
    <t>30/11</t>
  </si>
  <si>
    <t>14/10</t>
  </si>
  <si>
    <t>30/12</t>
  </si>
  <si>
    <t>7/12</t>
  </si>
  <si>
    <t>Croydon programme</t>
  </si>
  <si>
    <t>28/10</t>
  </si>
  <si>
    <t>9/3</t>
  </si>
  <si>
    <t>30/9</t>
  </si>
  <si>
    <t>4/5</t>
  </si>
  <si>
    <t>Sutton programme</t>
  </si>
  <si>
    <t>7/3</t>
  </si>
  <si>
    <t>21/10</t>
  </si>
  <si>
    <t>17/2</t>
  </si>
  <si>
    <t>21/12</t>
  </si>
  <si>
    <t>5/10</t>
  </si>
  <si>
    <t>14/12</t>
  </si>
  <si>
    <t>1988/89</t>
  </si>
  <si>
    <t>latest - almost final</t>
  </si>
  <si>
    <t>Oct 88 Jeremy and Andy Boxall at Chipstead</t>
  </si>
  <si>
    <t>Dor</t>
  </si>
  <si>
    <t>Hor</t>
  </si>
  <si>
    <t>MV</t>
  </si>
  <si>
    <t>Mar 89 Norman Dearlove becomes Assistant Manager at Oakwood after resigning from Dorking earlier in the season</t>
  </si>
  <si>
    <t>28/9</t>
  </si>
  <si>
    <t>28/12</t>
  </si>
  <si>
    <t>&lt;J</t>
  </si>
  <si>
    <t>23/11</t>
  </si>
  <si>
    <t>Hampton programme Nov 1988</t>
  </si>
  <si>
    <t>19/10</t>
  </si>
  <si>
    <t>Steve Tyler records</t>
  </si>
  <si>
    <t>7/9</t>
  </si>
  <si>
    <t>10/10</t>
  </si>
  <si>
    <t>20/2</t>
  </si>
  <si>
    <t>18/1</t>
  </si>
  <si>
    <t>31/10</t>
  </si>
  <si>
    <t>22/2</t>
  </si>
  <si>
    <t>Dorking</t>
  </si>
  <si>
    <t>10/4</t>
  </si>
  <si>
    <t>8/11</t>
  </si>
  <si>
    <t>Hampton programme Apr 1989</t>
  </si>
  <si>
    <t>11/1</t>
  </si>
  <si>
    <t>11/9</t>
  </si>
  <si>
    <t>21/9</t>
  </si>
  <si>
    <t>15/2</t>
  </si>
  <si>
    <t>3/4</t>
  </si>
  <si>
    <t>7/2</t>
  </si>
  <si>
    <t>29/3</t>
  </si>
  <si>
    <t>12/10</t>
  </si>
  <si>
    <t>3/1</t>
  </si>
  <si>
    <t>Walton &amp; Hersham programme</t>
  </si>
  <si>
    <t>Horley Town</t>
  </si>
  <si>
    <t>May</t>
  </si>
  <si>
    <t>24/4</t>
  </si>
  <si>
    <t>29/12</t>
  </si>
  <si>
    <t>Sutton United programme</t>
  </si>
  <si>
    <t>Malden Vale</t>
  </si>
  <si>
    <t>3-7</t>
  </si>
  <si>
    <t>16/11</t>
  </si>
  <si>
    <t>13/3</t>
  </si>
  <si>
    <t>Dorking &amp; Leatherhead Advertiser</t>
  </si>
  <si>
    <t>12/12</t>
  </si>
  <si>
    <t>25/1</t>
  </si>
  <si>
    <t>19/9</t>
  </si>
  <si>
    <t>1989/90</t>
  </si>
  <si>
    <t>Aug 89 Tony Boorman joins Adrian Hill at Leatherhead after being at Grays Athletic</t>
  </si>
  <si>
    <t>Bed</t>
  </si>
  <si>
    <t>TB</t>
  </si>
  <si>
    <t>Aug 89 Gary Greenaway and Kevin Fitzgerald are at Dorking</t>
  </si>
  <si>
    <t>Sep 89 Burnley sign Noel Frankum from Dorking</t>
  </si>
  <si>
    <t>19/2</t>
  </si>
  <si>
    <t>26/3</t>
  </si>
  <si>
    <t>13/9</t>
  </si>
  <si>
    <t>1/11</t>
  </si>
  <si>
    <t>Croydon Advertiser - revisit for more results</t>
  </si>
  <si>
    <t>Bedfont</t>
  </si>
  <si>
    <t>Oct 89 Richard Strong leaves Epsom for Leatherhead</t>
  </si>
  <si>
    <t>27/12</t>
  </si>
  <si>
    <t>in pre April papers</t>
  </si>
  <si>
    <t>Nov 89 Andy Boxall joins Leatherhead from Chipstead</t>
  </si>
  <si>
    <t>30/8</t>
  </si>
  <si>
    <t>Caterham Times</t>
  </si>
  <si>
    <t>Nov 89 Simon Alldridge joins Leatherhead from Epsom. Trevor Jones is also there with Micky Stratford and Tony Hoy.</t>
  </si>
  <si>
    <t>22/11</t>
  </si>
  <si>
    <t>19/3</t>
  </si>
  <si>
    <t>28/3</t>
  </si>
  <si>
    <t>4/12</t>
  </si>
  <si>
    <t>lilac - Steve Tyler reords</t>
  </si>
  <si>
    <t>Sutton Untied</t>
  </si>
  <si>
    <t>Dec 89 Dave Hyatt is at Leatherhead</t>
  </si>
  <si>
    <t>15/11</t>
  </si>
  <si>
    <t>18/10</t>
  </si>
  <si>
    <t>Malden Vale programme</t>
  </si>
  <si>
    <t>Dec 89 Ada Hill resigns at Leatherhead to give them time to change things around. Assistant John Woods remains at the club.</t>
  </si>
  <si>
    <t>23/4</t>
  </si>
  <si>
    <t>20/9</t>
  </si>
  <si>
    <t>27/9</t>
  </si>
  <si>
    <t>21/2</t>
  </si>
  <si>
    <t>11/10</t>
  </si>
  <si>
    <t>17/1</t>
  </si>
  <si>
    <t>Whyteleafe programme</t>
  </si>
  <si>
    <t>Dec 89 Dave Hyatt joins Redhill</t>
  </si>
  <si>
    <t>21/11</t>
  </si>
  <si>
    <t>6/12</t>
  </si>
  <si>
    <t>20/3</t>
  </si>
  <si>
    <t>0-11</t>
  </si>
  <si>
    <t>Dec 89 Mick Stratford is now at Whyteleafe</t>
  </si>
  <si>
    <t>Tooting &amp; Mitcham United programme</t>
  </si>
  <si>
    <t>Three Bridges</t>
  </si>
  <si>
    <t>Nov 89 Ken Ireland takes over as Redhill Manager</t>
  </si>
  <si>
    <t>6/9</t>
  </si>
  <si>
    <t>4/10</t>
  </si>
  <si>
    <t>12/3</t>
  </si>
  <si>
    <t>10/1</t>
  </si>
  <si>
    <t>5/4</t>
  </si>
  <si>
    <t>15-0</t>
  </si>
  <si>
    <t>7-3</t>
  </si>
  <si>
    <t>23/10</t>
  </si>
  <si>
    <t>Apr 90 Tony Webb in goal for Banstead Youth</t>
  </si>
  <si>
    <t>Carsh were due to play T&amp;M  on Wed 02/05/90 but venue unknown and final match of the season was at home on 07/05/90 but opponents not advised!</t>
  </si>
  <si>
    <t>1990/91</t>
  </si>
  <si>
    <t>Southern Youth League - Section A</t>
  </si>
  <si>
    <t>prog</t>
  </si>
  <si>
    <t>inc 27/3/91</t>
  </si>
  <si>
    <t>with Epsom results added</t>
  </si>
  <si>
    <t>01/01/90 D &amp; L Ad next</t>
  </si>
  <si>
    <t>Dorking win first six and only concede 3 so far - D&amp;L Ad</t>
  </si>
  <si>
    <t>Bro</t>
  </si>
  <si>
    <t>Kin</t>
  </si>
  <si>
    <t>Bromley</t>
  </si>
  <si>
    <t>29/8</t>
  </si>
  <si>
    <t>14/11</t>
  </si>
  <si>
    <t>12/9</t>
  </si>
  <si>
    <t>17/10</t>
  </si>
  <si>
    <t>8/5</t>
  </si>
  <si>
    <t>Bromley programme</t>
  </si>
  <si>
    <t>Kingstonian</t>
  </si>
  <si>
    <t>Molesey programme</t>
  </si>
  <si>
    <t>28/8</t>
  </si>
  <si>
    <t>17/1/91 next Caterham Times</t>
  </si>
  <si>
    <t>10/5</t>
  </si>
  <si>
    <t>23/1</t>
  </si>
  <si>
    <t>1991/92</t>
  </si>
  <si>
    <t>Southern Youth League - Eastern Division</t>
  </si>
  <si>
    <t>CroA</t>
  </si>
  <si>
    <t>CP</t>
  </si>
  <si>
    <t>21/8</t>
  </si>
  <si>
    <t>Dulwich Hamlet programme</t>
  </si>
  <si>
    <t>8-2</t>
  </si>
  <si>
    <t>26/2</t>
  </si>
  <si>
    <t>29/1</t>
  </si>
  <si>
    <t>Crystal Palace</t>
  </si>
  <si>
    <t>Croydon Athletic</t>
  </si>
  <si>
    <t>13/2</t>
  </si>
  <si>
    <t>28/11</t>
  </si>
  <si>
    <t>18/12</t>
  </si>
  <si>
    <t>11-0</t>
  </si>
  <si>
    <t>30/10</t>
  </si>
  <si>
    <t>25/9</t>
  </si>
  <si>
    <t>1992/93</t>
  </si>
  <si>
    <t>Southern Youth League - Western Division</t>
  </si>
  <si>
    <t>Three points for a win from here</t>
  </si>
  <si>
    <t>CC</t>
  </si>
  <si>
    <t>7/10</t>
  </si>
  <si>
    <t>Corinthian-Casuals</t>
  </si>
  <si>
    <t>Chris Hurst records - Hampton historian</t>
  </si>
  <si>
    <t>6-5</t>
  </si>
  <si>
    <t>Hampton programme Dec 1992</t>
  </si>
  <si>
    <t>28/4</t>
  </si>
  <si>
    <t>1993/94</t>
  </si>
  <si>
    <t>Source - Hampton FC Programme</t>
  </si>
  <si>
    <t>up to and inc 27/4/94 but with extra results added</t>
  </si>
  <si>
    <t>Chris Hurst records</t>
  </si>
  <si>
    <t>25/4</t>
  </si>
  <si>
    <t>27/4</t>
  </si>
  <si>
    <t>2002/03</t>
  </si>
  <si>
    <t>Southern Youth League - Southern Division</t>
  </si>
  <si>
    <t>BB</t>
  </si>
  <si>
    <t>C&amp;H</t>
  </si>
  <si>
    <t>Cob</t>
  </si>
  <si>
    <t>Craw</t>
  </si>
  <si>
    <t>EGr</t>
  </si>
  <si>
    <t>Lea</t>
  </si>
  <si>
    <t>Mer</t>
  </si>
  <si>
    <t>Ton</t>
  </si>
  <si>
    <t>ChU</t>
  </si>
  <si>
    <t>Crawley Town</t>
  </si>
  <si>
    <t>Broadbridge Heath</t>
  </si>
  <si>
    <t>3-8</t>
  </si>
  <si>
    <t>7/11</t>
  </si>
  <si>
    <t>5/12</t>
  </si>
  <si>
    <t>6/2</t>
  </si>
  <si>
    <t>Chessington &amp; Hook United</t>
  </si>
  <si>
    <t>Southern Youth League Bulletins 2002/03</t>
  </si>
  <si>
    <t>Tonbridge Angels</t>
  </si>
  <si>
    <t>Cobham</t>
  </si>
  <si>
    <t>14/4</t>
  </si>
  <si>
    <t>27/2</t>
  </si>
  <si>
    <t>30/1</t>
  </si>
  <si>
    <t>East Grinstead Town</t>
  </si>
  <si>
    <t>17/4</t>
  </si>
  <si>
    <t>11/12</t>
  </si>
  <si>
    <t>16/4</t>
  </si>
  <si>
    <t>30/4</t>
  </si>
  <si>
    <t>9/10</t>
  </si>
  <si>
    <t>East Grinstead</t>
  </si>
  <si>
    <t>Merstham</t>
  </si>
  <si>
    <t>3-6</t>
  </si>
  <si>
    <t>5/2</t>
  </si>
  <si>
    <t>8/4</t>
  </si>
  <si>
    <t>6/5</t>
  </si>
  <si>
    <t>22/8</t>
  </si>
  <si>
    <t>Chessington United</t>
  </si>
  <si>
    <t>2003/04</t>
  </si>
  <si>
    <t>Hors</t>
  </si>
  <si>
    <t>YMCA</t>
  </si>
  <si>
    <t>SP</t>
  </si>
  <si>
    <t>Horsham YMCA</t>
  </si>
  <si>
    <t>27/8</t>
  </si>
  <si>
    <t>Southern Youth League Bulletins 2003/04</t>
  </si>
  <si>
    <t>18/8</t>
  </si>
  <si>
    <t>21/1</t>
  </si>
  <si>
    <t>20/8</t>
  </si>
  <si>
    <t>Horsham</t>
  </si>
  <si>
    <t>8/1</t>
  </si>
  <si>
    <t>13/11</t>
  </si>
  <si>
    <t>South Park</t>
  </si>
  <si>
    <t>26/4</t>
  </si>
  <si>
    <t>2004/05</t>
  </si>
  <si>
    <t>Southern Youth League - North Division</t>
  </si>
  <si>
    <t>Chip</t>
  </si>
  <si>
    <t>Lewi</t>
  </si>
  <si>
    <t>Lew</t>
  </si>
  <si>
    <t>25/8</t>
  </si>
  <si>
    <t>Chipstead</t>
  </si>
  <si>
    <t>26/8</t>
  </si>
  <si>
    <t>Southern Youth League Bulletins 2004/05</t>
  </si>
  <si>
    <t>1/9</t>
  </si>
  <si>
    <t>Wayback Archive - www.syl.org.uk</t>
  </si>
  <si>
    <t>Lewisham Borough</t>
  </si>
  <si>
    <t>2005/06</t>
  </si>
  <si>
    <t>Southern Youth League - East Division</t>
  </si>
  <si>
    <t>Ash</t>
  </si>
  <si>
    <t>CWD</t>
  </si>
  <si>
    <t>Cove</t>
  </si>
  <si>
    <t>God</t>
  </si>
  <si>
    <t>MVP</t>
  </si>
  <si>
    <t>Stai</t>
  </si>
  <si>
    <t>Staines Town</t>
  </si>
  <si>
    <t>Ashford Town (Middx)</t>
  </si>
  <si>
    <t>31/8</t>
  </si>
  <si>
    <t>Southern Youth League Bulletins 2005/06</t>
  </si>
  <si>
    <t>Colliers Wood</t>
  </si>
  <si>
    <t>31/1</t>
  </si>
  <si>
    <t>Godalming Town</t>
  </si>
  <si>
    <t>9/11</t>
  </si>
  <si>
    <t>1/2</t>
  </si>
  <si>
    <t>Mole Valley Predators</t>
  </si>
  <si>
    <t>2006/07</t>
  </si>
  <si>
    <t>King</t>
  </si>
  <si>
    <t>Warl</t>
  </si>
  <si>
    <t>Warlingham</t>
  </si>
  <si>
    <t>Southern Youth League Bulletins 2006/07</t>
  </si>
  <si>
    <t>24/8</t>
  </si>
  <si>
    <t>1,6,7,46,51 missing</t>
  </si>
  <si>
    <t>Colliers Wood United</t>
  </si>
  <si>
    <t>16/1</t>
  </si>
  <si>
    <t>13/12</t>
  </si>
  <si>
    <t>Steve Parsons records</t>
  </si>
  <si>
    <t>S-F</t>
  </si>
  <si>
    <t>20/12</t>
  </si>
  <si>
    <t>2007/08</t>
  </si>
  <si>
    <t>---</t>
  </si>
  <si>
    <t>Southern Youth League Bulletins 2007/08</t>
  </si>
  <si>
    <t>BULLETIN 4 MISSING</t>
  </si>
  <si>
    <t>H</t>
  </si>
  <si>
    <t>Wayback Archive - www.syl.leaguemanager.biz</t>
  </si>
  <si>
    <t>9/1</t>
  </si>
  <si>
    <t>2008/09</t>
  </si>
  <si>
    <t>Southern Youth League - Central Division</t>
  </si>
  <si>
    <t>Gree</t>
  </si>
  <si>
    <t>RPV</t>
  </si>
  <si>
    <t>StA</t>
  </si>
  <si>
    <t>Southern Youth League Bulletins 2008/09</t>
  </si>
  <si>
    <t>Sutton United archive</t>
  </si>
  <si>
    <t>Greenwich Borough</t>
  </si>
  <si>
    <t>23/2</t>
  </si>
  <si>
    <t>Raynes Park Vale</t>
  </si>
  <si>
    <t>9-5</t>
  </si>
  <si>
    <t>St. Andrews</t>
  </si>
  <si>
    <t>This is a final table</t>
  </si>
  <si>
    <t>Mole Valley withdrew from League before starting a game - affiliation problems</t>
  </si>
  <si>
    <t>2009/10</t>
  </si>
  <si>
    <t>Cher</t>
  </si>
  <si>
    <t>Chertsey Town</t>
  </si>
  <si>
    <t>Southern Youth League Bulletins 2009/10</t>
  </si>
  <si>
    <t>Westfield</t>
  </si>
  <si>
    <t>BULLETIN 24 MISSING</t>
  </si>
  <si>
    <t>BULLETIN 32 MISSING</t>
  </si>
  <si>
    <t>8 - 0</t>
  </si>
  <si>
    <t>17/8</t>
  </si>
  <si>
    <t>Molesey programme notes</t>
  </si>
  <si>
    <t>1-9</t>
  </si>
  <si>
    <t>2/9</t>
  </si>
  <si>
    <t>9-1</t>
  </si>
  <si>
    <t>2010/11</t>
  </si>
  <si>
    <t>Southern Youth League Bulletins 2010/11</t>
  </si>
  <si>
    <t>Balham Blazers</t>
  </si>
  <si>
    <t>5-7</t>
  </si>
  <si>
    <t>MISSING BULLETIN 37 ONWARDS</t>
  </si>
  <si>
    <t>14/2</t>
  </si>
  <si>
    <t>24/1</t>
  </si>
  <si>
    <t>16/8</t>
  </si>
  <si>
    <t>0-9</t>
  </si>
  <si>
    <t>2-10</t>
  </si>
  <si>
    <t>5/1</t>
  </si>
  <si>
    <t>19/8</t>
  </si>
  <si>
    <t>Chessington &amp; Hook resigned in January</t>
  </si>
  <si>
    <t>2011/12</t>
  </si>
  <si>
    <t>Egh</t>
  </si>
  <si>
    <t>HV</t>
  </si>
  <si>
    <t>Southern Youth League Bulletins 2011/12</t>
  </si>
  <si>
    <t>Egham Town</t>
  </si>
  <si>
    <t>Bedfont Sports</t>
  </si>
  <si>
    <t>Hanworth Villa</t>
  </si>
  <si>
    <t>football mitoo.com</t>
  </si>
  <si>
    <t>St Andrews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</si>
</sst>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0"/>
      <name val="Arial"/>
      <family val="2"/>
    </font>
    <font>
      <b/>
      <sz val="16"/>
      <color indexed="10"/>
      <name val="Aptos Narrow"/>
      <family val="2"/>
      <scheme val="minor"/>
    </font>
    <font>
      <sz val="8"/>
      <name val="Aptos Narrow"/>
      <family val="2"/>
      <scheme val="minor"/>
    </font>
    <font>
      <sz val="16"/>
      <name val="Aptos Narrow"/>
      <family val="2"/>
      <scheme val="minor"/>
    </font>
    <font>
      <b/>
      <sz val="10"/>
      <name val="Aptos Narrow"/>
      <family val="2"/>
      <scheme val="minor"/>
    </font>
    <font>
      <b/>
      <sz val="10"/>
      <color rgb="FFFF0000"/>
      <name val="Aptos Narrow"/>
      <family val="2"/>
      <scheme val="minor"/>
    </font>
    <font>
      <sz val="10"/>
      <name val="Aptos Narrow"/>
      <family val="2"/>
      <scheme val="minor"/>
    </font>
    <font>
      <b/>
      <sz val="8"/>
      <name val="Aptos Narrow"/>
      <family val="2"/>
      <scheme val="minor"/>
    </font>
    <font>
      <b/>
      <sz val="8"/>
      <color rgb="FFFF0000"/>
      <name val="Aptos Narrow"/>
      <family val="2"/>
      <scheme val="minor"/>
    </font>
    <font>
      <sz val="8"/>
      <color rgb="FFFF0000"/>
      <name val="Aptos Narrow"/>
      <family val="2"/>
      <scheme val="minor"/>
    </font>
    <font>
      <b/>
      <sz val="8"/>
      <color rgb="FF0070C0"/>
      <name val="Aptos Narrow"/>
      <family val="2"/>
      <scheme val="minor"/>
    </font>
    <font>
      <b/>
      <i/>
      <sz val="8"/>
      <color rgb="FFFF0000"/>
      <name val="Aptos Narrow"/>
      <family val="2"/>
      <scheme val="minor"/>
    </font>
    <font>
      <sz val="8"/>
      <color theme="0"/>
      <name val="Aptos Narrow"/>
      <family val="2"/>
      <scheme val="minor"/>
    </font>
    <font>
      <sz val="8"/>
      <name val="Calibri"/>
      <family val="2"/>
    </font>
    <font>
      <b/>
      <sz val="9"/>
      <color indexed="81"/>
      <name val="Tahoma"/>
      <family val="2"/>
    </font>
    <font>
      <sz val="9"/>
      <color indexed="81"/>
      <name val="Tahoma"/>
      <family val="2"/>
    </font>
    <font>
      <b/>
      <sz val="8"/>
      <color indexed="81"/>
      <name val="Tahoma"/>
      <family val="2"/>
    </font>
    <font>
      <sz val="8"/>
      <color indexed="81"/>
      <name val="Tahoma"/>
      <family val="2"/>
    </font>
  </fonts>
  <fills count="16">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rgb="FFFFFF00"/>
        <bgColor indexed="64"/>
      </patternFill>
    </fill>
    <fill>
      <patternFill patternType="solid">
        <fgColor rgb="FF92D050"/>
        <bgColor indexed="64"/>
      </patternFill>
    </fill>
    <fill>
      <patternFill patternType="solid">
        <fgColor indexed="8"/>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00FF"/>
        <bgColor indexed="64"/>
      </patternFill>
    </fill>
    <fill>
      <patternFill patternType="solid">
        <fgColor theme="1"/>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00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 fillId="0" borderId="0"/>
  </cellStyleXfs>
  <cellXfs count="169">
    <xf numFmtId="0" fontId="0" fillId="0" borderId="0" xfId="0"/>
    <xf numFmtId="0" fontId="2" fillId="2" borderId="1" xfId="1" applyFont="1" applyFill="1" applyBorder="1" applyAlignment="1">
      <alignment horizontal="center"/>
    </xf>
    <xf numFmtId="0" fontId="2" fillId="2" borderId="2" xfId="1" applyFont="1" applyFill="1" applyBorder="1" applyAlignment="1">
      <alignment horizontal="center"/>
    </xf>
    <xf numFmtId="0" fontId="2" fillId="2" borderId="3" xfId="1" applyFont="1" applyFill="1" applyBorder="1" applyAlignment="1">
      <alignment horizontal="center"/>
    </xf>
    <xf numFmtId="0" fontId="3" fillId="0" borderId="0" xfId="1" applyFont="1"/>
    <xf numFmtId="0" fontId="4" fillId="0" borderId="0" xfId="1" applyFont="1" applyAlignment="1">
      <alignment horizontal="center"/>
    </xf>
    <xf numFmtId="49" fontId="3" fillId="0" borderId="0" xfId="1" applyNumberFormat="1" applyFont="1"/>
    <xf numFmtId="0" fontId="5" fillId="0" borderId="0" xfId="1" applyFont="1"/>
    <xf numFmtId="0" fontId="5" fillId="3" borderId="0" xfId="1" applyFont="1" applyFill="1"/>
    <xf numFmtId="0" fontId="5" fillId="3" borderId="0" xfId="1" quotePrefix="1" applyFont="1" applyFill="1" applyAlignment="1">
      <alignment horizontal="left"/>
    </xf>
    <xf numFmtId="0" fontId="5" fillId="3" borderId="0" xfId="1" applyFont="1" applyFill="1" applyAlignment="1">
      <alignment horizontal="center"/>
    </xf>
    <xf numFmtId="0" fontId="5" fillId="3" borderId="0" xfId="1" quotePrefix="1" applyFont="1" applyFill="1" applyAlignment="1">
      <alignment horizontal="center"/>
    </xf>
    <xf numFmtId="0" fontId="5" fillId="3" borderId="0" xfId="1" applyFont="1" applyFill="1" applyAlignment="1">
      <alignment horizontal="left"/>
    </xf>
    <xf numFmtId="0" fontId="6" fillId="3" borderId="0" xfId="1" applyFont="1" applyFill="1" applyAlignment="1">
      <alignment horizontal="left"/>
    </xf>
    <xf numFmtId="0" fontId="7" fillId="0" borderId="0" xfId="1" applyFont="1"/>
    <xf numFmtId="0" fontId="7" fillId="0" borderId="0" xfId="1" applyFont="1" applyAlignment="1">
      <alignment horizontal="right"/>
    </xf>
    <xf numFmtId="49" fontId="7" fillId="0" borderId="0" xfId="1" applyNumberFormat="1" applyFont="1" applyAlignment="1">
      <alignment horizontal="right"/>
    </xf>
    <xf numFmtId="49" fontId="7" fillId="0" borderId="0" xfId="1" applyNumberFormat="1" applyFont="1" applyAlignment="1">
      <alignment horizontal="center"/>
    </xf>
    <xf numFmtId="49" fontId="7" fillId="0" borderId="0" xfId="1" applyNumberFormat="1" applyFont="1"/>
    <xf numFmtId="1" fontId="7" fillId="0" borderId="0" xfId="1" applyNumberFormat="1" applyFont="1"/>
    <xf numFmtId="0" fontId="8" fillId="0" borderId="0" xfId="1" applyFont="1"/>
    <xf numFmtId="0" fontId="8" fillId="0" borderId="0" xfId="1" applyFont="1" applyAlignment="1">
      <alignment horizontal="center"/>
    </xf>
    <xf numFmtId="49" fontId="8" fillId="0" borderId="0" xfId="1" applyNumberFormat="1" applyFont="1"/>
    <xf numFmtId="0" fontId="8" fillId="0" borderId="0" xfId="1" applyFont="1" applyAlignment="1">
      <alignment horizontal="left"/>
    </xf>
    <xf numFmtId="0" fontId="3" fillId="0" borderId="0" xfId="1" applyFont="1" applyAlignment="1">
      <alignment horizontal="center"/>
    </xf>
    <xf numFmtId="2" fontId="3" fillId="0" borderId="0" xfId="1" applyNumberFormat="1" applyFont="1" applyAlignment="1">
      <alignment horizontal="center"/>
    </xf>
    <xf numFmtId="2" fontId="8" fillId="0" borderId="0" xfId="1" applyNumberFormat="1" applyFont="1" applyAlignment="1">
      <alignment horizontal="center"/>
    </xf>
    <xf numFmtId="0" fontId="3" fillId="5" borderId="0" xfId="1" applyFont="1" applyFill="1" applyAlignment="1">
      <alignment horizontal="center"/>
    </xf>
    <xf numFmtId="0" fontId="3" fillId="4" borderId="0" xfId="1" applyFont="1" applyFill="1" applyAlignment="1">
      <alignment horizontal="center"/>
    </xf>
    <xf numFmtId="0" fontId="11" fillId="0" borderId="0" xfId="1" applyFont="1"/>
    <xf numFmtId="0" fontId="3" fillId="0" borderId="0" xfId="1" quotePrefix="1" applyFont="1"/>
    <xf numFmtId="0" fontId="9" fillId="0" borderId="0" xfId="1" applyFont="1"/>
    <xf numFmtId="0" fontId="3" fillId="0" borderId="4" xfId="1" applyFont="1" applyBorder="1"/>
    <xf numFmtId="49" fontId="3" fillId="0" borderId="5" xfId="1" applyNumberFormat="1" applyFont="1" applyBorder="1" applyAlignment="1">
      <alignment horizontal="center"/>
    </xf>
    <xf numFmtId="49" fontId="8" fillId="4" borderId="5" xfId="1" applyNumberFormat="1" applyFont="1" applyFill="1" applyBorder="1" applyAlignment="1">
      <alignment horizontal="center"/>
    </xf>
    <xf numFmtId="49" fontId="3" fillId="0" borderId="6" xfId="1" applyNumberFormat="1" applyFont="1" applyBorder="1" applyAlignment="1">
      <alignment horizontal="center"/>
    </xf>
    <xf numFmtId="0" fontId="3" fillId="0" borderId="7" xfId="1" applyFont="1" applyBorder="1"/>
    <xf numFmtId="49" fontId="3" fillId="6" borderId="8" xfId="1" applyNumberFormat="1" applyFont="1" applyFill="1" applyBorder="1" applyAlignment="1">
      <alignment horizontal="center"/>
    </xf>
    <xf numFmtId="49" fontId="3" fillId="7" borderId="5" xfId="1" applyNumberFormat="1" applyFont="1" applyFill="1" applyBorder="1" applyAlignment="1">
      <alignment horizontal="center"/>
    </xf>
    <xf numFmtId="49" fontId="3" fillId="8" borderId="5" xfId="1" applyNumberFormat="1" applyFont="1" applyFill="1" applyBorder="1" applyAlignment="1">
      <alignment horizontal="center"/>
    </xf>
    <xf numFmtId="49" fontId="3" fillId="7" borderId="6" xfId="1" applyNumberFormat="1" applyFont="1" applyFill="1" applyBorder="1" applyAlignment="1">
      <alignment horizontal="center"/>
    </xf>
    <xf numFmtId="49" fontId="3" fillId="5" borderId="5" xfId="1" applyNumberFormat="1" applyFont="1" applyFill="1" applyBorder="1" applyAlignment="1">
      <alignment horizontal="center"/>
    </xf>
    <xf numFmtId="49" fontId="3" fillId="9" borderId="6" xfId="1" applyNumberFormat="1" applyFont="1" applyFill="1" applyBorder="1" applyAlignment="1">
      <alignment horizontal="center"/>
    </xf>
    <xf numFmtId="1" fontId="3" fillId="10" borderId="8" xfId="1" applyNumberFormat="1" applyFont="1" applyFill="1" applyBorder="1" applyAlignment="1">
      <alignment horizontal="center"/>
    </xf>
    <xf numFmtId="1" fontId="3" fillId="0" borderId="5" xfId="1" applyNumberFormat="1" applyFont="1" applyBorder="1" applyAlignment="1">
      <alignment horizontal="center"/>
    </xf>
    <xf numFmtId="1" fontId="3" fillId="0" borderId="6" xfId="1" applyNumberFormat="1" applyFont="1" applyBorder="1" applyAlignment="1">
      <alignment horizontal="center"/>
    </xf>
    <xf numFmtId="1" fontId="3" fillId="0" borderId="0" xfId="1" applyNumberFormat="1" applyFont="1" applyAlignment="1">
      <alignment horizontal="center"/>
    </xf>
    <xf numFmtId="1" fontId="3" fillId="0" borderId="0" xfId="1" applyNumberFormat="1" applyFont="1"/>
    <xf numFmtId="0" fontId="8" fillId="0" borderId="0" xfId="1" applyFont="1" applyAlignment="1">
      <alignment horizontal="right"/>
    </xf>
    <xf numFmtId="0" fontId="3" fillId="0" borderId="0" xfId="1" applyFont="1" applyAlignment="1">
      <alignment horizontal="right"/>
    </xf>
    <xf numFmtId="1" fontId="8" fillId="0" borderId="0" xfId="1" applyNumberFormat="1" applyFont="1" applyAlignment="1">
      <alignment horizontal="right"/>
    </xf>
    <xf numFmtId="0" fontId="3" fillId="0" borderId="9" xfId="1" applyFont="1" applyBorder="1"/>
    <xf numFmtId="49" fontId="3" fillId="7" borderId="10" xfId="1" applyNumberFormat="1" applyFont="1" applyFill="1" applyBorder="1" applyAlignment="1">
      <alignment horizontal="center"/>
    </xf>
    <xf numFmtId="49" fontId="3" fillId="6" borderId="0" xfId="1" applyNumberFormat="1" applyFont="1" applyFill="1" applyAlignment="1">
      <alignment horizontal="center"/>
    </xf>
    <xf numFmtId="49" fontId="3" fillId="5" borderId="0" xfId="1" applyNumberFormat="1" applyFont="1" applyFill="1" applyAlignment="1">
      <alignment horizontal="center"/>
    </xf>
    <xf numFmtId="49" fontId="8" fillId="4" borderId="0" xfId="1" applyNumberFormat="1" applyFont="1" applyFill="1" applyAlignment="1">
      <alignment horizontal="center"/>
    </xf>
    <xf numFmtId="49" fontId="3" fillId="7" borderId="0" xfId="1" applyNumberFormat="1" applyFont="1" applyFill="1" applyAlignment="1">
      <alignment horizontal="center"/>
    </xf>
    <xf numFmtId="49" fontId="3" fillId="0" borderId="0" xfId="1" applyNumberFormat="1" applyFont="1" applyAlignment="1">
      <alignment horizontal="center"/>
    </xf>
    <xf numFmtId="49" fontId="3" fillId="7" borderId="11" xfId="1" applyNumberFormat="1" applyFont="1" applyFill="1" applyBorder="1" applyAlignment="1">
      <alignment horizontal="center"/>
    </xf>
    <xf numFmtId="49" fontId="3" fillId="5" borderId="10" xfId="1" applyNumberFormat="1" applyFont="1" applyFill="1" applyBorder="1" applyAlignment="1">
      <alignment horizontal="center"/>
    </xf>
    <xf numFmtId="49" fontId="3" fillId="5" borderId="11" xfId="1" applyNumberFormat="1" applyFont="1" applyFill="1" applyBorder="1" applyAlignment="1">
      <alignment horizontal="center"/>
    </xf>
    <xf numFmtId="1" fontId="3" fillId="0" borderId="10" xfId="1" applyNumberFormat="1" applyFont="1" applyBorder="1" applyAlignment="1">
      <alignment horizontal="center"/>
    </xf>
    <xf numFmtId="1" fontId="3" fillId="10" borderId="0" xfId="1" applyNumberFormat="1" applyFont="1" applyFill="1" applyAlignment="1">
      <alignment horizontal="center"/>
    </xf>
    <xf numFmtId="1" fontId="3" fillId="0" borderId="11" xfId="1" applyNumberFormat="1" applyFont="1" applyBorder="1" applyAlignment="1">
      <alignment horizontal="center"/>
    </xf>
    <xf numFmtId="49" fontId="3" fillId="0" borderId="10" xfId="1" applyNumberFormat="1" applyFont="1" applyBorder="1" applyAlignment="1">
      <alignment horizontal="center"/>
    </xf>
    <xf numFmtId="49" fontId="3" fillId="9" borderId="0" xfId="1" applyNumberFormat="1" applyFont="1" applyFill="1" applyAlignment="1">
      <alignment horizontal="center"/>
    </xf>
    <xf numFmtId="49" fontId="3" fillId="3" borderId="0" xfId="1" applyNumberFormat="1" applyFont="1" applyFill="1" applyAlignment="1">
      <alignment horizontal="center"/>
    </xf>
    <xf numFmtId="0" fontId="8" fillId="4" borderId="9" xfId="1" applyFont="1" applyFill="1" applyBorder="1"/>
    <xf numFmtId="49" fontId="8" fillId="4" borderId="10" xfId="1" applyNumberFormat="1" applyFont="1" applyFill="1" applyBorder="1" applyAlignment="1">
      <alignment horizontal="center"/>
    </xf>
    <xf numFmtId="49" fontId="8" fillId="11" borderId="0" xfId="1" applyNumberFormat="1" applyFont="1" applyFill="1" applyAlignment="1">
      <alignment horizontal="center"/>
    </xf>
    <xf numFmtId="49" fontId="8" fillId="4" borderId="11" xfId="1" applyNumberFormat="1" applyFont="1" applyFill="1" applyBorder="1" applyAlignment="1">
      <alignment horizontal="center"/>
    </xf>
    <xf numFmtId="49" fontId="3" fillId="8" borderId="0" xfId="1" applyNumberFormat="1" applyFont="1" applyFill="1" applyAlignment="1">
      <alignment horizontal="center"/>
    </xf>
    <xf numFmtId="49" fontId="3" fillId="3" borderId="10" xfId="1" applyNumberFormat="1" applyFont="1" applyFill="1" applyBorder="1" applyAlignment="1">
      <alignment horizontal="center"/>
    </xf>
    <xf numFmtId="0" fontId="3" fillId="0" borderId="0" xfId="1" quotePrefix="1" applyFont="1" applyAlignment="1">
      <alignment horizontal="right"/>
    </xf>
    <xf numFmtId="49" fontId="3" fillId="8" borderId="11" xfId="1" applyNumberFormat="1" applyFont="1" applyFill="1" applyBorder="1" applyAlignment="1">
      <alignment horizontal="center"/>
    </xf>
    <xf numFmtId="49" fontId="3" fillId="0" borderId="11" xfId="1" applyNumberFormat="1" applyFont="1" applyBorder="1" applyAlignment="1">
      <alignment horizontal="center"/>
    </xf>
    <xf numFmtId="1" fontId="8" fillId="0" borderId="0" xfId="1" applyNumberFormat="1" applyFont="1"/>
    <xf numFmtId="0" fontId="3" fillId="0" borderId="12" xfId="1" applyFont="1" applyBorder="1"/>
    <xf numFmtId="49" fontId="3" fillId="0" borderId="13" xfId="1" applyNumberFormat="1" applyFont="1" applyBorder="1" applyAlignment="1">
      <alignment horizontal="center"/>
    </xf>
    <xf numFmtId="49" fontId="3" fillId="7" borderId="14" xfId="1" applyNumberFormat="1" applyFont="1" applyFill="1" applyBorder="1" applyAlignment="1">
      <alignment horizontal="center"/>
    </xf>
    <xf numFmtId="49" fontId="3" fillId="0" borderId="14" xfId="1" applyNumberFormat="1" applyFont="1" applyBorder="1" applyAlignment="1">
      <alignment horizontal="center"/>
    </xf>
    <xf numFmtId="49" fontId="8" fillId="4" borderId="14" xfId="1" applyNumberFormat="1" applyFont="1" applyFill="1" applyBorder="1" applyAlignment="1">
      <alignment horizontal="center"/>
    </xf>
    <xf numFmtId="49" fontId="3" fillId="8" borderId="14" xfId="1" applyNumberFormat="1" applyFont="1" applyFill="1" applyBorder="1" applyAlignment="1">
      <alignment horizontal="center"/>
    </xf>
    <xf numFmtId="49" fontId="3" fillId="6" borderId="15" xfId="1" applyNumberFormat="1" applyFont="1" applyFill="1" applyBorder="1" applyAlignment="1">
      <alignment horizontal="center"/>
    </xf>
    <xf numFmtId="49" fontId="3" fillId="3" borderId="13" xfId="1" applyNumberFormat="1" applyFont="1" applyFill="1" applyBorder="1" applyAlignment="1">
      <alignment horizontal="center"/>
    </xf>
    <xf numFmtId="49" fontId="3" fillId="5" borderId="14" xfId="1" applyNumberFormat="1" applyFont="1" applyFill="1" applyBorder="1" applyAlignment="1">
      <alignment horizontal="center"/>
    </xf>
    <xf numFmtId="49" fontId="3" fillId="3" borderId="14" xfId="1" applyNumberFormat="1" applyFont="1" applyFill="1" applyBorder="1" applyAlignment="1">
      <alignment horizontal="center"/>
    </xf>
    <xf numFmtId="1" fontId="3" fillId="0" borderId="13" xfId="1" applyNumberFormat="1" applyFont="1" applyBorder="1" applyAlignment="1">
      <alignment horizontal="center"/>
    </xf>
    <xf numFmtId="1" fontId="3" fillId="0" borderId="14" xfId="1" applyNumberFormat="1" applyFont="1" applyBorder="1" applyAlignment="1">
      <alignment horizontal="center"/>
    </xf>
    <xf numFmtId="1" fontId="3" fillId="10" borderId="15" xfId="1" applyNumberFormat="1" applyFont="1" applyFill="1" applyBorder="1" applyAlignment="1">
      <alignment horizontal="center"/>
    </xf>
    <xf numFmtId="49" fontId="3" fillId="3" borderId="5" xfId="1" applyNumberFormat="1" applyFont="1" applyFill="1" applyBorder="1" applyAlignment="1">
      <alignment horizontal="center"/>
    </xf>
    <xf numFmtId="49" fontId="3" fillId="8" borderId="10" xfId="1" applyNumberFormat="1" applyFont="1" applyFill="1" applyBorder="1" applyAlignment="1">
      <alignment horizontal="center"/>
    </xf>
    <xf numFmtId="0" fontId="11" fillId="12" borderId="4" xfId="1" applyFont="1" applyFill="1" applyBorder="1" applyAlignment="1">
      <alignment horizontal="center"/>
    </xf>
    <xf numFmtId="49" fontId="3" fillId="8" borderId="6" xfId="1" applyNumberFormat="1" applyFont="1" applyFill="1" applyBorder="1" applyAlignment="1">
      <alignment horizontal="center"/>
    </xf>
    <xf numFmtId="49" fontId="3" fillId="12" borderId="9" xfId="1" applyNumberFormat="1" applyFont="1" applyFill="1" applyBorder="1" applyAlignment="1">
      <alignment horizontal="center"/>
    </xf>
    <xf numFmtId="49" fontId="3" fillId="5" borderId="6" xfId="1" applyNumberFormat="1" applyFont="1" applyFill="1" applyBorder="1" applyAlignment="1">
      <alignment horizontal="center"/>
    </xf>
    <xf numFmtId="49" fontId="8" fillId="12" borderId="9" xfId="1" applyNumberFormat="1" applyFont="1" applyFill="1" applyBorder="1" applyAlignment="1">
      <alignment horizontal="center"/>
    </xf>
    <xf numFmtId="49" fontId="3" fillId="8" borderId="9" xfId="1" applyNumberFormat="1" applyFont="1" applyFill="1" applyBorder="1" applyAlignment="1">
      <alignment horizontal="center"/>
    </xf>
    <xf numFmtId="49" fontId="3" fillId="5" borderId="9" xfId="1" applyNumberFormat="1" applyFont="1" applyFill="1" applyBorder="1" applyAlignment="1">
      <alignment horizontal="center"/>
    </xf>
    <xf numFmtId="49" fontId="8" fillId="0" borderId="10" xfId="1" applyNumberFormat="1" applyFont="1" applyBorder="1" applyAlignment="1">
      <alignment horizontal="center"/>
    </xf>
    <xf numFmtId="49" fontId="8" fillId="0" borderId="0" xfId="1" applyNumberFormat="1" applyFont="1" applyAlignment="1">
      <alignment horizontal="center"/>
    </xf>
    <xf numFmtId="49" fontId="8" fillId="0" borderId="11" xfId="1" applyNumberFormat="1" applyFont="1" applyBorder="1" applyAlignment="1">
      <alignment horizontal="center"/>
    </xf>
    <xf numFmtId="49" fontId="3" fillId="8" borderId="13" xfId="1" applyNumberFormat="1" applyFont="1" applyFill="1" applyBorder="1" applyAlignment="1">
      <alignment horizontal="center"/>
    </xf>
    <xf numFmtId="49" fontId="3" fillId="12" borderId="12" xfId="1" applyNumberFormat="1" applyFont="1" applyFill="1" applyBorder="1" applyAlignment="1">
      <alignment horizontal="center"/>
    </xf>
    <xf numFmtId="49" fontId="3" fillId="5" borderId="13" xfId="1" applyNumberFormat="1" applyFont="1" applyFill="1" applyBorder="1" applyAlignment="1">
      <alignment horizontal="center"/>
    </xf>
    <xf numFmtId="0" fontId="12" fillId="0" borderId="0" xfId="1" applyFont="1"/>
    <xf numFmtId="0" fontId="11" fillId="12" borderId="1" xfId="1" applyFont="1" applyFill="1" applyBorder="1"/>
    <xf numFmtId="49" fontId="3" fillId="12" borderId="2" xfId="1" applyNumberFormat="1" applyFont="1" applyFill="1" applyBorder="1" applyAlignment="1">
      <alignment horizontal="center"/>
    </xf>
    <xf numFmtId="49" fontId="8" fillId="4" borderId="2" xfId="1" applyNumberFormat="1" applyFont="1" applyFill="1" applyBorder="1" applyAlignment="1">
      <alignment horizontal="center"/>
    </xf>
    <xf numFmtId="49" fontId="3" fillId="8" borderId="2" xfId="1" applyNumberFormat="1" applyFont="1" applyFill="1" applyBorder="1" applyAlignment="1">
      <alignment horizontal="center"/>
    </xf>
    <xf numFmtId="49" fontId="3" fillId="6" borderId="4" xfId="1" applyNumberFormat="1" applyFont="1" applyFill="1" applyBorder="1" applyAlignment="1">
      <alignment horizontal="center"/>
    </xf>
    <xf numFmtId="49" fontId="3" fillId="5" borderId="2" xfId="1" applyNumberFormat="1" applyFont="1" applyFill="1" applyBorder="1" applyAlignment="1">
      <alignment horizontal="center"/>
    </xf>
    <xf numFmtId="49" fontId="3" fillId="11" borderId="9" xfId="1" applyNumberFormat="1" applyFont="1" applyFill="1" applyBorder="1" applyAlignment="1">
      <alignment horizontal="center"/>
    </xf>
    <xf numFmtId="49" fontId="3" fillId="9" borderId="14" xfId="1" applyNumberFormat="1" applyFont="1" applyFill="1" applyBorder="1" applyAlignment="1">
      <alignment horizontal="center"/>
    </xf>
    <xf numFmtId="0" fontId="11" fillId="0" borderId="1" xfId="1" applyFont="1" applyBorder="1"/>
    <xf numFmtId="49" fontId="3" fillId="12" borderId="1" xfId="1" applyNumberFormat="1" applyFont="1" applyFill="1" applyBorder="1" applyAlignment="1">
      <alignment horizontal="center"/>
    </xf>
    <xf numFmtId="49" fontId="8" fillId="12" borderId="2" xfId="1" applyNumberFormat="1" applyFont="1" applyFill="1" applyBorder="1" applyAlignment="1">
      <alignment horizontal="center"/>
    </xf>
    <xf numFmtId="49" fontId="3" fillId="9" borderId="2" xfId="1" applyNumberFormat="1" applyFont="1" applyFill="1" applyBorder="1" applyAlignment="1">
      <alignment horizontal="center"/>
    </xf>
    <xf numFmtId="0" fontId="10" fillId="0" borderId="0" xfId="1" applyFont="1"/>
    <xf numFmtId="49" fontId="13" fillId="10" borderId="0" xfId="1" applyNumberFormat="1" applyFont="1" applyFill="1" applyAlignment="1">
      <alignment horizontal="center"/>
    </xf>
    <xf numFmtId="49" fontId="13" fillId="10" borderId="11" xfId="1" applyNumberFormat="1" applyFont="1" applyFill="1" applyBorder="1" applyAlignment="1">
      <alignment horizontal="center"/>
    </xf>
    <xf numFmtId="49" fontId="3" fillId="10" borderId="0" xfId="1" applyNumberFormat="1" applyFont="1" applyFill="1" applyAlignment="1">
      <alignment horizontal="center"/>
    </xf>
    <xf numFmtId="49" fontId="3" fillId="10" borderId="11" xfId="1" applyNumberFormat="1" applyFont="1" applyFill="1" applyBorder="1" applyAlignment="1">
      <alignment horizontal="center"/>
    </xf>
    <xf numFmtId="49" fontId="3" fillId="9" borderId="11" xfId="1" applyNumberFormat="1" applyFont="1" applyFill="1" applyBorder="1" applyAlignment="1">
      <alignment horizontal="center"/>
    </xf>
    <xf numFmtId="49" fontId="8" fillId="5" borderId="5" xfId="1" applyNumberFormat="1" applyFont="1" applyFill="1" applyBorder="1" applyAlignment="1">
      <alignment horizontal="center"/>
    </xf>
    <xf numFmtId="49" fontId="8" fillId="5" borderId="0" xfId="1" applyNumberFormat="1" applyFont="1" applyFill="1" applyAlignment="1">
      <alignment horizontal="center"/>
    </xf>
    <xf numFmtId="49" fontId="3" fillId="3" borderId="11" xfId="1" applyNumberFormat="1" applyFont="1" applyFill="1" applyBorder="1" applyAlignment="1">
      <alignment horizontal="center"/>
    </xf>
    <xf numFmtId="49" fontId="3" fillId="0" borderId="1" xfId="1" applyNumberFormat="1" applyFont="1" applyBorder="1" applyAlignment="1">
      <alignment horizontal="center"/>
    </xf>
    <xf numFmtId="49" fontId="3" fillId="0" borderId="2" xfId="1" applyNumberFormat="1" applyFont="1" applyBorder="1" applyAlignment="1">
      <alignment horizontal="center"/>
    </xf>
    <xf numFmtId="49" fontId="3" fillId="0" borderId="3" xfId="1" applyNumberFormat="1" applyFont="1" applyBorder="1" applyAlignment="1">
      <alignment horizontal="center"/>
    </xf>
    <xf numFmtId="49" fontId="8" fillId="6" borderId="0" xfId="1" applyNumberFormat="1" applyFont="1" applyFill="1" applyAlignment="1">
      <alignment horizontal="center"/>
    </xf>
    <xf numFmtId="0" fontId="8" fillId="5" borderId="4" xfId="1" applyFont="1" applyFill="1" applyBorder="1"/>
    <xf numFmtId="49" fontId="3" fillId="9" borderId="10" xfId="1" applyNumberFormat="1" applyFont="1" applyFill="1" applyBorder="1" applyAlignment="1">
      <alignment horizontal="center"/>
    </xf>
    <xf numFmtId="49" fontId="3" fillId="13" borderId="0" xfId="1" applyNumberFormat="1" applyFont="1" applyFill="1" applyAlignment="1">
      <alignment horizontal="center"/>
    </xf>
    <xf numFmtId="49" fontId="3" fillId="13" borderId="14" xfId="1" applyNumberFormat="1" applyFont="1" applyFill="1" applyBorder="1" applyAlignment="1">
      <alignment horizontal="center"/>
    </xf>
    <xf numFmtId="49" fontId="3" fillId="14" borderId="5" xfId="1" applyNumberFormat="1" applyFont="1" applyFill="1" applyBorder="1" applyAlignment="1">
      <alignment horizontal="center"/>
    </xf>
    <xf numFmtId="49" fontId="3" fillId="14" borderId="0" xfId="1" applyNumberFormat="1" applyFont="1" applyFill="1" applyAlignment="1">
      <alignment horizontal="center"/>
    </xf>
    <xf numFmtId="49" fontId="3" fillId="14" borderId="10" xfId="1" applyNumberFormat="1" applyFont="1" applyFill="1" applyBorder="1" applyAlignment="1">
      <alignment horizontal="center"/>
    </xf>
    <xf numFmtId="0" fontId="9" fillId="8" borderId="0" xfId="1" applyFont="1" applyFill="1"/>
    <xf numFmtId="49" fontId="3" fillId="13" borderId="6" xfId="1" applyNumberFormat="1" applyFont="1" applyFill="1" applyBorder="1" applyAlignment="1">
      <alignment horizontal="center"/>
    </xf>
    <xf numFmtId="49" fontId="3" fillId="13" borderId="11" xfId="1" applyNumberFormat="1" applyFont="1" applyFill="1" applyBorder="1" applyAlignment="1">
      <alignment horizontal="center"/>
    </xf>
    <xf numFmtId="49" fontId="3" fillId="11" borderId="0" xfId="1" applyNumberFormat="1" applyFont="1" applyFill="1" applyAlignment="1">
      <alignment horizontal="center"/>
    </xf>
    <xf numFmtId="0" fontId="14" fillId="0" borderId="0" xfId="1" applyFont="1"/>
    <xf numFmtId="49" fontId="3" fillId="14" borderId="11" xfId="1" applyNumberFormat="1" applyFont="1" applyFill="1" applyBorder="1" applyAlignment="1">
      <alignment horizontal="center"/>
    </xf>
    <xf numFmtId="49" fontId="3" fillId="14" borderId="14" xfId="1" applyNumberFormat="1" applyFont="1" applyFill="1" applyBorder="1" applyAlignment="1">
      <alignment horizontal="center"/>
    </xf>
    <xf numFmtId="0" fontId="9" fillId="0" borderId="0" xfId="1" applyFont="1" applyAlignment="1">
      <alignment horizontal="left"/>
    </xf>
    <xf numFmtId="49" fontId="3" fillId="9" borderId="13" xfId="1" applyNumberFormat="1" applyFont="1" applyFill="1" applyBorder="1" applyAlignment="1">
      <alignment horizontal="center"/>
    </xf>
    <xf numFmtId="49" fontId="3" fillId="11" borderId="11" xfId="1" applyNumberFormat="1" applyFont="1" applyFill="1" applyBorder="1" applyAlignment="1">
      <alignment horizontal="center"/>
    </xf>
    <xf numFmtId="49" fontId="3" fillId="4" borderId="0" xfId="1" applyNumberFormat="1" applyFont="1" applyFill="1" applyAlignment="1">
      <alignment horizontal="center"/>
    </xf>
    <xf numFmtId="49" fontId="3" fillId="15" borderId="0" xfId="1" applyNumberFormat="1" applyFont="1" applyFill="1" applyAlignment="1">
      <alignment horizontal="center"/>
    </xf>
    <xf numFmtId="49" fontId="8" fillId="4" borderId="9" xfId="1" applyNumberFormat="1" applyFont="1" applyFill="1" applyBorder="1" applyAlignment="1">
      <alignment horizontal="center"/>
    </xf>
    <xf numFmtId="49" fontId="13" fillId="10" borderId="14" xfId="1" applyNumberFormat="1" applyFont="1" applyFill="1" applyBorder="1" applyAlignment="1">
      <alignment horizontal="center"/>
    </xf>
    <xf numFmtId="0" fontId="11" fillId="12" borderId="4" xfId="1" applyFont="1" applyFill="1" applyBorder="1"/>
    <xf numFmtId="0" fontId="3" fillId="0" borderId="0" xfId="1" applyFont="1" applyAlignment="1">
      <alignment horizontal="center" wrapText="1"/>
    </xf>
    <xf numFmtId="0" fontId="8" fillId="0" borderId="0" xfId="1" applyFont="1" applyAlignment="1">
      <alignment horizontal="center" wrapText="1"/>
    </xf>
    <xf numFmtId="49" fontId="3" fillId="9" borderId="5" xfId="1" applyNumberFormat="1" applyFont="1" applyFill="1" applyBorder="1" applyAlignment="1">
      <alignment horizontal="center"/>
    </xf>
    <xf numFmtId="49" fontId="13" fillId="10" borderId="5" xfId="1" applyNumberFormat="1" applyFont="1" applyFill="1" applyBorder="1" applyAlignment="1">
      <alignment horizontal="center"/>
    </xf>
    <xf numFmtId="49" fontId="13" fillId="10" borderId="10" xfId="1" applyNumberFormat="1" applyFont="1" applyFill="1" applyBorder="1" applyAlignment="1">
      <alignment horizontal="center"/>
    </xf>
    <xf numFmtId="16" fontId="3" fillId="0" borderId="0" xfId="1" applyNumberFormat="1" applyFont="1"/>
    <xf numFmtId="1" fontId="3" fillId="5" borderId="0" xfId="1" applyNumberFormat="1" applyFont="1" applyFill="1" applyAlignment="1">
      <alignment horizontal="center"/>
    </xf>
    <xf numFmtId="1" fontId="3" fillId="0" borderId="0" xfId="1" applyNumberFormat="1" applyFont="1" applyAlignment="1">
      <alignment horizontal="right"/>
    </xf>
    <xf numFmtId="49" fontId="8" fillId="0" borderId="5" xfId="1" applyNumberFormat="1" applyFont="1" applyBorder="1" applyAlignment="1">
      <alignment horizontal="center"/>
    </xf>
    <xf numFmtId="1" fontId="3" fillId="5" borderId="11" xfId="1" applyNumberFormat="1" applyFont="1" applyFill="1" applyBorder="1" applyAlignment="1">
      <alignment horizontal="center"/>
    </xf>
    <xf numFmtId="1" fontId="3" fillId="5" borderId="10" xfId="1" applyNumberFormat="1" applyFont="1" applyFill="1" applyBorder="1" applyAlignment="1">
      <alignment horizontal="center"/>
    </xf>
    <xf numFmtId="1" fontId="3" fillId="5" borderId="14" xfId="1" applyNumberFormat="1" applyFont="1" applyFill="1" applyBorder="1" applyAlignment="1">
      <alignment horizontal="center"/>
    </xf>
    <xf numFmtId="0" fontId="3" fillId="10" borderId="4" xfId="1" applyFont="1" applyFill="1" applyBorder="1" applyAlignment="1">
      <alignment horizontal="center"/>
    </xf>
    <xf numFmtId="49" fontId="3" fillId="10" borderId="5" xfId="1" applyNumberFormat="1" applyFont="1" applyFill="1" applyBorder="1" applyAlignment="1">
      <alignment horizontal="center"/>
    </xf>
    <xf numFmtId="1" fontId="3" fillId="5" borderId="5" xfId="1" applyNumberFormat="1" applyFont="1" applyFill="1" applyBorder="1" applyAlignment="1">
      <alignment horizontal="center"/>
    </xf>
    <xf numFmtId="49" fontId="3" fillId="10" borderId="14" xfId="1" applyNumberFormat="1" applyFont="1" applyFill="1" applyBorder="1" applyAlignment="1">
      <alignment horizontal="center"/>
    </xf>
  </cellXfs>
  <cellStyles count="2">
    <cellStyle name="Normal" xfId="0" builtinId="0"/>
    <cellStyle name="Normal 2" xfId="1" xr:uid="{646DC8BA-ACC6-43FA-BD27-3F58DAAD0C02}"/>
  </cellStyles>
  <dxfs count="2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RL%20Documents\Archive%20History\Epsom%20Grids%20and%20Tables.xlsx" TargetMode="External"/><Relationship Id="rId1" Type="http://schemas.openxmlformats.org/officeDocument/2006/relationships/externalLinkPath" Target="/RL%20Documents/Archive%20History/Epsom%20Grids%20and%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ssing reports"/>
      <sheetName val="Missing First Cups"/>
      <sheetName val="Reserve Cups to 1977"/>
      <sheetName val="Firsts"/>
      <sheetName val="Reserves"/>
      <sheetName val="A' team"/>
      <sheetName val="Youth"/>
      <sheetName val="First Cups"/>
      <sheetName val="Reserve Cups"/>
      <sheetName val="A Team Cups"/>
      <sheetName val="Youth Cups"/>
      <sheetName val="Sourc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510E-6D0C-4D35-A464-8819178D717F}">
  <dimension ref="A1:HD425"/>
  <sheetViews>
    <sheetView tabSelected="1" zoomScale="90" zoomScaleNormal="90" workbookViewId="0">
      <pane xSplit="1" ySplit="2" topLeftCell="B3" activePane="bottomRight" state="frozen"/>
      <selection pane="topRight" activeCell="B1" sqref="B1"/>
      <selection pane="bottomLeft" activeCell="A3" sqref="A3"/>
      <selection pane="bottomRight" sqref="A1:J1"/>
    </sheetView>
  </sheetViews>
  <sheetFormatPr defaultColWidth="9.109375" defaultRowHeight="10.8" outlineLevelCol="1" x14ac:dyDescent="0.25"/>
  <cols>
    <col min="1" max="1" width="10.88671875" style="4" customWidth="1"/>
    <col min="2" max="2" width="22.6640625" style="4" bestFit="1" customWidth="1"/>
    <col min="3" max="8" width="6.33203125" style="24" customWidth="1"/>
    <col min="9" max="9" width="6.33203125" style="21" customWidth="1"/>
    <col min="10" max="10" width="6.33203125" style="24" customWidth="1"/>
    <col min="11" max="11" width="3.88671875" style="4" customWidth="1"/>
    <col min="12" max="12" width="22.6640625" style="4" customWidth="1"/>
    <col min="13" max="25" width="4.6640625" style="4" customWidth="1"/>
    <col min="26" max="26" width="3.6640625" style="4" customWidth="1"/>
    <col min="27" max="27" width="22.5546875" style="4" customWidth="1"/>
    <col min="28" max="41" width="4.6640625" style="4" customWidth="1"/>
    <col min="42" max="42" width="32.109375" style="4" customWidth="1"/>
    <col min="43" max="47" width="4.6640625" style="4" hidden="1" customWidth="1" outlineLevel="1"/>
    <col min="48" max="48" width="1.6640625" style="4" hidden="1" customWidth="1" outlineLevel="1"/>
    <col min="49" max="72" width="2.88671875" style="4" hidden="1" customWidth="1" outlineLevel="1"/>
    <col min="73" max="73" width="3.6640625" style="4" hidden="1" customWidth="1" outlineLevel="1"/>
    <col min="74" max="97" width="2.88671875" style="4" hidden="1" customWidth="1" outlineLevel="1"/>
    <col min="98" max="98" width="3.6640625" style="4" hidden="1" customWidth="1" outlineLevel="1"/>
    <col min="99" max="122" width="2.88671875" style="4" hidden="1" customWidth="1" outlineLevel="1"/>
    <col min="123" max="123" width="3.6640625" style="4" hidden="1" customWidth="1" outlineLevel="1"/>
    <col min="124" max="124" width="23" style="4" hidden="1" customWidth="1" outlineLevel="1"/>
    <col min="125" max="137" width="3.6640625" style="4" hidden="1" customWidth="1" outlineLevel="1"/>
    <col min="138" max="138" width="4.5546875" style="4" hidden="1" customWidth="1" outlineLevel="1"/>
    <col min="139" max="139" width="3.6640625" style="4" hidden="1" customWidth="1" outlineLevel="1"/>
    <col min="140" max="140" width="3.6640625" style="4" hidden="1" customWidth="1" outlineLevel="1" collapsed="1"/>
    <col min="141" max="147" width="3.6640625" style="4" hidden="1" customWidth="1" outlineLevel="1"/>
    <col min="148" max="148" width="3.88671875" style="4" hidden="1" customWidth="1" outlineLevel="1"/>
    <col min="149" max="156" width="1.88671875" style="4" hidden="1" customWidth="1" outlineLevel="1"/>
    <col min="157" max="157" width="9.109375" style="4" hidden="1" customWidth="1" outlineLevel="1"/>
    <col min="158" max="158" width="9.109375" style="4" customWidth="1" collapsed="1"/>
    <col min="159" max="161" width="3.33203125" style="6" bestFit="1" customWidth="1"/>
    <col min="162" max="162" width="9.44140625" style="6" bestFit="1" customWidth="1"/>
    <col min="163" max="163" width="9" style="6" bestFit="1" customWidth="1"/>
    <col min="164" max="16384" width="9.109375" style="4"/>
  </cols>
  <sheetData>
    <row r="1" spans="1:212" ht="21.6" thickBot="1" x14ac:dyDescent="0.45">
      <c r="A1" s="1" t="s">
        <v>0</v>
      </c>
      <c r="B1" s="2"/>
      <c r="C1" s="2"/>
      <c r="D1" s="2"/>
      <c r="E1" s="2"/>
      <c r="F1" s="2"/>
      <c r="G1" s="2"/>
      <c r="H1" s="2"/>
      <c r="I1" s="2"/>
      <c r="J1" s="3"/>
      <c r="AP1" s="5" t="s">
        <v>1</v>
      </c>
    </row>
    <row r="2" spans="1:212" s="14" customFormat="1" ht="13.8" x14ac:dyDescent="0.3">
      <c r="A2" s="7"/>
      <c r="B2" s="8" t="s">
        <v>2</v>
      </c>
      <c r="C2" s="9" t="s">
        <v>3</v>
      </c>
      <c r="D2" s="10" t="s">
        <v>4</v>
      </c>
      <c r="E2" s="11" t="s">
        <v>5</v>
      </c>
      <c r="F2" s="12" t="s">
        <v>6</v>
      </c>
      <c r="G2" s="13"/>
      <c r="H2" s="10"/>
      <c r="I2" s="10"/>
      <c r="J2" s="10"/>
      <c r="EL2" s="15"/>
      <c r="EM2" s="15"/>
      <c r="EN2" s="15"/>
      <c r="EO2" s="15"/>
      <c r="EP2" s="15"/>
      <c r="EQ2" s="15"/>
      <c r="ER2" s="15"/>
      <c r="ES2" s="15"/>
      <c r="ET2" s="15"/>
      <c r="EU2" s="15"/>
      <c r="EV2" s="15"/>
      <c r="EW2" s="15"/>
      <c r="EX2" s="15"/>
      <c r="EY2" s="15"/>
      <c r="FA2" s="15"/>
      <c r="FB2" s="15"/>
      <c r="FC2" s="15"/>
      <c r="FD2" s="15"/>
      <c r="FE2" s="15"/>
      <c r="FF2" s="15"/>
      <c r="FG2" s="15"/>
      <c r="FH2" s="15"/>
      <c r="GA2" s="16"/>
      <c r="GB2" s="17"/>
      <c r="GC2" s="18"/>
      <c r="GF2" s="19"/>
      <c r="GG2" s="19"/>
      <c r="GH2" s="19"/>
      <c r="GI2" s="19"/>
      <c r="GJ2" s="19"/>
      <c r="GK2" s="19"/>
      <c r="GL2" s="19"/>
      <c r="GM2" s="19"/>
      <c r="GN2" s="19"/>
      <c r="GO2" s="19"/>
      <c r="GP2" s="19"/>
      <c r="GQ2" s="19"/>
      <c r="GR2" s="19"/>
      <c r="GS2" s="19"/>
      <c r="GT2" s="19"/>
      <c r="GU2" s="19"/>
      <c r="GV2" s="19"/>
      <c r="GW2" s="19"/>
      <c r="GX2" s="19"/>
      <c r="GY2" s="19"/>
      <c r="GZ2" s="19"/>
      <c r="HA2" s="19"/>
      <c r="HB2" s="19"/>
      <c r="HC2" s="19"/>
      <c r="HD2" s="19"/>
    </row>
    <row r="3" spans="1:212" s="20" customFormat="1" x14ac:dyDescent="0.25">
      <c r="A3" s="20" t="s">
        <v>7</v>
      </c>
      <c r="B3" s="20" t="s">
        <v>8</v>
      </c>
      <c r="C3" s="21"/>
      <c r="D3" s="21"/>
      <c r="E3" s="21"/>
      <c r="F3" s="21"/>
      <c r="G3" s="21"/>
      <c r="H3" s="21"/>
      <c r="I3" s="21"/>
      <c r="J3" s="21"/>
      <c r="FC3" s="22"/>
      <c r="FD3" s="22"/>
      <c r="FE3" s="22"/>
      <c r="FF3" s="22"/>
      <c r="FG3" s="22"/>
      <c r="FH3" s="4"/>
    </row>
    <row r="5" spans="1:212" x14ac:dyDescent="0.25">
      <c r="A5" s="20" t="s">
        <v>9</v>
      </c>
      <c r="B5" s="20"/>
      <c r="C5" s="23" t="s">
        <v>10</v>
      </c>
      <c r="D5" s="21"/>
      <c r="E5" s="21"/>
      <c r="F5" s="21"/>
      <c r="G5" s="21"/>
      <c r="H5" s="21"/>
      <c r="J5" s="21"/>
    </row>
    <row r="6" spans="1:212" x14ac:dyDescent="0.25">
      <c r="A6" s="20" t="s">
        <v>11</v>
      </c>
      <c r="B6" s="20" t="s">
        <v>12</v>
      </c>
      <c r="C6" s="21" t="s">
        <v>13</v>
      </c>
      <c r="D6" s="21" t="s">
        <v>14</v>
      </c>
      <c r="E6" s="21" t="s">
        <v>15</v>
      </c>
      <c r="F6" s="21" t="s">
        <v>16</v>
      </c>
      <c r="G6" s="21" t="s">
        <v>17</v>
      </c>
      <c r="H6" s="21" t="s">
        <v>18</v>
      </c>
      <c r="I6" s="21" t="s">
        <v>19</v>
      </c>
      <c r="J6" s="21" t="s">
        <v>20</v>
      </c>
    </row>
    <row r="7" spans="1:212" x14ac:dyDescent="0.25">
      <c r="A7" s="4">
        <v>1</v>
      </c>
      <c r="B7" s="4" t="s">
        <v>21</v>
      </c>
      <c r="C7" s="24">
        <v>18</v>
      </c>
      <c r="D7" s="24">
        <v>13</v>
      </c>
      <c r="E7" s="24">
        <v>2</v>
      </c>
      <c r="F7" s="24">
        <v>3</v>
      </c>
      <c r="G7" s="24">
        <v>93</v>
      </c>
      <c r="H7" s="24">
        <v>25</v>
      </c>
      <c r="I7" s="21">
        <v>28</v>
      </c>
      <c r="J7" s="25">
        <v>3.72</v>
      </c>
    </row>
    <row r="8" spans="1:212" x14ac:dyDescent="0.25">
      <c r="A8" s="4">
        <v>2</v>
      </c>
      <c r="B8" s="4" t="s">
        <v>22</v>
      </c>
      <c r="C8" s="24">
        <v>18</v>
      </c>
      <c r="D8" s="24">
        <v>13</v>
      </c>
      <c r="E8" s="24">
        <v>2</v>
      </c>
      <c r="F8" s="24">
        <v>3</v>
      </c>
      <c r="G8" s="24">
        <v>71</v>
      </c>
      <c r="H8" s="24">
        <v>26</v>
      </c>
      <c r="I8" s="21">
        <v>28</v>
      </c>
      <c r="J8" s="25">
        <v>2.7307692307692308</v>
      </c>
    </row>
    <row r="9" spans="1:212" x14ac:dyDescent="0.25">
      <c r="A9" s="4">
        <v>3</v>
      </c>
      <c r="B9" s="4" t="s">
        <v>23</v>
      </c>
      <c r="C9" s="24">
        <v>18</v>
      </c>
      <c r="D9" s="24">
        <v>12</v>
      </c>
      <c r="E9" s="24">
        <v>1</v>
      </c>
      <c r="F9" s="24">
        <v>5</v>
      </c>
      <c r="G9" s="24">
        <v>52</v>
      </c>
      <c r="H9" s="24">
        <v>32</v>
      </c>
      <c r="I9" s="21">
        <v>25</v>
      </c>
      <c r="J9" s="25">
        <v>1.625</v>
      </c>
    </row>
    <row r="10" spans="1:212" x14ac:dyDescent="0.25">
      <c r="A10" s="4">
        <v>4</v>
      </c>
      <c r="B10" s="4" t="s">
        <v>24</v>
      </c>
      <c r="C10" s="24">
        <v>18</v>
      </c>
      <c r="D10" s="24">
        <v>11</v>
      </c>
      <c r="E10" s="24">
        <v>0</v>
      </c>
      <c r="F10" s="24">
        <v>7</v>
      </c>
      <c r="G10" s="24">
        <v>69</v>
      </c>
      <c r="H10" s="24">
        <v>40</v>
      </c>
      <c r="I10" s="21">
        <v>22</v>
      </c>
      <c r="J10" s="25">
        <v>1.7250000000000001</v>
      </c>
    </row>
    <row r="11" spans="1:212" s="20" customFormat="1" x14ac:dyDescent="0.25">
      <c r="A11" s="4">
        <v>5</v>
      </c>
      <c r="B11" s="4" t="s">
        <v>25</v>
      </c>
      <c r="C11" s="24">
        <v>18</v>
      </c>
      <c r="D11" s="24">
        <v>9</v>
      </c>
      <c r="E11" s="24">
        <v>2</v>
      </c>
      <c r="F11" s="24">
        <v>7</v>
      </c>
      <c r="G11" s="24">
        <v>43</v>
      </c>
      <c r="H11" s="24">
        <v>45</v>
      </c>
      <c r="I11" s="21">
        <v>20</v>
      </c>
      <c r="J11" s="25">
        <v>0.9555555555555556</v>
      </c>
      <c r="FC11" s="22"/>
      <c r="FD11" s="22"/>
      <c r="FE11" s="22"/>
      <c r="FF11" s="22"/>
      <c r="FG11" s="22"/>
      <c r="FH11" s="4"/>
    </row>
    <row r="12" spans="1:212" s="20" customFormat="1" x14ac:dyDescent="0.25">
      <c r="A12" s="4">
        <v>6</v>
      </c>
      <c r="B12" s="4" t="s">
        <v>26</v>
      </c>
      <c r="C12" s="24">
        <v>18</v>
      </c>
      <c r="D12" s="24">
        <v>7</v>
      </c>
      <c r="E12" s="24">
        <v>2</v>
      </c>
      <c r="F12" s="24">
        <v>9</v>
      </c>
      <c r="G12" s="24">
        <v>38</v>
      </c>
      <c r="H12" s="24">
        <v>42</v>
      </c>
      <c r="I12" s="21">
        <v>16</v>
      </c>
      <c r="J12" s="25">
        <v>0.90476190476190477</v>
      </c>
      <c r="FC12" s="22"/>
      <c r="FD12" s="22"/>
      <c r="FE12" s="22"/>
      <c r="FF12" s="22"/>
      <c r="FG12" s="22"/>
      <c r="FH12" s="4"/>
    </row>
    <row r="13" spans="1:212" x14ac:dyDescent="0.25">
      <c r="A13" s="4">
        <v>7</v>
      </c>
      <c r="B13" s="4" t="s">
        <v>27</v>
      </c>
      <c r="C13" s="24">
        <v>18</v>
      </c>
      <c r="D13" s="24">
        <v>6</v>
      </c>
      <c r="E13" s="24">
        <v>2</v>
      </c>
      <c r="F13" s="24">
        <v>10</v>
      </c>
      <c r="G13" s="24">
        <v>40</v>
      </c>
      <c r="H13" s="24">
        <v>66</v>
      </c>
      <c r="I13" s="21">
        <v>14</v>
      </c>
      <c r="J13" s="25">
        <v>0.60606060606060608</v>
      </c>
    </row>
    <row r="14" spans="1:212" s="20" customFormat="1" x14ac:dyDescent="0.25">
      <c r="A14" s="20">
        <v>8</v>
      </c>
      <c r="B14" s="20" t="s">
        <v>28</v>
      </c>
      <c r="C14" s="21">
        <v>18</v>
      </c>
      <c r="D14" s="21">
        <v>6</v>
      </c>
      <c r="E14" s="21">
        <v>3</v>
      </c>
      <c r="F14" s="21">
        <v>9</v>
      </c>
      <c r="G14" s="21">
        <v>44</v>
      </c>
      <c r="H14" s="21">
        <v>60</v>
      </c>
      <c r="I14" s="21" t="s">
        <v>29</v>
      </c>
      <c r="J14" s="26">
        <v>0.73333333333333328</v>
      </c>
      <c r="FC14" s="22"/>
      <c r="FD14" s="22"/>
      <c r="FE14" s="22"/>
      <c r="FF14" s="22"/>
      <c r="FG14" s="22"/>
      <c r="FH14" s="4"/>
    </row>
    <row r="15" spans="1:212" s="20" customFormat="1" x14ac:dyDescent="0.25">
      <c r="A15" s="4">
        <v>9</v>
      </c>
      <c r="B15" s="4" t="s">
        <v>30</v>
      </c>
      <c r="C15" s="24">
        <v>18</v>
      </c>
      <c r="D15" s="24">
        <v>3</v>
      </c>
      <c r="E15" s="24">
        <v>2</v>
      </c>
      <c r="F15" s="24">
        <v>13</v>
      </c>
      <c r="G15" s="24">
        <v>33</v>
      </c>
      <c r="H15" s="24">
        <v>69</v>
      </c>
      <c r="I15" s="21">
        <v>8</v>
      </c>
      <c r="J15" s="25">
        <v>0.47826086956521741</v>
      </c>
      <c r="FC15" s="22"/>
      <c r="FD15" s="22"/>
      <c r="FE15" s="22"/>
      <c r="FF15" s="22"/>
      <c r="FG15" s="22"/>
      <c r="FH15" s="4"/>
    </row>
    <row r="16" spans="1:212" x14ac:dyDescent="0.25">
      <c r="A16" s="4">
        <v>10</v>
      </c>
      <c r="B16" s="4" t="s">
        <v>31</v>
      </c>
      <c r="C16" s="24">
        <v>18</v>
      </c>
      <c r="D16" s="24">
        <v>2</v>
      </c>
      <c r="E16" s="24">
        <v>0</v>
      </c>
      <c r="F16" s="24">
        <v>16</v>
      </c>
      <c r="G16" s="24">
        <v>26</v>
      </c>
      <c r="H16" s="24">
        <v>104</v>
      </c>
      <c r="I16" s="21">
        <v>4</v>
      </c>
      <c r="J16" s="25">
        <v>0.25</v>
      </c>
    </row>
    <row r="17" spans="1:164" x14ac:dyDescent="0.25">
      <c r="B17" s="4" t="s">
        <v>32</v>
      </c>
      <c r="D17" s="27">
        <f>SUM(D7:D16)</f>
        <v>82</v>
      </c>
      <c r="E17" s="27">
        <f>SUM(E7:E16)</f>
        <v>16</v>
      </c>
      <c r="F17" s="27">
        <f>SUM(F7:F16)</f>
        <v>82</v>
      </c>
      <c r="G17" s="27">
        <f>SUM(G7:G16)</f>
        <v>509</v>
      </c>
      <c r="H17" s="27">
        <f>SUM(H7:H16)</f>
        <v>509</v>
      </c>
      <c r="J17" s="25"/>
    </row>
    <row r="19" spans="1:164" x14ac:dyDescent="0.25">
      <c r="A19" s="20" t="s">
        <v>33</v>
      </c>
      <c r="B19" s="20"/>
      <c r="C19" s="23" t="s">
        <v>10</v>
      </c>
      <c r="D19" s="21"/>
      <c r="E19" s="21"/>
      <c r="F19" s="21"/>
      <c r="G19" s="21"/>
      <c r="H19" s="21"/>
      <c r="J19" s="21"/>
    </row>
    <row r="20" spans="1:164" x14ac:dyDescent="0.25">
      <c r="A20" s="20" t="s">
        <v>11</v>
      </c>
      <c r="B20" s="20" t="s">
        <v>12</v>
      </c>
      <c r="C20" s="21" t="s">
        <v>13</v>
      </c>
      <c r="D20" s="21" t="s">
        <v>14</v>
      </c>
      <c r="E20" s="21" t="s">
        <v>15</v>
      </c>
      <c r="F20" s="21" t="s">
        <v>16</v>
      </c>
      <c r="G20" s="21" t="s">
        <v>17</v>
      </c>
      <c r="H20" s="21" t="s">
        <v>18</v>
      </c>
      <c r="I20" s="21" t="s">
        <v>19</v>
      </c>
      <c r="J20" s="21" t="s">
        <v>20</v>
      </c>
    </row>
    <row r="21" spans="1:164" x14ac:dyDescent="0.25">
      <c r="A21" s="4">
        <v>1</v>
      </c>
      <c r="B21" s="4" t="s">
        <v>34</v>
      </c>
      <c r="C21" s="24">
        <v>20</v>
      </c>
      <c r="D21" s="24">
        <v>13</v>
      </c>
      <c r="E21" s="24">
        <v>3</v>
      </c>
      <c r="F21" s="24">
        <v>4</v>
      </c>
      <c r="G21" s="24">
        <v>66</v>
      </c>
      <c r="H21" s="24">
        <v>23</v>
      </c>
      <c r="I21" s="21">
        <v>29</v>
      </c>
      <c r="J21" s="25">
        <v>2.8695652173913042</v>
      </c>
    </row>
    <row r="22" spans="1:164" x14ac:dyDescent="0.25">
      <c r="A22" s="4">
        <v>2</v>
      </c>
      <c r="B22" s="4" t="s">
        <v>26</v>
      </c>
      <c r="C22" s="24">
        <v>20</v>
      </c>
      <c r="D22" s="24">
        <v>13</v>
      </c>
      <c r="E22" s="24">
        <v>2</v>
      </c>
      <c r="F22" s="24">
        <v>5</v>
      </c>
      <c r="G22" s="24">
        <v>50</v>
      </c>
      <c r="H22" s="24">
        <v>22</v>
      </c>
      <c r="I22" s="21">
        <v>28</v>
      </c>
      <c r="J22" s="25">
        <v>2.2727272727272729</v>
      </c>
    </row>
    <row r="23" spans="1:164" s="20" customFormat="1" x14ac:dyDescent="0.25">
      <c r="A23" s="20">
        <v>3</v>
      </c>
      <c r="B23" s="20" t="s">
        <v>28</v>
      </c>
      <c r="C23" s="21">
        <v>20</v>
      </c>
      <c r="D23" s="21">
        <v>13</v>
      </c>
      <c r="E23" s="21">
        <v>1</v>
      </c>
      <c r="F23" s="21">
        <v>6</v>
      </c>
      <c r="G23" s="21">
        <v>108</v>
      </c>
      <c r="H23" s="21">
        <v>49</v>
      </c>
      <c r="I23" s="21">
        <v>27</v>
      </c>
      <c r="J23" s="26">
        <v>2.204081632653061</v>
      </c>
      <c r="FC23" s="22"/>
      <c r="FD23" s="22"/>
      <c r="FE23" s="22"/>
      <c r="FF23" s="22"/>
      <c r="FG23" s="22"/>
      <c r="FH23" s="4"/>
    </row>
    <row r="24" spans="1:164" x14ac:dyDescent="0.25">
      <c r="A24" s="4">
        <v>4</v>
      </c>
      <c r="B24" s="4" t="s">
        <v>30</v>
      </c>
      <c r="C24" s="24">
        <v>20</v>
      </c>
      <c r="D24" s="24">
        <v>12</v>
      </c>
      <c r="E24" s="24">
        <v>2</v>
      </c>
      <c r="F24" s="24">
        <v>6</v>
      </c>
      <c r="G24" s="24">
        <v>58</v>
      </c>
      <c r="H24" s="24">
        <v>34</v>
      </c>
      <c r="I24" s="21">
        <v>26</v>
      </c>
      <c r="J24" s="25">
        <v>1.7058823529411764</v>
      </c>
    </row>
    <row r="25" spans="1:164" x14ac:dyDescent="0.25">
      <c r="A25" s="4">
        <v>5</v>
      </c>
      <c r="B25" s="4" t="s">
        <v>35</v>
      </c>
      <c r="C25" s="24">
        <v>20</v>
      </c>
      <c r="D25" s="24">
        <v>12</v>
      </c>
      <c r="E25" s="24">
        <v>4</v>
      </c>
      <c r="F25" s="24">
        <v>4</v>
      </c>
      <c r="G25" s="24">
        <v>66</v>
      </c>
      <c r="H25" s="24">
        <v>39</v>
      </c>
      <c r="I25" s="21" t="s">
        <v>36</v>
      </c>
      <c r="J25" s="25">
        <v>1.6923076923076923</v>
      </c>
    </row>
    <row r="26" spans="1:164" s="20" customFormat="1" x14ac:dyDescent="0.25">
      <c r="A26" s="4">
        <v>6</v>
      </c>
      <c r="B26" s="4" t="s">
        <v>37</v>
      </c>
      <c r="C26" s="24">
        <v>20</v>
      </c>
      <c r="D26" s="24">
        <v>9</v>
      </c>
      <c r="E26" s="24">
        <v>4</v>
      </c>
      <c r="F26" s="24">
        <v>7</v>
      </c>
      <c r="G26" s="24">
        <v>34</v>
      </c>
      <c r="H26" s="24">
        <v>27</v>
      </c>
      <c r="I26" s="21">
        <v>22</v>
      </c>
      <c r="J26" s="25">
        <v>1.2592592592592593</v>
      </c>
      <c r="FC26" s="22"/>
      <c r="FD26" s="22"/>
      <c r="FE26" s="22"/>
      <c r="FF26" s="22"/>
      <c r="FG26" s="22"/>
      <c r="FH26" s="4"/>
    </row>
    <row r="27" spans="1:164" s="20" customFormat="1" x14ac:dyDescent="0.25">
      <c r="A27" s="4">
        <v>7</v>
      </c>
      <c r="B27" s="4" t="s">
        <v>38</v>
      </c>
      <c r="C27" s="24">
        <v>20</v>
      </c>
      <c r="D27" s="24">
        <v>7</v>
      </c>
      <c r="E27" s="24">
        <v>10</v>
      </c>
      <c r="F27" s="24">
        <v>3</v>
      </c>
      <c r="G27" s="24">
        <v>56</v>
      </c>
      <c r="H27" s="24">
        <v>62</v>
      </c>
      <c r="I27" s="21">
        <v>17</v>
      </c>
      <c r="J27" s="25">
        <v>0.90322580645161288</v>
      </c>
      <c r="FC27" s="22"/>
      <c r="FD27" s="22"/>
      <c r="FE27" s="22"/>
      <c r="FF27" s="22"/>
      <c r="FG27" s="22"/>
      <c r="FH27" s="4"/>
    </row>
    <row r="28" spans="1:164" s="20" customFormat="1" x14ac:dyDescent="0.25">
      <c r="A28" s="4">
        <v>8</v>
      </c>
      <c r="B28" s="4" t="s">
        <v>39</v>
      </c>
      <c r="C28" s="24">
        <v>20</v>
      </c>
      <c r="D28" s="24">
        <v>5</v>
      </c>
      <c r="E28" s="24">
        <v>4</v>
      </c>
      <c r="F28" s="24">
        <v>11</v>
      </c>
      <c r="G28" s="24">
        <v>40</v>
      </c>
      <c r="H28" s="24">
        <v>56</v>
      </c>
      <c r="I28" s="21">
        <v>14</v>
      </c>
      <c r="J28" s="25">
        <v>0.7142857142857143</v>
      </c>
      <c r="FC28" s="22"/>
      <c r="FD28" s="22"/>
      <c r="FE28" s="22"/>
      <c r="FF28" s="22"/>
      <c r="FG28" s="22"/>
      <c r="FH28" s="4"/>
    </row>
    <row r="29" spans="1:164" x14ac:dyDescent="0.25">
      <c r="A29" s="4">
        <v>9</v>
      </c>
      <c r="B29" s="4" t="s">
        <v>31</v>
      </c>
      <c r="C29" s="24">
        <v>20</v>
      </c>
      <c r="D29" s="24">
        <v>7</v>
      </c>
      <c r="E29" s="24">
        <v>0</v>
      </c>
      <c r="F29" s="24">
        <v>13</v>
      </c>
      <c r="G29" s="24">
        <v>35</v>
      </c>
      <c r="H29" s="24">
        <v>88</v>
      </c>
      <c r="I29" s="21">
        <v>14</v>
      </c>
      <c r="J29" s="25">
        <v>0.39772727272727271</v>
      </c>
    </row>
    <row r="30" spans="1:164" x14ac:dyDescent="0.25">
      <c r="A30" s="4">
        <v>10</v>
      </c>
      <c r="B30" s="4" t="s">
        <v>40</v>
      </c>
      <c r="C30" s="24">
        <v>20</v>
      </c>
      <c r="D30" s="24">
        <v>3</v>
      </c>
      <c r="E30" s="24">
        <v>2</v>
      </c>
      <c r="F30" s="24">
        <v>15</v>
      </c>
      <c r="G30" s="24">
        <v>31</v>
      </c>
      <c r="H30" s="24">
        <v>73</v>
      </c>
      <c r="I30" s="21">
        <v>8</v>
      </c>
      <c r="J30" s="25">
        <v>0.42465753424657532</v>
      </c>
    </row>
    <row r="31" spans="1:164" x14ac:dyDescent="0.25">
      <c r="A31" s="4">
        <v>11</v>
      </c>
      <c r="B31" s="4" t="s">
        <v>41</v>
      </c>
      <c r="C31" s="24">
        <v>20</v>
      </c>
      <c r="D31" s="24">
        <v>1</v>
      </c>
      <c r="E31" s="24">
        <v>5</v>
      </c>
      <c r="F31" s="24">
        <v>14</v>
      </c>
      <c r="G31" s="24">
        <v>27</v>
      </c>
      <c r="H31" s="24">
        <v>96</v>
      </c>
      <c r="I31" s="21" t="s">
        <v>42</v>
      </c>
      <c r="J31" s="25">
        <v>0.28125</v>
      </c>
    </row>
    <row r="32" spans="1:164" x14ac:dyDescent="0.25">
      <c r="B32" s="4" t="s">
        <v>43</v>
      </c>
      <c r="D32" s="28">
        <f>SUM(D21:D31)</f>
        <v>95</v>
      </c>
      <c r="E32" s="28">
        <f>SUM(E21:E31)</f>
        <v>37</v>
      </c>
      <c r="F32" s="28">
        <f>SUM(F21:F31)</f>
        <v>88</v>
      </c>
      <c r="G32" s="28">
        <f>SUM(G21:G31)</f>
        <v>571</v>
      </c>
      <c r="H32" s="28">
        <f>SUM(H21:H31)</f>
        <v>569</v>
      </c>
      <c r="J32" s="25"/>
    </row>
    <row r="34" spans="1:164" x14ac:dyDescent="0.25">
      <c r="A34" s="20" t="s">
        <v>44</v>
      </c>
      <c r="B34" s="20"/>
      <c r="C34" s="23" t="s">
        <v>45</v>
      </c>
      <c r="D34" s="21"/>
      <c r="E34" s="21"/>
      <c r="F34" s="21"/>
      <c r="G34" s="21"/>
      <c r="H34" s="21"/>
      <c r="J34" s="21"/>
    </row>
    <row r="35" spans="1:164" x14ac:dyDescent="0.25">
      <c r="A35" s="20" t="s">
        <v>11</v>
      </c>
      <c r="B35" s="20" t="s">
        <v>12</v>
      </c>
      <c r="C35" s="21" t="s">
        <v>13</v>
      </c>
      <c r="D35" s="21" t="s">
        <v>14</v>
      </c>
      <c r="E35" s="21" t="s">
        <v>15</v>
      </c>
      <c r="F35" s="21" t="s">
        <v>16</v>
      </c>
      <c r="G35" s="21" t="s">
        <v>17</v>
      </c>
      <c r="H35" s="21" t="s">
        <v>18</v>
      </c>
      <c r="I35" s="21" t="s">
        <v>19</v>
      </c>
      <c r="J35" s="21" t="s">
        <v>20</v>
      </c>
    </row>
    <row r="36" spans="1:164" x14ac:dyDescent="0.25">
      <c r="A36" s="4">
        <v>1</v>
      </c>
      <c r="B36" s="4" t="s">
        <v>23</v>
      </c>
      <c r="C36" s="24">
        <v>18</v>
      </c>
      <c r="D36" s="24">
        <v>15</v>
      </c>
      <c r="E36" s="24">
        <v>1</v>
      </c>
      <c r="F36" s="24">
        <v>2</v>
      </c>
      <c r="G36" s="24">
        <v>56</v>
      </c>
      <c r="H36" s="24">
        <v>23</v>
      </c>
      <c r="I36" s="21">
        <v>31</v>
      </c>
      <c r="J36" s="25">
        <v>2.4347826086956523</v>
      </c>
    </row>
    <row r="37" spans="1:164" x14ac:dyDescent="0.25">
      <c r="A37" s="4">
        <v>2</v>
      </c>
      <c r="B37" s="4" t="s">
        <v>26</v>
      </c>
      <c r="C37" s="24">
        <v>18</v>
      </c>
      <c r="D37" s="24">
        <v>13</v>
      </c>
      <c r="E37" s="24">
        <v>3</v>
      </c>
      <c r="F37" s="24">
        <v>2</v>
      </c>
      <c r="G37" s="24">
        <v>71</v>
      </c>
      <c r="H37" s="24">
        <v>27</v>
      </c>
      <c r="I37" s="21">
        <v>29</v>
      </c>
      <c r="J37" s="25">
        <v>2.6296296296296298</v>
      </c>
    </row>
    <row r="38" spans="1:164" x14ac:dyDescent="0.25">
      <c r="A38" s="4">
        <v>3</v>
      </c>
      <c r="B38" s="4" t="s">
        <v>46</v>
      </c>
      <c r="C38" s="24">
        <v>18</v>
      </c>
      <c r="D38" s="24">
        <v>11</v>
      </c>
      <c r="E38" s="24">
        <v>1</v>
      </c>
      <c r="F38" s="24">
        <v>6</v>
      </c>
      <c r="G38" s="24">
        <v>73</v>
      </c>
      <c r="H38" s="24">
        <v>42</v>
      </c>
      <c r="I38" s="21">
        <v>23</v>
      </c>
      <c r="J38" s="25">
        <v>1.7380952380952381</v>
      </c>
    </row>
    <row r="39" spans="1:164" x14ac:dyDescent="0.25">
      <c r="A39" s="4">
        <v>4</v>
      </c>
      <c r="B39" s="4" t="s">
        <v>34</v>
      </c>
      <c r="C39" s="24">
        <v>18</v>
      </c>
      <c r="D39" s="24">
        <v>10</v>
      </c>
      <c r="E39" s="24">
        <v>2</v>
      </c>
      <c r="F39" s="24">
        <v>6</v>
      </c>
      <c r="G39" s="24">
        <v>55</v>
      </c>
      <c r="H39" s="24">
        <v>40</v>
      </c>
      <c r="I39" s="21">
        <v>22</v>
      </c>
      <c r="J39" s="25">
        <v>1.375</v>
      </c>
    </row>
    <row r="40" spans="1:164" x14ac:dyDescent="0.25">
      <c r="A40" s="4">
        <v>5</v>
      </c>
      <c r="B40" s="4" t="s">
        <v>47</v>
      </c>
      <c r="C40" s="24">
        <v>18</v>
      </c>
      <c r="D40" s="24">
        <v>10</v>
      </c>
      <c r="E40" s="24">
        <v>2</v>
      </c>
      <c r="F40" s="24">
        <v>6</v>
      </c>
      <c r="G40" s="24">
        <v>56</v>
      </c>
      <c r="H40" s="24">
        <v>49</v>
      </c>
      <c r="I40" s="21">
        <v>22</v>
      </c>
      <c r="J40" s="25">
        <v>1.1428571428571428</v>
      </c>
    </row>
    <row r="41" spans="1:164" s="20" customFormat="1" x14ac:dyDescent="0.25">
      <c r="A41" s="20">
        <v>6</v>
      </c>
      <c r="B41" s="20" t="s">
        <v>28</v>
      </c>
      <c r="C41" s="21">
        <v>18</v>
      </c>
      <c r="D41" s="21">
        <v>8</v>
      </c>
      <c r="E41" s="21">
        <v>2</v>
      </c>
      <c r="F41" s="21">
        <v>8</v>
      </c>
      <c r="G41" s="21">
        <v>45</v>
      </c>
      <c r="H41" s="21">
        <v>39</v>
      </c>
      <c r="I41" s="21">
        <v>18</v>
      </c>
      <c r="J41" s="26">
        <v>1.1538461538461537</v>
      </c>
      <c r="FC41" s="22"/>
      <c r="FD41" s="22"/>
      <c r="FE41" s="22"/>
      <c r="FF41" s="22"/>
      <c r="FG41" s="22"/>
      <c r="FH41" s="4"/>
    </row>
    <row r="42" spans="1:164" s="20" customFormat="1" x14ac:dyDescent="0.25">
      <c r="A42" s="4">
        <v>7</v>
      </c>
      <c r="B42" s="4" t="s">
        <v>48</v>
      </c>
      <c r="C42" s="24">
        <v>18</v>
      </c>
      <c r="D42" s="24">
        <v>4</v>
      </c>
      <c r="E42" s="24">
        <v>5</v>
      </c>
      <c r="F42" s="24">
        <v>9</v>
      </c>
      <c r="G42" s="24">
        <v>34</v>
      </c>
      <c r="H42" s="24">
        <v>58</v>
      </c>
      <c r="I42" s="21">
        <v>13</v>
      </c>
      <c r="J42" s="25">
        <v>0.58620689655172409</v>
      </c>
      <c r="FC42" s="22"/>
      <c r="FD42" s="22"/>
      <c r="FE42" s="22"/>
      <c r="FF42" s="22"/>
      <c r="FG42" s="22"/>
      <c r="FH42" s="4"/>
    </row>
    <row r="43" spans="1:164" s="20" customFormat="1" x14ac:dyDescent="0.25">
      <c r="A43" s="4">
        <v>8</v>
      </c>
      <c r="B43" s="4" t="s">
        <v>49</v>
      </c>
      <c r="C43" s="24">
        <v>18</v>
      </c>
      <c r="D43" s="24">
        <v>3</v>
      </c>
      <c r="E43" s="24">
        <v>4</v>
      </c>
      <c r="F43" s="24">
        <v>11</v>
      </c>
      <c r="G43" s="24">
        <v>34</v>
      </c>
      <c r="H43" s="24">
        <v>56</v>
      </c>
      <c r="I43" s="21">
        <v>10</v>
      </c>
      <c r="J43" s="25">
        <v>0.6071428571428571</v>
      </c>
      <c r="FC43" s="22"/>
      <c r="FD43" s="22"/>
      <c r="FE43" s="22"/>
      <c r="FF43" s="22"/>
      <c r="FG43" s="22"/>
      <c r="FH43" s="4"/>
    </row>
    <row r="44" spans="1:164" x14ac:dyDescent="0.25">
      <c r="A44" s="4">
        <v>9</v>
      </c>
      <c r="B44" s="4" t="s">
        <v>50</v>
      </c>
      <c r="C44" s="24">
        <v>18</v>
      </c>
      <c r="D44" s="24">
        <v>2</v>
      </c>
      <c r="E44" s="24">
        <v>2</v>
      </c>
      <c r="F44" s="24">
        <v>14</v>
      </c>
      <c r="G44" s="24">
        <v>31</v>
      </c>
      <c r="H44" s="24">
        <v>64</v>
      </c>
      <c r="I44" s="21">
        <v>6</v>
      </c>
      <c r="J44" s="25">
        <v>0.484375</v>
      </c>
    </row>
    <row r="45" spans="1:164" x14ac:dyDescent="0.25">
      <c r="A45" s="4">
        <v>10</v>
      </c>
      <c r="B45" s="4" t="s">
        <v>51</v>
      </c>
      <c r="C45" s="24">
        <v>18</v>
      </c>
      <c r="D45" s="24">
        <v>3</v>
      </c>
      <c r="E45" s="24">
        <v>1</v>
      </c>
      <c r="F45" s="24">
        <v>14</v>
      </c>
      <c r="G45" s="24">
        <v>20</v>
      </c>
      <c r="H45" s="24">
        <v>77</v>
      </c>
      <c r="I45" s="21" t="s">
        <v>42</v>
      </c>
      <c r="J45" s="25">
        <v>0.25974025974025972</v>
      </c>
    </row>
    <row r="46" spans="1:164" x14ac:dyDescent="0.25">
      <c r="B46" s="4" t="s">
        <v>52</v>
      </c>
      <c r="D46" s="28">
        <f>SUM(D36:D45)</f>
        <v>79</v>
      </c>
      <c r="E46" s="28">
        <f>SUM(E36:E45)</f>
        <v>23</v>
      </c>
      <c r="F46" s="28">
        <f>SUM(F36:F45)</f>
        <v>78</v>
      </c>
      <c r="G46" s="27">
        <f>SUM(G36:G45)</f>
        <v>475</v>
      </c>
      <c r="H46" s="27">
        <f>SUM(H36:H45)</f>
        <v>475</v>
      </c>
      <c r="J46" s="25"/>
    </row>
    <row r="48" spans="1:164" x14ac:dyDescent="0.25">
      <c r="A48" s="20" t="s">
        <v>53</v>
      </c>
      <c r="B48" s="20"/>
      <c r="C48" s="23" t="s">
        <v>45</v>
      </c>
      <c r="D48" s="21"/>
      <c r="E48" s="21"/>
      <c r="F48" s="21"/>
      <c r="G48" s="21"/>
      <c r="H48" s="21"/>
      <c r="J48" s="21"/>
    </row>
    <row r="49" spans="1:164" x14ac:dyDescent="0.25">
      <c r="A49" s="20" t="s">
        <v>11</v>
      </c>
      <c r="B49" s="20" t="s">
        <v>12</v>
      </c>
      <c r="C49" s="21" t="s">
        <v>13</v>
      </c>
      <c r="D49" s="21" t="s">
        <v>14</v>
      </c>
      <c r="E49" s="21" t="s">
        <v>15</v>
      </c>
      <c r="F49" s="21" t="s">
        <v>16</v>
      </c>
      <c r="G49" s="21" t="s">
        <v>17</v>
      </c>
      <c r="H49" s="21" t="s">
        <v>18</v>
      </c>
      <c r="I49" s="21" t="s">
        <v>19</v>
      </c>
      <c r="J49" s="21" t="s">
        <v>20</v>
      </c>
    </row>
    <row r="50" spans="1:164" s="20" customFormat="1" x14ac:dyDescent="0.25">
      <c r="A50" s="20">
        <v>1</v>
      </c>
      <c r="B50" s="20" t="s">
        <v>28</v>
      </c>
      <c r="C50" s="21">
        <v>18</v>
      </c>
      <c r="D50" s="21">
        <v>14</v>
      </c>
      <c r="E50" s="21">
        <v>3</v>
      </c>
      <c r="F50" s="21">
        <v>1</v>
      </c>
      <c r="G50" s="21">
        <v>75</v>
      </c>
      <c r="H50" s="21">
        <v>23</v>
      </c>
      <c r="I50" s="21">
        <v>31</v>
      </c>
      <c r="J50" s="26">
        <v>3.2608695652173911</v>
      </c>
      <c r="FC50" s="22"/>
      <c r="FD50" s="22"/>
      <c r="FE50" s="22"/>
      <c r="FF50" s="22"/>
      <c r="FG50" s="22"/>
      <c r="FH50" s="4"/>
    </row>
    <row r="51" spans="1:164" x14ac:dyDescent="0.25">
      <c r="A51" s="4">
        <v>2</v>
      </c>
      <c r="B51" s="4" t="s">
        <v>54</v>
      </c>
      <c r="C51" s="24">
        <v>18</v>
      </c>
      <c r="D51" s="24">
        <v>14</v>
      </c>
      <c r="E51" s="24">
        <v>0</v>
      </c>
      <c r="F51" s="24">
        <v>4</v>
      </c>
      <c r="G51" s="24">
        <v>97</v>
      </c>
      <c r="H51" s="24">
        <v>42</v>
      </c>
      <c r="I51" s="21">
        <v>28</v>
      </c>
      <c r="J51" s="25">
        <v>2.3095238095238093</v>
      </c>
    </row>
    <row r="52" spans="1:164" x14ac:dyDescent="0.25">
      <c r="A52" s="4">
        <v>3</v>
      </c>
      <c r="B52" s="4" t="s">
        <v>55</v>
      </c>
      <c r="C52" s="24">
        <v>18</v>
      </c>
      <c r="D52" s="24">
        <v>12</v>
      </c>
      <c r="E52" s="24">
        <v>2</v>
      </c>
      <c r="F52" s="24">
        <v>4</v>
      </c>
      <c r="G52" s="24">
        <v>49</v>
      </c>
      <c r="H52" s="24">
        <v>28</v>
      </c>
      <c r="I52" s="21">
        <v>26</v>
      </c>
      <c r="J52" s="25">
        <v>1.75</v>
      </c>
    </row>
    <row r="53" spans="1:164" x14ac:dyDescent="0.25">
      <c r="A53" s="4">
        <v>4</v>
      </c>
      <c r="B53" s="4" t="s">
        <v>46</v>
      </c>
      <c r="C53" s="24">
        <v>18</v>
      </c>
      <c r="D53" s="24">
        <v>11</v>
      </c>
      <c r="E53" s="24">
        <v>3</v>
      </c>
      <c r="F53" s="24">
        <v>4</v>
      </c>
      <c r="G53" s="24">
        <v>82</v>
      </c>
      <c r="H53" s="24">
        <v>44</v>
      </c>
      <c r="I53" s="21">
        <v>25</v>
      </c>
      <c r="J53" s="25">
        <v>1.8636363636363635</v>
      </c>
    </row>
    <row r="54" spans="1:164" x14ac:dyDescent="0.25">
      <c r="A54" s="4">
        <v>5</v>
      </c>
      <c r="B54" s="4" t="s">
        <v>47</v>
      </c>
      <c r="C54" s="24">
        <v>18</v>
      </c>
      <c r="D54" s="24">
        <v>10</v>
      </c>
      <c r="E54" s="24">
        <v>1</v>
      </c>
      <c r="F54" s="24">
        <v>7</v>
      </c>
      <c r="G54" s="24">
        <v>61</v>
      </c>
      <c r="H54" s="24">
        <v>59</v>
      </c>
      <c r="I54" s="21">
        <v>21</v>
      </c>
      <c r="J54" s="25">
        <v>1.0338983050847457</v>
      </c>
    </row>
    <row r="55" spans="1:164" x14ac:dyDescent="0.25">
      <c r="A55" s="4">
        <v>6</v>
      </c>
      <c r="B55" s="4" t="s">
        <v>56</v>
      </c>
      <c r="C55" s="24">
        <v>18</v>
      </c>
      <c r="D55" s="24">
        <v>8</v>
      </c>
      <c r="E55" s="24">
        <v>3</v>
      </c>
      <c r="F55" s="24">
        <v>7</v>
      </c>
      <c r="G55" s="24">
        <v>51</v>
      </c>
      <c r="H55" s="24">
        <v>47</v>
      </c>
      <c r="I55" s="21">
        <v>19</v>
      </c>
      <c r="J55" s="25">
        <v>1.0851063829787233</v>
      </c>
    </row>
    <row r="56" spans="1:164" x14ac:dyDescent="0.25">
      <c r="A56" s="4">
        <v>7</v>
      </c>
      <c r="B56" s="4" t="s">
        <v>57</v>
      </c>
      <c r="C56" s="24">
        <v>18</v>
      </c>
      <c r="D56" s="24">
        <v>3</v>
      </c>
      <c r="E56" s="24">
        <v>3</v>
      </c>
      <c r="F56" s="24">
        <v>12</v>
      </c>
      <c r="G56" s="24">
        <v>23</v>
      </c>
      <c r="H56" s="24">
        <v>68</v>
      </c>
      <c r="I56" s="21">
        <v>9</v>
      </c>
      <c r="J56" s="25">
        <v>0.33823529411764708</v>
      </c>
    </row>
    <row r="57" spans="1:164" x14ac:dyDescent="0.25">
      <c r="A57" s="4">
        <v>8</v>
      </c>
      <c r="B57" s="4" t="s">
        <v>58</v>
      </c>
      <c r="C57" s="24">
        <v>18</v>
      </c>
      <c r="D57" s="24">
        <v>3</v>
      </c>
      <c r="E57" s="24">
        <v>1</v>
      </c>
      <c r="F57" s="24">
        <v>14</v>
      </c>
      <c r="G57" s="24">
        <v>32</v>
      </c>
      <c r="H57" s="24">
        <v>51</v>
      </c>
      <c r="I57" s="21">
        <v>7</v>
      </c>
      <c r="J57" s="25">
        <v>0.62745098039215685</v>
      </c>
    </row>
    <row r="58" spans="1:164" s="20" customFormat="1" x14ac:dyDescent="0.25">
      <c r="A58" s="4">
        <v>9</v>
      </c>
      <c r="B58" s="4" t="s">
        <v>59</v>
      </c>
      <c r="C58" s="24">
        <v>18</v>
      </c>
      <c r="D58" s="24">
        <v>2</v>
      </c>
      <c r="E58" s="24">
        <v>3</v>
      </c>
      <c r="F58" s="24">
        <v>13</v>
      </c>
      <c r="G58" s="24">
        <v>18</v>
      </c>
      <c r="H58" s="24">
        <v>72</v>
      </c>
      <c r="I58" s="21">
        <v>7</v>
      </c>
      <c r="J58" s="25">
        <v>0.25</v>
      </c>
      <c r="FC58" s="22"/>
      <c r="FD58" s="22"/>
      <c r="FE58" s="22"/>
      <c r="FF58" s="22"/>
      <c r="FG58" s="22"/>
      <c r="FH58" s="4"/>
    </row>
    <row r="59" spans="1:164" s="20" customFormat="1" x14ac:dyDescent="0.25">
      <c r="A59" s="4">
        <v>10</v>
      </c>
      <c r="B59" s="4" t="s">
        <v>60</v>
      </c>
      <c r="C59" s="24">
        <v>18</v>
      </c>
      <c r="D59" s="24">
        <v>2</v>
      </c>
      <c r="E59" s="24">
        <v>3</v>
      </c>
      <c r="F59" s="24">
        <v>13</v>
      </c>
      <c r="G59" s="24">
        <v>24</v>
      </c>
      <c r="H59" s="24">
        <v>88</v>
      </c>
      <c r="I59" s="21">
        <v>7</v>
      </c>
      <c r="J59" s="25">
        <v>0.27272727272727271</v>
      </c>
      <c r="FC59" s="22"/>
      <c r="FD59" s="22"/>
      <c r="FE59" s="22"/>
      <c r="FF59" s="22"/>
      <c r="FG59" s="22"/>
      <c r="FH59" s="4"/>
    </row>
    <row r="60" spans="1:164" x14ac:dyDescent="0.25">
      <c r="D60" s="27">
        <f>SUM(D50:D59)</f>
        <v>79</v>
      </c>
      <c r="E60" s="27">
        <f>SUM(E50:E59)</f>
        <v>22</v>
      </c>
      <c r="F60" s="27">
        <f>SUM(F50:F59)</f>
        <v>79</v>
      </c>
      <c r="G60" s="28">
        <f>SUM(G50:G59)</f>
        <v>512</v>
      </c>
      <c r="H60" s="28">
        <f>SUM(H50:H59)</f>
        <v>522</v>
      </c>
      <c r="J60" s="25"/>
    </row>
    <row r="62" spans="1:164" x14ac:dyDescent="0.25">
      <c r="A62" s="20" t="s">
        <v>61</v>
      </c>
      <c r="B62" s="20"/>
      <c r="C62" s="23" t="s">
        <v>62</v>
      </c>
      <c r="D62" s="21"/>
      <c r="E62" s="21"/>
      <c r="F62" s="21"/>
      <c r="G62" s="21"/>
      <c r="H62" s="21"/>
      <c r="J62" s="21"/>
    </row>
    <row r="63" spans="1:164" x14ac:dyDescent="0.25">
      <c r="A63" s="20" t="s">
        <v>11</v>
      </c>
      <c r="B63" s="20" t="s">
        <v>12</v>
      </c>
      <c r="C63" s="21" t="s">
        <v>13</v>
      </c>
      <c r="D63" s="21" t="s">
        <v>14</v>
      </c>
      <c r="E63" s="21" t="s">
        <v>15</v>
      </c>
      <c r="F63" s="21" t="s">
        <v>16</v>
      </c>
      <c r="G63" s="21" t="s">
        <v>17</v>
      </c>
      <c r="H63" s="21" t="s">
        <v>18</v>
      </c>
      <c r="I63" s="21" t="s">
        <v>19</v>
      </c>
      <c r="J63" s="21" t="s">
        <v>20</v>
      </c>
    </row>
    <row r="64" spans="1:164" x14ac:dyDescent="0.25">
      <c r="A64" s="4">
        <v>1</v>
      </c>
      <c r="B64" s="4" t="s">
        <v>63</v>
      </c>
      <c r="C64" s="24">
        <v>18</v>
      </c>
      <c r="D64" s="24">
        <v>15</v>
      </c>
      <c r="E64" s="24">
        <v>2</v>
      </c>
      <c r="F64" s="24">
        <v>1</v>
      </c>
      <c r="G64" s="24">
        <v>72</v>
      </c>
      <c r="H64" s="24">
        <v>25</v>
      </c>
      <c r="I64" s="21">
        <v>32</v>
      </c>
      <c r="J64" s="25">
        <v>2.88</v>
      </c>
    </row>
    <row r="65" spans="1:164" x14ac:dyDescent="0.25">
      <c r="A65" s="4">
        <v>2</v>
      </c>
      <c r="B65" s="4" t="s">
        <v>64</v>
      </c>
      <c r="C65" s="24">
        <v>18</v>
      </c>
      <c r="D65" s="24">
        <v>14</v>
      </c>
      <c r="E65" s="24">
        <v>2</v>
      </c>
      <c r="F65" s="24">
        <v>2</v>
      </c>
      <c r="G65" s="24">
        <v>83</v>
      </c>
      <c r="H65" s="24">
        <v>28</v>
      </c>
      <c r="I65" s="21">
        <v>30</v>
      </c>
      <c r="J65" s="25">
        <v>2.9642857142857144</v>
      </c>
    </row>
    <row r="66" spans="1:164" x14ac:dyDescent="0.25">
      <c r="A66" s="4">
        <v>3</v>
      </c>
      <c r="B66" s="4" t="s">
        <v>46</v>
      </c>
      <c r="C66" s="24">
        <v>18</v>
      </c>
      <c r="D66" s="24">
        <v>11</v>
      </c>
      <c r="E66" s="24">
        <v>4</v>
      </c>
      <c r="F66" s="24">
        <v>3</v>
      </c>
      <c r="G66" s="24">
        <v>61</v>
      </c>
      <c r="H66" s="24">
        <v>33</v>
      </c>
      <c r="I66" s="21">
        <v>26</v>
      </c>
      <c r="J66" s="25">
        <v>1.8484848484848484</v>
      </c>
    </row>
    <row r="67" spans="1:164" x14ac:dyDescent="0.25">
      <c r="A67" s="4">
        <v>4</v>
      </c>
      <c r="B67" s="4" t="s">
        <v>54</v>
      </c>
      <c r="C67" s="24">
        <v>18</v>
      </c>
      <c r="D67" s="24">
        <v>8</v>
      </c>
      <c r="E67" s="24">
        <v>3</v>
      </c>
      <c r="F67" s="24">
        <v>7</v>
      </c>
      <c r="G67" s="24">
        <v>41</v>
      </c>
      <c r="H67" s="24">
        <v>37</v>
      </c>
      <c r="I67" s="21">
        <v>19</v>
      </c>
      <c r="J67" s="25">
        <v>1.1081081081081081</v>
      </c>
    </row>
    <row r="68" spans="1:164" x14ac:dyDescent="0.25">
      <c r="A68" s="4">
        <v>5</v>
      </c>
      <c r="B68" s="4" t="s">
        <v>65</v>
      </c>
      <c r="C68" s="24">
        <v>18</v>
      </c>
      <c r="D68" s="24">
        <v>7</v>
      </c>
      <c r="E68" s="24">
        <v>3</v>
      </c>
      <c r="F68" s="24">
        <v>8</v>
      </c>
      <c r="G68" s="24">
        <v>31</v>
      </c>
      <c r="H68" s="24">
        <v>39</v>
      </c>
      <c r="I68" s="21">
        <v>17</v>
      </c>
      <c r="J68" s="25">
        <v>0.79487179487179482</v>
      </c>
    </row>
    <row r="69" spans="1:164" x14ac:dyDescent="0.25">
      <c r="A69" s="4">
        <v>6</v>
      </c>
      <c r="B69" s="4" t="s">
        <v>66</v>
      </c>
      <c r="C69" s="24">
        <v>18</v>
      </c>
      <c r="D69" s="24">
        <v>7</v>
      </c>
      <c r="E69" s="24">
        <v>2</v>
      </c>
      <c r="F69" s="24">
        <v>9</v>
      </c>
      <c r="G69" s="24">
        <v>43</v>
      </c>
      <c r="H69" s="24">
        <v>47</v>
      </c>
      <c r="I69" s="21">
        <v>16</v>
      </c>
      <c r="J69" s="25">
        <v>0.91489361702127658</v>
      </c>
    </row>
    <row r="70" spans="1:164" s="20" customFormat="1" x14ac:dyDescent="0.25">
      <c r="A70" s="20">
        <v>7</v>
      </c>
      <c r="B70" s="20" t="s">
        <v>28</v>
      </c>
      <c r="C70" s="21">
        <v>18</v>
      </c>
      <c r="D70" s="21">
        <v>6</v>
      </c>
      <c r="E70" s="21">
        <v>1</v>
      </c>
      <c r="F70" s="21">
        <v>11</v>
      </c>
      <c r="G70" s="21">
        <v>34</v>
      </c>
      <c r="H70" s="21">
        <v>46</v>
      </c>
      <c r="I70" s="21">
        <v>13</v>
      </c>
      <c r="J70" s="26">
        <v>0.73913043478260865</v>
      </c>
      <c r="FC70" s="22"/>
      <c r="FD70" s="22"/>
      <c r="FE70" s="22"/>
      <c r="FF70" s="22"/>
      <c r="FG70" s="22"/>
      <c r="FH70" s="4"/>
    </row>
    <row r="71" spans="1:164" x14ac:dyDescent="0.25">
      <c r="A71" s="4">
        <v>8</v>
      </c>
      <c r="B71" s="4" t="s">
        <v>26</v>
      </c>
      <c r="C71" s="24">
        <v>18</v>
      </c>
      <c r="D71" s="24">
        <v>5</v>
      </c>
      <c r="E71" s="24">
        <v>1</v>
      </c>
      <c r="F71" s="24">
        <v>12</v>
      </c>
      <c r="G71" s="24">
        <v>35</v>
      </c>
      <c r="H71" s="24">
        <v>55</v>
      </c>
      <c r="I71" s="21">
        <v>11</v>
      </c>
      <c r="J71" s="25">
        <v>0.63636363636363635</v>
      </c>
    </row>
    <row r="72" spans="1:164" x14ac:dyDescent="0.25">
      <c r="A72" s="4">
        <v>9</v>
      </c>
      <c r="B72" s="4" t="s">
        <v>67</v>
      </c>
      <c r="C72" s="24">
        <v>18</v>
      </c>
      <c r="D72" s="24">
        <v>5</v>
      </c>
      <c r="E72" s="24">
        <v>1</v>
      </c>
      <c r="F72" s="24">
        <v>12</v>
      </c>
      <c r="G72" s="24">
        <v>36</v>
      </c>
      <c r="H72" s="24">
        <v>75</v>
      </c>
      <c r="I72" s="21">
        <v>11</v>
      </c>
      <c r="J72" s="25">
        <v>0.48</v>
      </c>
    </row>
    <row r="73" spans="1:164" x14ac:dyDescent="0.25">
      <c r="A73" s="4">
        <v>10</v>
      </c>
      <c r="B73" s="4" t="s">
        <v>37</v>
      </c>
      <c r="C73" s="24">
        <v>18</v>
      </c>
      <c r="D73" s="24">
        <v>2</v>
      </c>
      <c r="E73" s="24">
        <v>1</v>
      </c>
      <c r="F73" s="24">
        <v>15</v>
      </c>
      <c r="G73" s="24">
        <v>14</v>
      </c>
      <c r="H73" s="24">
        <v>62</v>
      </c>
      <c r="I73" s="21">
        <v>5</v>
      </c>
      <c r="J73" s="25">
        <v>0.22580645161290322</v>
      </c>
    </row>
    <row r="74" spans="1:164" s="20" customFormat="1" x14ac:dyDescent="0.25">
      <c r="A74" s="4"/>
      <c r="B74" s="4" t="s">
        <v>68</v>
      </c>
      <c r="C74" s="24"/>
      <c r="D74" s="27">
        <f>SUM(D64:D73)</f>
        <v>80</v>
      </c>
      <c r="E74" s="27">
        <f>SUM(E64:E73)</f>
        <v>20</v>
      </c>
      <c r="F74" s="27">
        <f>SUM(F64:F73)</f>
        <v>80</v>
      </c>
      <c r="G74" s="28">
        <f>SUM(G64:G73)</f>
        <v>450</v>
      </c>
      <c r="H74" s="28">
        <f>SUM(H64:H73)</f>
        <v>447</v>
      </c>
      <c r="I74" s="21"/>
      <c r="J74" s="25"/>
      <c r="FC74" s="22"/>
      <c r="FD74" s="22"/>
      <c r="FE74" s="22"/>
      <c r="FF74" s="22"/>
      <c r="FG74" s="22"/>
      <c r="FH74" s="4"/>
    </row>
    <row r="76" spans="1:164" x14ac:dyDescent="0.25">
      <c r="A76" s="20" t="s">
        <v>69</v>
      </c>
      <c r="B76" s="29" t="s">
        <v>70</v>
      </c>
      <c r="C76" s="23" t="s">
        <v>62</v>
      </c>
      <c r="D76" s="21"/>
      <c r="E76" s="21"/>
      <c r="F76" s="21"/>
      <c r="G76" s="21"/>
      <c r="H76" s="21"/>
      <c r="J76" s="21"/>
    </row>
    <row r="77" spans="1:164" x14ac:dyDescent="0.25">
      <c r="A77" s="20" t="s">
        <v>11</v>
      </c>
      <c r="B77" s="20" t="s">
        <v>12</v>
      </c>
      <c r="C77" s="21" t="s">
        <v>13</v>
      </c>
      <c r="D77" s="21" t="s">
        <v>14</v>
      </c>
      <c r="E77" s="21" t="s">
        <v>15</v>
      </c>
      <c r="F77" s="21" t="s">
        <v>16</v>
      </c>
      <c r="G77" s="21" t="s">
        <v>17</v>
      </c>
      <c r="H77" s="21" t="s">
        <v>18</v>
      </c>
      <c r="I77" s="21" t="s">
        <v>19</v>
      </c>
      <c r="J77" s="21" t="s">
        <v>20</v>
      </c>
    </row>
    <row r="78" spans="1:164" x14ac:dyDescent="0.25">
      <c r="A78" s="4">
        <v>1</v>
      </c>
      <c r="B78" s="4" t="s">
        <v>46</v>
      </c>
      <c r="C78" s="24">
        <v>18</v>
      </c>
      <c r="D78" s="24">
        <v>16</v>
      </c>
      <c r="E78" s="24">
        <v>0</v>
      </c>
      <c r="F78" s="24">
        <v>2</v>
      </c>
      <c r="G78" s="24">
        <v>57</v>
      </c>
      <c r="H78" s="24">
        <v>13</v>
      </c>
      <c r="I78" s="21">
        <v>32</v>
      </c>
      <c r="J78" s="25">
        <v>4.384615384615385</v>
      </c>
    </row>
    <row r="79" spans="1:164" x14ac:dyDescent="0.25">
      <c r="A79" s="4">
        <v>2</v>
      </c>
      <c r="B79" s="4" t="s">
        <v>55</v>
      </c>
      <c r="C79" s="24">
        <v>18</v>
      </c>
      <c r="D79" s="24">
        <v>15</v>
      </c>
      <c r="E79" s="24">
        <v>0</v>
      </c>
      <c r="F79" s="24">
        <v>3</v>
      </c>
      <c r="G79" s="24">
        <v>78</v>
      </c>
      <c r="H79" s="24">
        <v>18</v>
      </c>
      <c r="I79" s="21">
        <v>30</v>
      </c>
      <c r="J79" s="25">
        <v>4.333333333333333</v>
      </c>
    </row>
    <row r="80" spans="1:164" x14ac:dyDescent="0.25">
      <c r="A80" s="4">
        <v>3</v>
      </c>
      <c r="B80" s="4" t="s">
        <v>26</v>
      </c>
      <c r="C80" s="24">
        <v>18</v>
      </c>
      <c r="D80" s="24">
        <v>12</v>
      </c>
      <c r="E80" s="24">
        <v>2</v>
      </c>
      <c r="F80" s="24">
        <v>4</v>
      </c>
      <c r="G80" s="24">
        <v>69</v>
      </c>
      <c r="H80" s="24">
        <v>23</v>
      </c>
      <c r="I80" s="21">
        <v>26</v>
      </c>
      <c r="J80" s="25">
        <v>3</v>
      </c>
    </row>
    <row r="81" spans="1:164" x14ac:dyDescent="0.25">
      <c r="A81" s="4">
        <v>4</v>
      </c>
      <c r="B81" s="4" t="s">
        <v>71</v>
      </c>
      <c r="C81" s="24">
        <v>18</v>
      </c>
      <c r="D81" s="24">
        <v>12</v>
      </c>
      <c r="E81" s="24">
        <v>1</v>
      </c>
      <c r="F81" s="24">
        <v>5</v>
      </c>
      <c r="G81" s="24">
        <v>58</v>
      </c>
      <c r="H81" s="24">
        <v>29</v>
      </c>
      <c r="I81" s="21">
        <v>25</v>
      </c>
      <c r="J81" s="25">
        <v>2</v>
      </c>
    </row>
    <row r="82" spans="1:164" x14ac:dyDescent="0.25">
      <c r="A82" s="4">
        <v>5</v>
      </c>
      <c r="B82" s="4" t="s">
        <v>54</v>
      </c>
      <c r="C82" s="24">
        <v>18</v>
      </c>
      <c r="D82" s="24">
        <v>10</v>
      </c>
      <c r="E82" s="24">
        <v>0</v>
      </c>
      <c r="F82" s="24">
        <v>8</v>
      </c>
      <c r="G82" s="24">
        <v>54</v>
      </c>
      <c r="H82" s="24">
        <v>51</v>
      </c>
      <c r="I82" s="21">
        <v>20</v>
      </c>
      <c r="J82" s="25">
        <v>1.0588235294117647</v>
      </c>
    </row>
    <row r="83" spans="1:164" x14ac:dyDescent="0.25">
      <c r="A83" s="4">
        <v>6</v>
      </c>
      <c r="B83" s="4" t="s">
        <v>72</v>
      </c>
      <c r="C83" s="24">
        <v>18</v>
      </c>
      <c r="D83" s="24">
        <v>7</v>
      </c>
      <c r="E83" s="24">
        <v>2</v>
      </c>
      <c r="F83" s="24">
        <v>9</v>
      </c>
      <c r="G83" s="24">
        <v>44</v>
      </c>
      <c r="H83" s="24">
        <v>34</v>
      </c>
      <c r="I83" s="21">
        <v>16</v>
      </c>
      <c r="J83" s="25">
        <v>1.2941176470588236</v>
      </c>
    </row>
    <row r="84" spans="1:164" x14ac:dyDescent="0.25">
      <c r="A84" s="4">
        <v>7</v>
      </c>
      <c r="B84" s="4" t="s">
        <v>66</v>
      </c>
      <c r="C84" s="24">
        <v>18</v>
      </c>
      <c r="D84" s="24">
        <v>6</v>
      </c>
      <c r="E84" s="24">
        <v>2</v>
      </c>
      <c r="F84" s="24">
        <v>10</v>
      </c>
      <c r="G84" s="24">
        <v>39</v>
      </c>
      <c r="H84" s="24">
        <v>37</v>
      </c>
      <c r="I84" s="21">
        <v>14</v>
      </c>
      <c r="J84" s="25">
        <v>1.0540540540540539</v>
      </c>
    </row>
    <row r="85" spans="1:164" x14ac:dyDescent="0.25">
      <c r="A85" s="4">
        <v>8</v>
      </c>
      <c r="B85" s="4" t="s">
        <v>47</v>
      </c>
      <c r="C85" s="24">
        <v>18</v>
      </c>
      <c r="D85" s="24">
        <v>4</v>
      </c>
      <c r="E85" s="24">
        <v>1</v>
      </c>
      <c r="F85" s="24">
        <v>13</v>
      </c>
      <c r="G85" s="24">
        <v>13</v>
      </c>
      <c r="H85" s="24">
        <v>66</v>
      </c>
      <c r="I85" s="21">
        <v>9</v>
      </c>
      <c r="J85" s="25">
        <v>0.19696969696969696</v>
      </c>
    </row>
    <row r="86" spans="1:164" s="20" customFormat="1" x14ac:dyDescent="0.25">
      <c r="A86" s="20">
        <v>9</v>
      </c>
      <c r="B86" s="20" t="s">
        <v>28</v>
      </c>
      <c r="C86" s="21">
        <v>18</v>
      </c>
      <c r="D86" s="21">
        <v>2</v>
      </c>
      <c r="E86" s="21">
        <v>0</v>
      </c>
      <c r="F86" s="21">
        <v>16</v>
      </c>
      <c r="G86" s="21">
        <v>11</v>
      </c>
      <c r="H86" s="21">
        <v>74</v>
      </c>
      <c r="I86" s="21">
        <v>4</v>
      </c>
      <c r="J86" s="26">
        <v>0.14864864864864866</v>
      </c>
      <c r="FC86" s="22"/>
      <c r="FD86" s="22"/>
      <c r="FE86" s="22"/>
      <c r="FF86" s="22"/>
      <c r="FG86" s="22"/>
      <c r="FH86" s="4"/>
    </row>
    <row r="87" spans="1:164" x14ac:dyDescent="0.25">
      <c r="A87" s="4">
        <v>10</v>
      </c>
      <c r="B87" s="4" t="s">
        <v>73</v>
      </c>
      <c r="C87" s="24">
        <v>18</v>
      </c>
      <c r="D87" s="24">
        <v>1</v>
      </c>
      <c r="E87" s="24">
        <v>0</v>
      </c>
      <c r="F87" s="24">
        <v>17</v>
      </c>
      <c r="G87" s="24">
        <v>6</v>
      </c>
      <c r="H87" s="24">
        <v>67</v>
      </c>
      <c r="I87" s="21">
        <v>2</v>
      </c>
      <c r="J87" s="25">
        <v>8.9552238805970144E-2</v>
      </c>
    </row>
    <row r="88" spans="1:164" s="20" customFormat="1" x14ac:dyDescent="0.25">
      <c r="D88" s="28">
        <f>SUM(D78:D87)</f>
        <v>85</v>
      </c>
      <c r="E88" s="28">
        <f>SUM(E78:E87)</f>
        <v>8</v>
      </c>
      <c r="F88" s="28">
        <f>SUM(F78:F87)</f>
        <v>87</v>
      </c>
      <c r="G88" s="28">
        <f>SUM(G78:G87)</f>
        <v>429</v>
      </c>
      <c r="H88" s="28">
        <f>SUM(H78:H87)</f>
        <v>412</v>
      </c>
      <c r="I88" s="21"/>
      <c r="J88" s="26"/>
      <c r="FC88" s="22"/>
      <c r="FD88" s="22"/>
      <c r="FE88" s="22"/>
      <c r="FF88" s="22"/>
      <c r="FG88" s="22"/>
      <c r="FH88" s="4"/>
    </row>
    <row r="89" spans="1:164" s="20" customFormat="1" x14ac:dyDescent="0.25">
      <c r="B89" s="20" t="s">
        <v>28</v>
      </c>
      <c r="C89" s="20" t="s">
        <v>74</v>
      </c>
      <c r="D89" s="21"/>
      <c r="E89" s="21"/>
      <c r="F89" s="21"/>
      <c r="G89" s="24"/>
      <c r="H89" s="24"/>
      <c r="I89" s="21"/>
      <c r="J89" s="26"/>
      <c r="FC89" s="22"/>
      <c r="FD89" s="22"/>
      <c r="FE89" s="22"/>
      <c r="FF89" s="22"/>
      <c r="FG89" s="22"/>
      <c r="FH89" s="4"/>
    </row>
    <row r="90" spans="1:164" x14ac:dyDescent="0.25">
      <c r="B90" s="4" t="s">
        <v>75</v>
      </c>
    </row>
    <row r="91" spans="1:164" x14ac:dyDescent="0.25">
      <c r="A91" s="30" t="s">
        <v>76</v>
      </c>
      <c r="J91" s="25"/>
    </row>
    <row r="93" spans="1:164" ht="11.4" thickBot="1" x14ac:dyDescent="0.3">
      <c r="A93" s="20" t="s">
        <v>77</v>
      </c>
      <c r="B93" s="31" t="s">
        <v>78</v>
      </c>
      <c r="C93" s="23" t="s">
        <v>79</v>
      </c>
      <c r="D93" s="21"/>
      <c r="E93" s="21"/>
      <c r="F93" s="21"/>
      <c r="G93" s="21"/>
      <c r="H93" s="21"/>
      <c r="J93" s="21"/>
    </row>
    <row r="94" spans="1:164" ht="11.4" thickBot="1" x14ac:dyDescent="0.3">
      <c r="A94" s="20" t="s">
        <v>11</v>
      </c>
      <c r="B94" s="20" t="s">
        <v>12</v>
      </c>
      <c r="C94" s="21" t="s">
        <v>13</v>
      </c>
      <c r="D94" s="21" t="s">
        <v>14</v>
      </c>
      <c r="E94" s="21" t="s">
        <v>15</v>
      </c>
      <c r="F94" s="21" t="s">
        <v>16</v>
      </c>
      <c r="G94" s="21" t="s">
        <v>17</v>
      </c>
      <c r="H94" s="21" t="s">
        <v>18</v>
      </c>
      <c r="I94" s="21" t="s">
        <v>19</v>
      </c>
      <c r="J94" s="21" t="s">
        <v>20</v>
      </c>
      <c r="L94" s="32"/>
      <c r="M94" s="33" t="s">
        <v>80</v>
      </c>
      <c r="N94" s="33" t="s">
        <v>81</v>
      </c>
      <c r="O94" s="33" t="s">
        <v>82</v>
      </c>
      <c r="P94" s="34" t="s">
        <v>83</v>
      </c>
      <c r="Q94" s="33" t="s">
        <v>84</v>
      </c>
      <c r="R94" s="33" t="s">
        <v>85</v>
      </c>
      <c r="S94" s="33" t="s">
        <v>86</v>
      </c>
      <c r="T94" s="33" t="s">
        <v>87</v>
      </c>
      <c r="U94" s="33" t="s">
        <v>88</v>
      </c>
      <c r="V94" s="35" t="s">
        <v>89</v>
      </c>
      <c r="AA94" s="32"/>
      <c r="AB94" s="33" t="s">
        <v>80</v>
      </c>
      <c r="AC94" s="33" t="s">
        <v>81</v>
      </c>
      <c r="AD94" s="33" t="s">
        <v>82</v>
      </c>
      <c r="AE94" s="34" t="s">
        <v>83</v>
      </c>
      <c r="AF94" s="33" t="s">
        <v>84</v>
      </c>
      <c r="AG94" s="33" t="s">
        <v>85</v>
      </c>
      <c r="AH94" s="33" t="s">
        <v>86</v>
      </c>
      <c r="AI94" s="33" t="s">
        <v>87</v>
      </c>
      <c r="AJ94" s="33" t="s">
        <v>88</v>
      </c>
      <c r="AK94" s="35" t="s">
        <v>89</v>
      </c>
      <c r="DU94" s="24" t="s">
        <v>13</v>
      </c>
      <c r="DV94" s="24" t="s">
        <v>90</v>
      </c>
      <c r="DW94" s="24" t="s">
        <v>91</v>
      </c>
      <c r="DX94" s="24" t="s">
        <v>92</v>
      </c>
      <c r="DY94" s="24" t="s">
        <v>93</v>
      </c>
      <c r="DZ94" s="24" t="s">
        <v>94</v>
      </c>
      <c r="EA94" s="24" t="s">
        <v>95</v>
      </c>
      <c r="EB94" s="24" t="s">
        <v>14</v>
      </c>
      <c r="EC94" s="24" t="s">
        <v>15</v>
      </c>
      <c r="ED94" s="24" t="s">
        <v>16</v>
      </c>
      <c r="EE94" s="24" t="s">
        <v>17</v>
      </c>
      <c r="EF94" s="24" t="s">
        <v>18</v>
      </c>
      <c r="EG94" s="24" t="s">
        <v>19</v>
      </c>
      <c r="EH94" s="24" t="s">
        <v>96</v>
      </c>
      <c r="EI94" s="24"/>
      <c r="EJ94" s="24" t="s">
        <v>13</v>
      </c>
      <c r="EK94" s="24" t="s">
        <v>14</v>
      </c>
      <c r="EL94" s="24" t="s">
        <v>15</v>
      </c>
      <c r="EM94" s="24" t="s">
        <v>16</v>
      </c>
      <c r="EN94" s="24" t="s">
        <v>17</v>
      </c>
      <c r="EO94" s="24" t="s">
        <v>18</v>
      </c>
      <c r="EP94" s="24" t="s">
        <v>19</v>
      </c>
      <c r="EQ94" s="24" t="s">
        <v>96</v>
      </c>
    </row>
    <row r="95" spans="1:164" s="20" customFormat="1" x14ac:dyDescent="0.25">
      <c r="A95" s="4">
        <v>1</v>
      </c>
      <c r="B95" s="4" t="s">
        <v>97</v>
      </c>
      <c r="C95" s="24">
        <v>16</v>
      </c>
      <c r="D95" s="24">
        <v>13</v>
      </c>
      <c r="E95" s="24">
        <v>2</v>
      </c>
      <c r="F95" s="24">
        <v>1</v>
      </c>
      <c r="G95" s="24">
        <v>76</v>
      </c>
      <c r="H95" s="24">
        <v>20</v>
      </c>
      <c r="I95" s="21">
        <v>28</v>
      </c>
      <c r="J95" s="25">
        <v>3.8</v>
      </c>
      <c r="L95" s="36" t="s">
        <v>98</v>
      </c>
      <c r="M95" s="37"/>
      <c r="N95" s="38" t="s">
        <v>99</v>
      </c>
      <c r="O95" s="38" t="s">
        <v>100</v>
      </c>
      <c r="P95" s="34" t="s">
        <v>101</v>
      </c>
      <c r="Q95" s="38" t="s">
        <v>99</v>
      </c>
      <c r="R95" s="33"/>
      <c r="S95" s="39" t="s">
        <v>102</v>
      </c>
      <c r="T95" s="33"/>
      <c r="U95" s="38" t="s">
        <v>103</v>
      </c>
      <c r="V95" s="40" t="s">
        <v>104</v>
      </c>
      <c r="W95" s="4"/>
      <c r="X95" s="4"/>
      <c r="Y95" s="4"/>
      <c r="Z95" s="4"/>
      <c r="AA95" s="36" t="s">
        <v>98</v>
      </c>
      <c r="AB95" s="37"/>
      <c r="AC95" s="41" t="s">
        <v>105</v>
      </c>
      <c r="AD95" s="41" t="s">
        <v>106</v>
      </c>
      <c r="AE95" s="34" t="s">
        <v>107</v>
      </c>
      <c r="AF95" s="41" t="s">
        <v>108</v>
      </c>
      <c r="AG95" s="33"/>
      <c r="AH95" s="41" t="s">
        <v>109</v>
      </c>
      <c r="AI95" s="33"/>
      <c r="AJ95" s="41" t="s">
        <v>110</v>
      </c>
      <c r="AK95" s="42" t="s">
        <v>111</v>
      </c>
      <c r="AL95" s="4"/>
      <c r="AM95" s="4"/>
      <c r="AN95" s="4"/>
      <c r="AO95" s="4"/>
      <c r="AP95" s="4" t="s">
        <v>112</v>
      </c>
      <c r="AQ95" s="4"/>
      <c r="AR95" s="4"/>
      <c r="AS95" s="4"/>
      <c r="AT95" s="4"/>
      <c r="AU95" s="4"/>
      <c r="AV95" s="4"/>
      <c r="AW95" s="43"/>
      <c r="AX95" s="44">
        <f t="shared" ref="AX95:BF98" si="0">(IF(N95="","",(IF(MID(N95,2,1)="-",LEFT(N95,1),LEFT(N95,2)))+0))</f>
        <v>5</v>
      </c>
      <c r="AY95" s="44">
        <f t="shared" si="0"/>
        <v>2</v>
      </c>
      <c r="AZ95" s="44">
        <f t="shared" si="0"/>
        <v>2</v>
      </c>
      <c r="BA95" s="44">
        <f t="shared" si="0"/>
        <v>5</v>
      </c>
      <c r="BB95" s="44" t="str">
        <f t="shared" si="0"/>
        <v/>
      </c>
      <c r="BC95" s="44">
        <f t="shared" si="0"/>
        <v>3</v>
      </c>
      <c r="BD95" s="44" t="str">
        <f t="shared" si="0"/>
        <v/>
      </c>
      <c r="BE95" s="44">
        <f t="shared" si="0"/>
        <v>14</v>
      </c>
      <c r="BF95" s="45">
        <f t="shared" si="0"/>
        <v>1</v>
      </c>
      <c r="BG95" s="4"/>
      <c r="BH95" s="4"/>
      <c r="BI95" s="4"/>
      <c r="BJ95" s="4"/>
      <c r="BK95" s="4"/>
      <c r="BL95" s="4"/>
      <c r="BM95" s="24"/>
      <c r="BN95" s="24"/>
      <c r="BO95" s="24"/>
      <c r="BP95" s="46" t="str">
        <f t="shared" ref="BP95:BT103" si="1">(IF(AQ95="","",(IF(MID(AQ95,2,1)="-",LEFT(AQ95,1),LEFT(AQ95,2)))+0))</f>
        <v/>
      </c>
      <c r="BQ95" s="46" t="str">
        <f t="shared" si="1"/>
        <v/>
      </c>
      <c r="BR95" s="46" t="str">
        <f t="shared" si="1"/>
        <v/>
      </c>
      <c r="BS95" s="46" t="str">
        <f t="shared" si="1"/>
        <v/>
      </c>
      <c r="BT95" s="46" t="str">
        <f t="shared" si="1"/>
        <v/>
      </c>
      <c r="BU95" s="47"/>
      <c r="BV95" s="43"/>
      <c r="BW95" s="44">
        <f t="shared" ref="BW95:CE98" si="2">(IF(N95="","",IF(RIGHT(N95,2)="10",RIGHT(N95,2),RIGHT(N95,1))+0))</f>
        <v>3</v>
      </c>
      <c r="BX95" s="44">
        <f t="shared" si="2"/>
        <v>3</v>
      </c>
      <c r="BY95" s="44">
        <f t="shared" si="2"/>
        <v>2</v>
      </c>
      <c r="BZ95" s="44">
        <f t="shared" si="2"/>
        <v>3</v>
      </c>
      <c r="CA95" s="44" t="str">
        <f t="shared" si="2"/>
        <v/>
      </c>
      <c r="CB95" s="44">
        <f t="shared" si="2"/>
        <v>0</v>
      </c>
      <c r="CC95" s="44" t="str">
        <f t="shared" si="2"/>
        <v/>
      </c>
      <c r="CD95" s="44">
        <f t="shared" si="2"/>
        <v>2</v>
      </c>
      <c r="CE95" s="45">
        <f t="shared" si="2"/>
        <v>3</v>
      </c>
      <c r="CF95" s="4"/>
      <c r="CG95" s="4"/>
      <c r="CH95" s="4"/>
      <c r="CI95" s="4"/>
      <c r="CJ95" s="4"/>
      <c r="CK95" s="4"/>
      <c r="CL95" s="24"/>
      <c r="CM95" s="24"/>
      <c r="CN95" s="24"/>
      <c r="CO95" s="46" t="str">
        <f t="shared" ref="CO95:CS103" si="3">(IF(AQ95="","",IF(RIGHT(AQ95,2)="10",RIGHT(AQ95,2),RIGHT(AQ95,1))+0))</f>
        <v/>
      </c>
      <c r="CP95" s="46" t="str">
        <f t="shared" si="3"/>
        <v/>
      </c>
      <c r="CQ95" s="46" t="str">
        <f t="shared" si="3"/>
        <v/>
      </c>
      <c r="CR95" s="46" t="str">
        <f t="shared" si="3"/>
        <v/>
      </c>
      <c r="CS95" s="46" t="str">
        <f t="shared" si="3"/>
        <v/>
      </c>
      <c r="CT95" s="4"/>
      <c r="CU95" s="43"/>
      <c r="CV95" s="44" t="str">
        <f t="shared" ref="CV95:DD98" si="4">(IF(N95="","",IF(AX95&gt;BW95,"H",IF(AX95&lt;BW95,"A","D"))))</f>
        <v>H</v>
      </c>
      <c r="CW95" s="44" t="str">
        <f t="shared" si="4"/>
        <v>A</v>
      </c>
      <c r="CX95" s="44" t="str">
        <f t="shared" si="4"/>
        <v>D</v>
      </c>
      <c r="CY95" s="44" t="str">
        <f t="shared" si="4"/>
        <v>H</v>
      </c>
      <c r="CZ95" s="44" t="str">
        <f t="shared" si="4"/>
        <v/>
      </c>
      <c r="DA95" s="44" t="str">
        <f t="shared" si="4"/>
        <v>H</v>
      </c>
      <c r="DB95" s="44" t="str">
        <f t="shared" si="4"/>
        <v/>
      </c>
      <c r="DC95" s="44" t="str">
        <f t="shared" si="4"/>
        <v>H</v>
      </c>
      <c r="DD95" s="45" t="str">
        <f t="shared" si="4"/>
        <v>A</v>
      </c>
      <c r="DE95" s="4"/>
      <c r="DF95" s="4"/>
      <c r="DG95" s="4"/>
      <c r="DH95" s="4"/>
      <c r="DI95" s="4"/>
      <c r="DJ95" s="4"/>
      <c r="DK95" s="24"/>
      <c r="DL95" s="24"/>
      <c r="DM95" s="24"/>
      <c r="DN95" s="24" t="str">
        <f t="shared" ref="DN95:DR103" si="5">(IF(AQ95="","",IF(BP95&gt;CO95,"H",IF(BP95&lt;CO95,"A","D"))))</f>
        <v/>
      </c>
      <c r="DO95" s="24" t="str">
        <f t="shared" si="5"/>
        <v/>
      </c>
      <c r="DP95" s="24" t="str">
        <f t="shared" si="5"/>
        <v/>
      </c>
      <c r="DQ95" s="24" t="str">
        <f t="shared" si="5"/>
        <v/>
      </c>
      <c r="DR95" s="24" t="str">
        <f t="shared" si="5"/>
        <v/>
      </c>
      <c r="DS95" s="4"/>
      <c r="DT95" s="20" t="str">
        <f t="shared" ref="DT95:DT104" si="6">L95</f>
        <v>Bookham Juniors</v>
      </c>
      <c r="DU95" s="48">
        <f>SUM(EB95:ED95)</f>
        <v>12</v>
      </c>
      <c r="DV95" s="49">
        <f t="shared" ref="DV95:DV104" si="7">COUNTIF($CU95:$DR95,"H")</f>
        <v>4</v>
      </c>
      <c r="DW95" s="49">
        <f t="shared" ref="DW95:DW104" si="8">COUNTIF($CU95:$DR95,"D")</f>
        <v>1</v>
      </c>
      <c r="DX95" s="49">
        <f t="shared" ref="DX95:DX104" si="9">COUNTIF($CU95:$DR95,"A")</f>
        <v>2</v>
      </c>
      <c r="DY95" s="49">
        <f>COUNTIF(CU$95:CU$104,"A")</f>
        <v>2</v>
      </c>
      <c r="DZ95" s="49">
        <f>COUNTIF(CU$95:CU$104,"D")</f>
        <v>1</v>
      </c>
      <c r="EA95" s="49">
        <f>COUNTIF(CU$95:CU$104,"H")</f>
        <v>2</v>
      </c>
      <c r="EB95" s="48">
        <f>DV95+DY95</f>
        <v>6</v>
      </c>
      <c r="EC95" s="48">
        <f t="shared" ref="EC95:ED104" si="10">DW95+DZ95</f>
        <v>2</v>
      </c>
      <c r="ED95" s="48">
        <f t="shared" si="10"/>
        <v>4</v>
      </c>
      <c r="EE95" s="50">
        <f>SUM($AW95:$BT95)+SUM(BV$95:BV$104)</f>
        <v>54</v>
      </c>
      <c r="EF95" s="50">
        <f>SUM($BV95:$CS95)+SUM(AW$95:AW$104)</f>
        <v>31</v>
      </c>
      <c r="EG95" s="48">
        <f t="shared" ref="EG95:EG104" si="11">(EB95*2)+EC95</f>
        <v>14</v>
      </c>
      <c r="EH95" s="50">
        <f>EE95-EF95</f>
        <v>23</v>
      </c>
      <c r="EI95" s="47"/>
      <c r="EJ95" s="49">
        <f t="shared" ref="EJ95:EJ104" si="12">VLOOKUP($DT95,$B$95:$J$104,2,0)</f>
        <v>16</v>
      </c>
      <c r="EK95" s="49">
        <f t="shared" ref="EK95:EK104" si="13">VLOOKUP($DT95,$B$95:$J$104,3,0)</f>
        <v>6</v>
      </c>
      <c r="EL95" s="49">
        <f t="shared" ref="EL95:EL104" si="14">VLOOKUP($DT95,$B$95:$J$104,4,0)</f>
        <v>2</v>
      </c>
      <c r="EM95" s="49">
        <f t="shared" ref="EM95:EM104" si="15">VLOOKUP($DT95,$B$95:$J$104,5,0)</f>
        <v>8</v>
      </c>
      <c r="EN95" s="49">
        <f t="shared" ref="EN95:EN104" si="16">VLOOKUP($DT95,$B$95:$J$104,6,0)</f>
        <v>61</v>
      </c>
      <c r="EO95" s="49">
        <f t="shared" ref="EO95:EO104" si="17">VLOOKUP($DT95,$B$95:$J$104,7,0)</f>
        <v>47</v>
      </c>
      <c r="EP95" s="49">
        <f t="shared" ref="EP95:EP104" si="18">VLOOKUP($DT95,$B$95:$J$104,8,0)</f>
        <v>14</v>
      </c>
      <c r="EQ95" s="49">
        <f t="shared" ref="EQ95:EQ104" si="19">VLOOKUP($DT95,$B$95:$J$104,9,0)</f>
        <v>1.2978723404255319</v>
      </c>
      <c r="ER95" s="4"/>
      <c r="ES95" s="4">
        <f>IF(DU95=EJ95,0,1)</f>
        <v>1</v>
      </c>
      <c r="ET95" s="4">
        <f>IF(EB95=EK95,0,1)</f>
        <v>0</v>
      </c>
      <c r="EU95" s="4">
        <f t="shared" ref="EU95:EZ104" si="20">IF(EC95=EL95,0,1)</f>
        <v>0</v>
      </c>
      <c r="EV95" s="4">
        <f t="shared" si="20"/>
        <v>1</v>
      </c>
      <c r="EW95" s="4">
        <f t="shared" si="20"/>
        <v>1</v>
      </c>
      <c r="EX95" s="4">
        <f t="shared" si="20"/>
        <v>1</v>
      </c>
      <c r="EY95" s="4">
        <f t="shared" si="20"/>
        <v>0</v>
      </c>
      <c r="EZ95" s="4">
        <f t="shared" si="20"/>
        <v>1</v>
      </c>
      <c r="FA95" s="4"/>
      <c r="FB95" s="4"/>
      <c r="FC95" s="22"/>
      <c r="FD95" s="22"/>
      <c r="FE95" s="22"/>
      <c r="FF95" s="22"/>
      <c r="FG95" s="22"/>
      <c r="FH95" s="4"/>
    </row>
    <row r="96" spans="1:164" x14ac:dyDescent="0.25">
      <c r="A96" s="4">
        <v>2</v>
      </c>
      <c r="B96" s="4" t="s">
        <v>113</v>
      </c>
      <c r="C96" s="24">
        <v>17</v>
      </c>
      <c r="D96" s="24">
        <v>12</v>
      </c>
      <c r="E96" s="24">
        <v>3</v>
      </c>
      <c r="F96" s="24">
        <v>2</v>
      </c>
      <c r="G96" s="24">
        <v>53</v>
      </c>
      <c r="H96" s="24">
        <v>22</v>
      </c>
      <c r="I96" s="21">
        <v>27</v>
      </c>
      <c r="J96" s="25">
        <v>2.4090909090909092</v>
      </c>
      <c r="L96" s="51" t="s">
        <v>114</v>
      </c>
      <c r="M96" s="52" t="s">
        <v>115</v>
      </c>
      <c r="N96" s="53"/>
      <c r="O96" s="54" t="s">
        <v>116</v>
      </c>
      <c r="P96" s="55" t="s">
        <v>117</v>
      </c>
      <c r="Q96" s="56" t="s">
        <v>118</v>
      </c>
      <c r="R96" s="57"/>
      <c r="S96" s="56" t="s">
        <v>119</v>
      </c>
      <c r="T96" s="57"/>
      <c r="U96" s="56" t="s">
        <v>120</v>
      </c>
      <c r="V96" s="58" t="s">
        <v>121</v>
      </c>
      <c r="W96" s="4" t="s">
        <v>122</v>
      </c>
      <c r="AA96" s="51" t="s">
        <v>114</v>
      </c>
      <c r="AB96" s="59" t="s">
        <v>123</v>
      </c>
      <c r="AC96" s="53"/>
      <c r="AD96" s="54" t="s">
        <v>124</v>
      </c>
      <c r="AE96" s="55" t="s">
        <v>125</v>
      </c>
      <c r="AF96" s="54" t="s">
        <v>106</v>
      </c>
      <c r="AG96" s="57"/>
      <c r="AH96" s="54" t="s">
        <v>111</v>
      </c>
      <c r="AI96" s="57"/>
      <c r="AJ96" s="54" t="s">
        <v>126</v>
      </c>
      <c r="AK96" s="60" t="s">
        <v>127</v>
      </c>
      <c r="AP96" s="4" t="s">
        <v>128</v>
      </c>
      <c r="AW96" s="61">
        <f t="shared" ref="AW96:AZ104" si="21">(IF(M96="","",(IF(MID(M96,2,1)="-",LEFT(M96,1),LEFT(M96,2)))+0))</f>
        <v>2</v>
      </c>
      <c r="AX96" s="62"/>
      <c r="AY96" s="46">
        <f t="shared" si="0"/>
        <v>1</v>
      </c>
      <c r="AZ96" s="46">
        <f t="shared" si="0"/>
        <v>1</v>
      </c>
      <c r="BA96" s="46">
        <f t="shared" si="0"/>
        <v>1</v>
      </c>
      <c r="BB96" s="46" t="str">
        <f t="shared" si="0"/>
        <v/>
      </c>
      <c r="BC96" s="46">
        <f t="shared" si="0"/>
        <v>4</v>
      </c>
      <c r="BD96" s="46" t="str">
        <f t="shared" si="0"/>
        <v/>
      </c>
      <c r="BE96" s="46">
        <f t="shared" si="0"/>
        <v>5</v>
      </c>
      <c r="BF96" s="63">
        <f t="shared" si="0"/>
        <v>1</v>
      </c>
      <c r="BM96" s="24"/>
      <c r="BN96" s="24"/>
      <c r="BO96" s="24"/>
      <c r="BP96" s="46" t="str">
        <f t="shared" si="1"/>
        <v/>
      </c>
      <c r="BQ96" s="46" t="str">
        <f t="shared" si="1"/>
        <v/>
      </c>
      <c r="BR96" s="46" t="str">
        <f t="shared" si="1"/>
        <v/>
      </c>
      <c r="BS96" s="46" t="str">
        <f t="shared" si="1"/>
        <v/>
      </c>
      <c r="BT96" s="46" t="str">
        <f t="shared" si="1"/>
        <v/>
      </c>
      <c r="BU96" s="47"/>
      <c r="BV96" s="61">
        <f t="shared" ref="BV96:BY104" si="22">(IF(M96="","",IF(RIGHT(M96,2)="10",RIGHT(M96,2),RIGHT(M96,1))+0))</f>
        <v>9</v>
      </c>
      <c r="BW96" s="62"/>
      <c r="BX96" s="46">
        <f t="shared" si="2"/>
        <v>5</v>
      </c>
      <c r="BY96" s="46">
        <f t="shared" si="2"/>
        <v>1</v>
      </c>
      <c r="BZ96" s="46">
        <f t="shared" si="2"/>
        <v>7</v>
      </c>
      <c r="CA96" s="46" t="str">
        <f t="shared" si="2"/>
        <v/>
      </c>
      <c r="CB96" s="46">
        <f t="shared" si="2"/>
        <v>4</v>
      </c>
      <c r="CC96" s="46" t="str">
        <f t="shared" si="2"/>
        <v/>
      </c>
      <c r="CD96" s="46">
        <f t="shared" si="2"/>
        <v>0</v>
      </c>
      <c r="CE96" s="63">
        <f t="shared" si="2"/>
        <v>4</v>
      </c>
      <c r="CL96" s="24"/>
      <c r="CM96" s="24"/>
      <c r="CN96" s="24"/>
      <c r="CO96" s="46" t="str">
        <f t="shared" si="3"/>
        <v/>
      </c>
      <c r="CP96" s="46" t="str">
        <f t="shared" si="3"/>
        <v/>
      </c>
      <c r="CQ96" s="46" t="str">
        <f t="shared" si="3"/>
        <v/>
      </c>
      <c r="CR96" s="46" t="str">
        <f t="shared" si="3"/>
        <v/>
      </c>
      <c r="CS96" s="46" t="str">
        <f t="shared" si="3"/>
        <v/>
      </c>
      <c r="CU96" s="61" t="str">
        <f t="shared" ref="CU96:CX104" si="23">(IF(M96="","",IF(AW96&gt;BV96,"H",IF(AW96&lt;BV96,"A","D"))))</f>
        <v>A</v>
      </c>
      <c r="CV96" s="62"/>
      <c r="CW96" s="46" t="str">
        <f t="shared" si="4"/>
        <v>A</v>
      </c>
      <c r="CX96" s="46" t="str">
        <f t="shared" si="4"/>
        <v>D</v>
      </c>
      <c r="CY96" s="46" t="str">
        <f t="shared" si="4"/>
        <v>A</v>
      </c>
      <c r="CZ96" s="46" t="str">
        <f t="shared" si="4"/>
        <v/>
      </c>
      <c r="DA96" s="46" t="str">
        <f t="shared" si="4"/>
        <v>D</v>
      </c>
      <c r="DB96" s="46" t="str">
        <f t="shared" si="4"/>
        <v/>
      </c>
      <c r="DC96" s="46" t="str">
        <f t="shared" si="4"/>
        <v>H</v>
      </c>
      <c r="DD96" s="63" t="str">
        <f t="shared" si="4"/>
        <v>A</v>
      </c>
      <c r="DK96" s="24"/>
      <c r="DL96" s="24"/>
      <c r="DM96" s="24"/>
      <c r="DN96" s="24" t="str">
        <f t="shared" si="5"/>
        <v/>
      </c>
      <c r="DO96" s="24" t="str">
        <f t="shared" si="5"/>
        <v/>
      </c>
      <c r="DP96" s="24" t="str">
        <f t="shared" si="5"/>
        <v/>
      </c>
      <c r="DQ96" s="24" t="str">
        <f t="shared" si="5"/>
        <v/>
      </c>
      <c r="DR96" s="24" t="str">
        <f t="shared" si="5"/>
        <v/>
      </c>
      <c r="DT96" s="20" t="str">
        <f t="shared" si="6"/>
        <v>Cheam Village Warriors</v>
      </c>
      <c r="DU96" s="48">
        <f t="shared" ref="DU96:DU104" si="24">SUM(EB96:ED96)</f>
        <v>13</v>
      </c>
      <c r="DV96" s="49">
        <f t="shared" si="7"/>
        <v>1</v>
      </c>
      <c r="DW96" s="49">
        <f t="shared" si="8"/>
        <v>2</v>
      </c>
      <c r="DX96" s="49">
        <f t="shared" si="9"/>
        <v>4</v>
      </c>
      <c r="DY96" s="49">
        <f>COUNTIF(CV$95:CV$104,"A")</f>
        <v>1</v>
      </c>
      <c r="DZ96" s="49">
        <f>COUNTIF(CV$95:CV$104,"D")</f>
        <v>0</v>
      </c>
      <c r="EA96" s="49">
        <f>COUNTIF(CV$95:CV$104,"H")</f>
        <v>5</v>
      </c>
      <c r="EB96" s="48">
        <f t="shared" ref="EB96:EB104" si="25">DV96+DY96</f>
        <v>2</v>
      </c>
      <c r="EC96" s="48">
        <f t="shared" si="10"/>
        <v>2</v>
      </c>
      <c r="ED96" s="48">
        <f t="shared" si="10"/>
        <v>9</v>
      </c>
      <c r="EE96" s="50">
        <f>SUM($AW96:$BT96)+SUM(BW$95:BW$104)</f>
        <v>30</v>
      </c>
      <c r="EF96" s="50">
        <f>SUM($BV96:$CS96)+SUM(AX$95:AX$104)</f>
        <v>62</v>
      </c>
      <c r="EG96" s="48">
        <f t="shared" si="11"/>
        <v>6</v>
      </c>
      <c r="EH96" s="50">
        <f t="shared" ref="EH96:EH104" si="26">EE96-EF96</f>
        <v>-32</v>
      </c>
      <c r="EI96" s="47"/>
      <c r="EJ96" s="49">
        <f t="shared" si="12"/>
        <v>14</v>
      </c>
      <c r="EK96" s="49">
        <f t="shared" si="13"/>
        <v>2</v>
      </c>
      <c r="EL96" s="49">
        <f t="shared" si="14"/>
        <v>2</v>
      </c>
      <c r="EM96" s="49">
        <f t="shared" si="15"/>
        <v>10</v>
      </c>
      <c r="EN96" s="49">
        <f t="shared" si="16"/>
        <v>31</v>
      </c>
      <c r="EO96" s="49">
        <f t="shared" si="17"/>
        <v>65</v>
      </c>
      <c r="EP96" s="49">
        <f t="shared" si="18"/>
        <v>6</v>
      </c>
      <c r="EQ96" s="49">
        <f t="shared" si="19"/>
        <v>0.47692307692307695</v>
      </c>
      <c r="ES96" s="4">
        <f t="shared" ref="ES96:ES104" si="27">IF(DU96=EJ96,0,1)</f>
        <v>1</v>
      </c>
      <c r="ET96" s="4">
        <f t="shared" ref="ET96:ET104" si="28">IF(EB96=EK96,0,1)</f>
        <v>0</v>
      </c>
      <c r="EU96" s="4">
        <f t="shared" si="20"/>
        <v>0</v>
      </c>
      <c r="EV96" s="4">
        <f t="shared" si="20"/>
        <v>1</v>
      </c>
      <c r="EW96" s="4">
        <f t="shared" si="20"/>
        <v>1</v>
      </c>
      <c r="EX96" s="4">
        <f t="shared" si="20"/>
        <v>1</v>
      </c>
      <c r="EY96" s="4">
        <f t="shared" si="20"/>
        <v>0</v>
      </c>
      <c r="EZ96" s="4">
        <f t="shared" si="20"/>
        <v>1</v>
      </c>
    </row>
    <row r="97" spans="1:164" x14ac:dyDescent="0.25">
      <c r="A97" s="4">
        <v>3</v>
      </c>
      <c r="B97" s="4" t="s">
        <v>129</v>
      </c>
      <c r="C97" s="24">
        <v>15</v>
      </c>
      <c r="D97" s="24">
        <v>8</v>
      </c>
      <c r="E97" s="24">
        <v>2</v>
      </c>
      <c r="F97" s="24">
        <v>5</v>
      </c>
      <c r="G97" s="24">
        <v>54</v>
      </c>
      <c r="H97" s="24">
        <v>28</v>
      </c>
      <c r="I97" s="21">
        <v>18</v>
      </c>
      <c r="J97" s="25">
        <v>1.9285714285714286</v>
      </c>
      <c r="L97" s="51" t="s">
        <v>97</v>
      </c>
      <c r="M97" s="64"/>
      <c r="N97" s="56" t="s">
        <v>130</v>
      </c>
      <c r="O97" s="53"/>
      <c r="P97" s="55" t="s">
        <v>131</v>
      </c>
      <c r="Q97" s="57"/>
      <c r="R97" s="56" t="s">
        <v>101</v>
      </c>
      <c r="S97" s="56" t="s">
        <v>102</v>
      </c>
      <c r="T97" s="54" t="s">
        <v>132</v>
      </c>
      <c r="U97" s="56" t="s">
        <v>133</v>
      </c>
      <c r="V97" s="60" t="s">
        <v>134</v>
      </c>
      <c r="W97" s="4" t="s">
        <v>135</v>
      </c>
      <c r="AA97" s="51" t="s">
        <v>97</v>
      </c>
      <c r="AB97" s="64"/>
      <c r="AC97" s="65" t="s">
        <v>136</v>
      </c>
      <c r="AD97" s="53"/>
      <c r="AE97" s="55" t="s">
        <v>108</v>
      </c>
      <c r="AF97" s="66" t="s">
        <v>137</v>
      </c>
      <c r="AG97" s="54" t="s">
        <v>110</v>
      </c>
      <c r="AH97" s="54" t="s">
        <v>138</v>
      </c>
      <c r="AI97" s="54" t="s">
        <v>125</v>
      </c>
      <c r="AJ97" s="54" t="s">
        <v>139</v>
      </c>
      <c r="AK97" s="60" t="s">
        <v>140</v>
      </c>
      <c r="AP97" s="4" t="s">
        <v>141</v>
      </c>
      <c r="AW97" s="61" t="str">
        <f t="shared" si="21"/>
        <v/>
      </c>
      <c r="AX97" s="46">
        <f t="shared" si="21"/>
        <v>8</v>
      </c>
      <c r="AY97" s="62"/>
      <c r="AZ97" s="46">
        <f t="shared" si="0"/>
        <v>2</v>
      </c>
      <c r="BA97" s="46" t="str">
        <f t="shared" si="0"/>
        <v/>
      </c>
      <c r="BB97" s="46">
        <f t="shared" si="0"/>
        <v>2</v>
      </c>
      <c r="BC97" s="46">
        <f t="shared" si="0"/>
        <v>3</v>
      </c>
      <c r="BD97" s="46">
        <f t="shared" si="0"/>
        <v>4</v>
      </c>
      <c r="BE97" s="46">
        <f t="shared" si="0"/>
        <v>7</v>
      </c>
      <c r="BF97" s="63">
        <f t="shared" si="0"/>
        <v>3</v>
      </c>
      <c r="BM97" s="24"/>
      <c r="BN97" s="24"/>
      <c r="BO97" s="24"/>
      <c r="BP97" s="46" t="str">
        <f t="shared" si="1"/>
        <v/>
      </c>
      <c r="BQ97" s="46" t="str">
        <f t="shared" si="1"/>
        <v/>
      </c>
      <c r="BR97" s="46" t="str">
        <f t="shared" si="1"/>
        <v/>
      </c>
      <c r="BS97" s="46" t="str">
        <f t="shared" si="1"/>
        <v/>
      </c>
      <c r="BT97" s="46" t="str">
        <f t="shared" si="1"/>
        <v/>
      </c>
      <c r="BU97" s="47"/>
      <c r="BV97" s="61" t="str">
        <f t="shared" si="22"/>
        <v/>
      </c>
      <c r="BW97" s="46">
        <f t="shared" si="22"/>
        <v>1</v>
      </c>
      <c r="BX97" s="62"/>
      <c r="BY97" s="46">
        <f t="shared" si="2"/>
        <v>1</v>
      </c>
      <c r="BZ97" s="46" t="str">
        <f t="shared" si="2"/>
        <v/>
      </c>
      <c r="CA97" s="46">
        <f t="shared" si="2"/>
        <v>2</v>
      </c>
      <c r="CB97" s="46">
        <f t="shared" si="2"/>
        <v>0</v>
      </c>
      <c r="CC97" s="46">
        <f t="shared" si="2"/>
        <v>1</v>
      </c>
      <c r="CD97" s="46">
        <f t="shared" si="2"/>
        <v>0</v>
      </c>
      <c r="CE97" s="63">
        <f t="shared" si="2"/>
        <v>1</v>
      </c>
      <c r="CL97" s="24"/>
      <c r="CM97" s="24"/>
      <c r="CN97" s="24"/>
      <c r="CO97" s="46" t="str">
        <f t="shared" si="3"/>
        <v/>
      </c>
      <c r="CP97" s="46" t="str">
        <f t="shared" si="3"/>
        <v/>
      </c>
      <c r="CQ97" s="46" t="str">
        <f t="shared" si="3"/>
        <v/>
      </c>
      <c r="CR97" s="46" t="str">
        <f t="shared" si="3"/>
        <v/>
      </c>
      <c r="CS97" s="46" t="str">
        <f t="shared" si="3"/>
        <v/>
      </c>
      <c r="CU97" s="61" t="str">
        <f t="shared" si="23"/>
        <v/>
      </c>
      <c r="CV97" s="46" t="str">
        <f t="shared" si="23"/>
        <v>H</v>
      </c>
      <c r="CW97" s="62"/>
      <c r="CX97" s="46" t="str">
        <f t="shared" si="4"/>
        <v>H</v>
      </c>
      <c r="CY97" s="46" t="str">
        <f t="shared" si="4"/>
        <v/>
      </c>
      <c r="CZ97" s="46" t="str">
        <f t="shared" si="4"/>
        <v>D</v>
      </c>
      <c r="DA97" s="46" t="str">
        <f t="shared" si="4"/>
        <v>H</v>
      </c>
      <c r="DB97" s="46" t="str">
        <f t="shared" si="4"/>
        <v>H</v>
      </c>
      <c r="DC97" s="46" t="str">
        <f t="shared" si="4"/>
        <v>H</v>
      </c>
      <c r="DD97" s="63" t="str">
        <f t="shared" si="4"/>
        <v>H</v>
      </c>
      <c r="DK97" s="24"/>
      <c r="DL97" s="24"/>
      <c r="DM97" s="24"/>
      <c r="DN97" s="24" t="str">
        <f t="shared" si="5"/>
        <v/>
      </c>
      <c r="DO97" s="24" t="str">
        <f t="shared" si="5"/>
        <v/>
      </c>
      <c r="DP97" s="24" t="str">
        <f t="shared" si="5"/>
        <v/>
      </c>
      <c r="DQ97" s="24" t="str">
        <f t="shared" si="5"/>
        <v/>
      </c>
      <c r="DR97" s="24" t="str">
        <f t="shared" si="5"/>
        <v/>
      </c>
      <c r="DT97" s="20" t="str">
        <f t="shared" si="6"/>
        <v>Cuddington Park</v>
      </c>
      <c r="DU97" s="48">
        <f t="shared" si="24"/>
        <v>12</v>
      </c>
      <c r="DV97" s="49">
        <f t="shared" si="7"/>
        <v>6</v>
      </c>
      <c r="DW97" s="49">
        <f t="shared" si="8"/>
        <v>1</v>
      </c>
      <c r="DX97" s="49">
        <f t="shared" si="9"/>
        <v>0</v>
      </c>
      <c r="DY97" s="49">
        <f>COUNTIF(CW$95:CW$104,"A")</f>
        <v>5</v>
      </c>
      <c r="DZ97" s="49">
        <f>COUNTIF(CW$95:CW$104,"D")</f>
        <v>0</v>
      </c>
      <c r="EA97" s="49">
        <f>COUNTIF(CW$95:CW$104,"H")</f>
        <v>0</v>
      </c>
      <c r="EB97" s="48">
        <f t="shared" si="25"/>
        <v>11</v>
      </c>
      <c r="EC97" s="48">
        <f t="shared" si="10"/>
        <v>1</v>
      </c>
      <c r="ED97" s="48">
        <f t="shared" si="10"/>
        <v>0</v>
      </c>
      <c r="EE97" s="50">
        <f>SUM($AW97:$BT97)+SUM(BX$95:BX$104)</f>
        <v>49</v>
      </c>
      <c r="EF97" s="50">
        <f>SUM($BV97:$CS97)+SUM(AY$95:AY$104)</f>
        <v>11</v>
      </c>
      <c r="EG97" s="48">
        <f t="shared" si="11"/>
        <v>23</v>
      </c>
      <c r="EH97" s="50">
        <f t="shared" si="26"/>
        <v>38</v>
      </c>
      <c r="EI97" s="47"/>
      <c r="EJ97" s="49">
        <f t="shared" si="12"/>
        <v>16</v>
      </c>
      <c r="EK97" s="49">
        <f t="shared" si="13"/>
        <v>13</v>
      </c>
      <c r="EL97" s="49">
        <f t="shared" si="14"/>
        <v>2</v>
      </c>
      <c r="EM97" s="49">
        <f t="shared" si="15"/>
        <v>1</v>
      </c>
      <c r="EN97" s="49">
        <f t="shared" si="16"/>
        <v>76</v>
      </c>
      <c r="EO97" s="49">
        <f t="shared" si="17"/>
        <v>20</v>
      </c>
      <c r="EP97" s="49">
        <f t="shared" si="18"/>
        <v>28</v>
      </c>
      <c r="EQ97" s="49">
        <f t="shared" si="19"/>
        <v>3.8</v>
      </c>
      <c r="ES97" s="4">
        <f t="shared" si="27"/>
        <v>1</v>
      </c>
      <c r="ET97" s="4">
        <f t="shared" si="28"/>
        <v>1</v>
      </c>
      <c r="EU97" s="4">
        <f t="shared" si="20"/>
        <v>1</v>
      </c>
      <c r="EV97" s="4">
        <f t="shared" si="20"/>
        <v>1</v>
      </c>
      <c r="EW97" s="4">
        <f t="shared" si="20"/>
        <v>1</v>
      </c>
      <c r="EX97" s="4">
        <f t="shared" si="20"/>
        <v>1</v>
      </c>
      <c r="EY97" s="4">
        <f t="shared" si="20"/>
        <v>1</v>
      </c>
      <c r="EZ97" s="4">
        <f t="shared" si="20"/>
        <v>1</v>
      </c>
    </row>
    <row r="98" spans="1:164" x14ac:dyDescent="0.25">
      <c r="A98" s="4">
        <v>4</v>
      </c>
      <c r="B98" s="4" t="s">
        <v>142</v>
      </c>
      <c r="C98" s="24">
        <v>14</v>
      </c>
      <c r="D98" s="24">
        <v>6</v>
      </c>
      <c r="E98" s="24">
        <v>4</v>
      </c>
      <c r="F98" s="24">
        <v>4</v>
      </c>
      <c r="G98" s="24">
        <v>51</v>
      </c>
      <c r="H98" s="24">
        <v>26</v>
      </c>
      <c r="I98" s="21">
        <v>16</v>
      </c>
      <c r="J98" s="25">
        <v>1.9615384615384615</v>
      </c>
      <c r="L98" s="67" t="s">
        <v>143</v>
      </c>
      <c r="M98" s="68" t="s">
        <v>144</v>
      </c>
      <c r="N98" s="69"/>
      <c r="O98" s="55" t="s">
        <v>145</v>
      </c>
      <c r="P98" s="53"/>
      <c r="Q98" s="55" t="s">
        <v>146</v>
      </c>
      <c r="R98" s="55" t="s">
        <v>134</v>
      </c>
      <c r="S98" s="69"/>
      <c r="T98" s="55" t="s">
        <v>119</v>
      </c>
      <c r="U98" s="69"/>
      <c r="V98" s="70" t="s">
        <v>147</v>
      </c>
      <c r="AA98" s="67" t="s">
        <v>143</v>
      </c>
      <c r="AB98" s="68" t="s">
        <v>148</v>
      </c>
      <c r="AC98" s="69"/>
      <c r="AD98" s="55" t="s">
        <v>123</v>
      </c>
      <c r="AE98" s="53"/>
      <c r="AF98" s="55" t="s">
        <v>105</v>
      </c>
      <c r="AG98" s="55" t="s">
        <v>139</v>
      </c>
      <c r="AH98" s="69"/>
      <c r="AI98" s="55" t="s">
        <v>111</v>
      </c>
      <c r="AJ98" s="69"/>
      <c r="AK98" s="70" t="s">
        <v>124</v>
      </c>
      <c r="AW98" s="61">
        <f t="shared" si="21"/>
        <v>7</v>
      </c>
      <c r="AX98" s="46" t="str">
        <f t="shared" si="21"/>
        <v/>
      </c>
      <c r="AY98" s="46">
        <f t="shared" si="21"/>
        <v>2</v>
      </c>
      <c r="AZ98" s="62"/>
      <c r="BA98" s="46">
        <f t="shared" si="0"/>
        <v>3</v>
      </c>
      <c r="BB98" s="46">
        <f t="shared" si="0"/>
        <v>3</v>
      </c>
      <c r="BC98" s="46" t="str">
        <f t="shared" si="0"/>
        <v/>
      </c>
      <c r="BD98" s="46">
        <f t="shared" si="0"/>
        <v>4</v>
      </c>
      <c r="BE98" s="46" t="str">
        <f t="shared" si="0"/>
        <v/>
      </c>
      <c r="BF98" s="63">
        <f t="shared" si="0"/>
        <v>0</v>
      </c>
      <c r="BM98" s="24"/>
      <c r="BN98" s="24"/>
      <c r="BO98" s="24"/>
      <c r="BP98" s="46" t="str">
        <f t="shared" si="1"/>
        <v/>
      </c>
      <c r="BQ98" s="46" t="str">
        <f t="shared" si="1"/>
        <v/>
      </c>
      <c r="BR98" s="46" t="str">
        <f t="shared" si="1"/>
        <v/>
      </c>
      <c r="BS98" s="46" t="str">
        <f t="shared" si="1"/>
        <v/>
      </c>
      <c r="BT98" s="46" t="str">
        <f t="shared" si="1"/>
        <v/>
      </c>
      <c r="BU98" s="47"/>
      <c r="BV98" s="61">
        <f t="shared" si="22"/>
        <v>1</v>
      </c>
      <c r="BW98" s="46" t="str">
        <f t="shared" si="22"/>
        <v/>
      </c>
      <c r="BX98" s="46">
        <f t="shared" si="22"/>
        <v>4</v>
      </c>
      <c r="BY98" s="62"/>
      <c r="BZ98" s="46">
        <f t="shared" si="2"/>
        <v>4</v>
      </c>
      <c r="CA98" s="46">
        <f t="shared" si="2"/>
        <v>1</v>
      </c>
      <c r="CB98" s="46" t="str">
        <f t="shared" si="2"/>
        <v/>
      </c>
      <c r="CC98" s="46">
        <f t="shared" si="2"/>
        <v>4</v>
      </c>
      <c r="CD98" s="46" t="str">
        <f t="shared" si="2"/>
        <v/>
      </c>
      <c r="CE98" s="63">
        <f t="shared" si="2"/>
        <v>1</v>
      </c>
      <c r="CL98" s="24"/>
      <c r="CM98" s="24"/>
      <c r="CN98" s="24"/>
      <c r="CO98" s="46" t="str">
        <f t="shared" si="3"/>
        <v/>
      </c>
      <c r="CP98" s="46" t="str">
        <f t="shared" si="3"/>
        <v/>
      </c>
      <c r="CQ98" s="46" t="str">
        <f t="shared" si="3"/>
        <v/>
      </c>
      <c r="CR98" s="46" t="str">
        <f t="shared" si="3"/>
        <v/>
      </c>
      <c r="CS98" s="46" t="str">
        <f t="shared" si="3"/>
        <v/>
      </c>
      <c r="CU98" s="61" t="str">
        <f t="shared" si="23"/>
        <v>H</v>
      </c>
      <c r="CV98" s="46" t="str">
        <f t="shared" si="23"/>
        <v/>
      </c>
      <c r="CW98" s="46" t="str">
        <f t="shared" si="23"/>
        <v>A</v>
      </c>
      <c r="CX98" s="62"/>
      <c r="CY98" s="46" t="str">
        <f t="shared" si="4"/>
        <v>A</v>
      </c>
      <c r="CZ98" s="46" t="str">
        <f t="shared" si="4"/>
        <v>H</v>
      </c>
      <c r="DA98" s="46" t="str">
        <f t="shared" si="4"/>
        <v/>
      </c>
      <c r="DB98" s="46" t="str">
        <f t="shared" si="4"/>
        <v>D</v>
      </c>
      <c r="DC98" s="46" t="str">
        <f t="shared" si="4"/>
        <v/>
      </c>
      <c r="DD98" s="63" t="str">
        <f t="shared" si="4"/>
        <v>A</v>
      </c>
      <c r="DK98" s="24"/>
      <c r="DL98" s="24"/>
      <c r="DM98" s="24"/>
      <c r="DN98" s="24" t="str">
        <f t="shared" si="5"/>
        <v/>
      </c>
      <c r="DO98" s="24" t="str">
        <f t="shared" si="5"/>
        <v/>
      </c>
      <c r="DP98" s="24" t="str">
        <f t="shared" si="5"/>
        <v/>
      </c>
      <c r="DQ98" s="24" t="str">
        <f t="shared" si="5"/>
        <v/>
      </c>
      <c r="DR98" s="24" t="str">
        <f t="shared" si="5"/>
        <v/>
      </c>
      <c r="DT98" s="20" t="str">
        <f t="shared" si="6"/>
        <v>Epsom Juniors</v>
      </c>
      <c r="DU98" s="48">
        <f t="shared" si="24"/>
        <v>15</v>
      </c>
      <c r="DV98" s="49">
        <f t="shared" si="7"/>
        <v>2</v>
      </c>
      <c r="DW98" s="49">
        <f t="shared" si="8"/>
        <v>1</v>
      </c>
      <c r="DX98" s="49">
        <f t="shared" si="9"/>
        <v>3</v>
      </c>
      <c r="DY98" s="49">
        <f>COUNTIF(CX$95:CX$104,"A")</f>
        <v>3</v>
      </c>
      <c r="DZ98" s="49">
        <f>COUNTIF(CX$95:CX$104,"D")</f>
        <v>4</v>
      </c>
      <c r="EA98" s="49">
        <f>COUNTIF(CX$95:CX$104,"H")</f>
        <v>2</v>
      </c>
      <c r="EB98" s="48">
        <f t="shared" si="25"/>
        <v>5</v>
      </c>
      <c r="EC98" s="48">
        <f t="shared" si="10"/>
        <v>5</v>
      </c>
      <c r="ED98" s="48">
        <f t="shared" si="10"/>
        <v>5</v>
      </c>
      <c r="EE98" s="50">
        <f>SUM($AW98:$BT98)+SUM(BY$95:BY$104)</f>
        <v>42</v>
      </c>
      <c r="EF98" s="50">
        <f>SUM($BV98:$CS98)+SUM(AZ$95:AZ$104)</f>
        <v>32</v>
      </c>
      <c r="EG98" s="48">
        <f t="shared" si="11"/>
        <v>15</v>
      </c>
      <c r="EH98" s="50">
        <f t="shared" si="26"/>
        <v>10</v>
      </c>
      <c r="EI98" s="47"/>
      <c r="EJ98" s="49">
        <f t="shared" si="12"/>
        <v>15</v>
      </c>
      <c r="EK98" s="49">
        <f t="shared" si="13"/>
        <v>5</v>
      </c>
      <c r="EL98" s="49">
        <f t="shared" si="14"/>
        <v>5</v>
      </c>
      <c r="EM98" s="49">
        <f t="shared" si="15"/>
        <v>5</v>
      </c>
      <c r="EN98" s="49">
        <f t="shared" si="16"/>
        <v>42</v>
      </c>
      <c r="EO98" s="49">
        <f t="shared" si="17"/>
        <v>32</v>
      </c>
      <c r="EP98" s="49">
        <f t="shared" si="18"/>
        <v>15</v>
      </c>
      <c r="EQ98" s="49">
        <f t="shared" si="19"/>
        <v>1.3125</v>
      </c>
      <c r="ES98" s="4">
        <f t="shared" si="27"/>
        <v>0</v>
      </c>
      <c r="ET98" s="4">
        <f t="shared" si="28"/>
        <v>0</v>
      </c>
      <c r="EU98" s="4">
        <f t="shared" si="20"/>
        <v>0</v>
      </c>
      <c r="EV98" s="4">
        <f t="shared" si="20"/>
        <v>0</v>
      </c>
      <c r="EW98" s="4">
        <f t="shared" si="20"/>
        <v>0</v>
      </c>
      <c r="EX98" s="4">
        <f t="shared" si="20"/>
        <v>0</v>
      </c>
      <c r="EY98" s="4">
        <f t="shared" si="20"/>
        <v>0</v>
      </c>
      <c r="EZ98" s="4">
        <f t="shared" si="20"/>
        <v>1</v>
      </c>
    </row>
    <row r="99" spans="1:164" x14ac:dyDescent="0.25">
      <c r="A99" s="20">
        <v>5</v>
      </c>
      <c r="B99" s="20" t="s">
        <v>143</v>
      </c>
      <c r="C99" s="21">
        <v>15</v>
      </c>
      <c r="D99" s="21">
        <v>5</v>
      </c>
      <c r="E99" s="21">
        <v>5</v>
      </c>
      <c r="F99" s="21">
        <v>5</v>
      </c>
      <c r="G99" s="21">
        <v>42</v>
      </c>
      <c r="H99" s="21">
        <v>32</v>
      </c>
      <c r="I99" s="21">
        <v>15</v>
      </c>
      <c r="J99" s="26">
        <v>1.3125</v>
      </c>
      <c r="L99" s="51" t="s">
        <v>129</v>
      </c>
      <c r="M99" s="64"/>
      <c r="N99" s="57"/>
      <c r="O99" s="57"/>
      <c r="P99" s="55" t="s">
        <v>117</v>
      </c>
      <c r="Q99" s="53"/>
      <c r="R99" s="56" t="s">
        <v>133</v>
      </c>
      <c r="S99" s="56" t="s">
        <v>117</v>
      </c>
      <c r="T99" s="56" t="s">
        <v>149</v>
      </c>
      <c r="U99" s="71" t="s">
        <v>150</v>
      </c>
      <c r="V99" s="58" t="s">
        <v>147</v>
      </c>
      <c r="W99" s="4" t="s">
        <v>151</v>
      </c>
      <c r="AA99" s="51" t="s">
        <v>129</v>
      </c>
      <c r="AB99" s="72" t="s">
        <v>152</v>
      </c>
      <c r="AC99" s="57"/>
      <c r="AD99" s="66" t="s">
        <v>153</v>
      </c>
      <c r="AE99" s="55" t="s">
        <v>126</v>
      </c>
      <c r="AF99" s="53"/>
      <c r="AG99" s="54" t="s">
        <v>154</v>
      </c>
      <c r="AH99" s="54" t="s">
        <v>125</v>
      </c>
      <c r="AI99" s="54" t="s">
        <v>138</v>
      </c>
      <c r="AJ99" s="54" t="s">
        <v>107</v>
      </c>
      <c r="AK99" s="60" t="s">
        <v>111</v>
      </c>
      <c r="AW99" s="61" t="str">
        <f t="shared" si="21"/>
        <v/>
      </c>
      <c r="AX99" s="46" t="str">
        <f t="shared" si="21"/>
        <v/>
      </c>
      <c r="AY99" s="46" t="str">
        <f t="shared" si="21"/>
        <v/>
      </c>
      <c r="AZ99" s="46">
        <f t="shared" si="21"/>
        <v>1</v>
      </c>
      <c r="BA99" s="62"/>
      <c r="BB99" s="46">
        <f>(IF(R99="","",(IF(MID(R99,2,1)="-",LEFT(R99,1),LEFT(R99,2)))+0))</f>
        <v>7</v>
      </c>
      <c r="BC99" s="46">
        <f>(IF(S99="","",(IF(MID(S99,2,1)="-",LEFT(S99,1),LEFT(S99,2)))+0))</f>
        <v>1</v>
      </c>
      <c r="BD99" s="46">
        <f>(IF(T99="","",(IF(MID(T99,2,1)="-",LEFT(T99,1),LEFT(T99,2)))+0))</f>
        <v>3</v>
      </c>
      <c r="BE99" s="46">
        <f>(IF(U99="","",(IF(MID(U99,2,1)="-",LEFT(U99,1),LEFT(U99,2)))+0))</f>
        <v>9</v>
      </c>
      <c r="BF99" s="63">
        <f>(IF(V99="","",(IF(MID(V99,2,1)="-",LEFT(V99,1),LEFT(V99,2)))+0))</f>
        <v>0</v>
      </c>
      <c r="BM99" s="24"/>
      <c r="BN99" s="24"/>
      <c r="BO99" s="24"/>
      <c r="BP99" s="46" t="str">
        <f t="shared" si="1"/>
        <v/>
      </c>
      <c r="BQ99" s="46" t="str">
        <f t="shared" si="1"/>
        <v/>
      </c>
      <c r="BR99" s="46" t="str">
        <f t="shared" si="1"/>
        <v/>
      </c>
      <c r="BS99" s="46" t="str">
        <f t="shared" si="1"/>
        <v/>
      </c>
      <c r="BT99" s="46" t="str">
        <f t="shared" si="1"/>
        <v/>
      </c>
      <c r="BU99" s="47"/>
      <c r="BV99" s="61" t="str">
        <f t="shared" si="22"/>
        <v/>
      </c>
      <c r="BW99" s="46" t="str">
        <f t="shared" si="22"/>
        <v/>
      </c>
      <c r="BX99" s="46" t="str">
        <f t="shared" si="22"/>
        <v/>
      </c>
      <c r="BY99" s="46">
        <f t="shared" si="22"/>
        <v>1</v>
      </c>
      <c r="BZ99" s="62"/>
      <c r="CA99" s="46">
        <f>(IF(R99="","",IF(RIGHT(R99,2)="10",RIGHT(R99,2),RIGHT(R99,1))+0))</f>
        <v>0</v>
      </c>
      <c r="CB99" s="46">
        <f>(IF(S99="","",IF(RIGHT(S99,2)="10",RIGHT(S99,2),RIGHT(S99,1))+0))</f>
        <v>1</v>
      </c>
      <c r="CC99" s="46">
        <f>(IF(T99="","",IF(RIGHT(T99,2)="10",RIGHT(T99,2),RIGHT(T99,1))+0))</f>
        <v>2</v>
      </c>
      <c r="CD99" s="46">
        <f>(IF(U99="","",IF(RIGHT(U99,2)="10",RIGHT(U99,2),RIGHT(U99,1))+0))</f>
        <v>0</v>
      </c>
      <c r="CE99" s="63">
        <f>(IF(V99="","",IF(RIGHT(V99,2)="10",RIGHT(V99,2),RIGHT(V99,1))+0))</f>
        <v>1</v>
      </c>
      <c r="CL99" s="24"/>
      <c r="CM99" s="24"/>
      <c r="CN99" s="24"/>
      <c r="CO99" s="46" t="str">
        <f t="shared" si="3"/>
        <v/>
      </c>
      <c r="CP99" s="46" t="str">
        <f t="shared" si="3"/>
        <v/>
      </c>
      <c r="CQ99" s="46" t="str">
        <f t="shared" si="3"/>
        <v/>
      </c>
      <c r="CR99" s="46" t="str">
        <f t="shared" si="3"/>
        <v/>
      </c>
      <c r="CS99" s="46" t="str">
        <f t="shared" si="3"/>
        <v/>
      </c>
      <c r="CU99" s="61" t="str">
        <f t="shared" si="23"/>
        <v/>
      </c>
      <c r="CV99" s="46" t="str">
        <f t="shared" si="23"/>
        <v/>
      </c>
      <c r="CW99" s="46" t="str">
        <f t="shared" si="23"/>
        <v/>
      </c>
      <c r="CX99" s="46" t="str">
        <f t="shared" si="23"/>
        <v>D</v>
      </c>
      <c r="CY99" s="62"/>
      <c r="CZ99" s="46" t="str">
        <f>(IF(R99="","",IF(BB99&gt;CA99,"H",IF(BB99&lt;CA99,"A","D"))))</f>
        <v>H</v>
      </c>
      <c r="DA99" s="46" t="str">
        <f>(IF(S99="","",IF(BC99&gt;CB99,"H",IF(BC99&lt;CB99,"A","D"))))</f>
        <v>D</v>
      </c>
      <c r="DB99" s="46" t="str">
        <f>(IF(T99="","",IF(BD99&gt;CC99,"H",IF(BD99&lt;CC99,"A","D"))))</f>
        <v>H</v>
      </c>
      <c r="DC99" s="46" t="str">
        <f>(IF(U99="","",IF(BE99&gt;CD99,"H",IF(BE99&lt;CD99,"A","D"))))</f>
        <v>H</v>
      </c>
      <c r="DD99" s="63" t="str">
        <f>(IF(V99="","",IF(BF99&gt;CE99,"H",IF(BF99&lt;CE99,"A","D"))))</f>
        <v>A</v>
      </c>
      <c r="DK99" s="24"/>
      <c r="DL99" s="24"/>
      <c r="DM99" s="24"/>
      <c r="DN99" s="24" t="str">
        <f t="shared" si="5"/>
        <v/>
      </c>
      <c r="DO99" s="24" t="str">
        <f t="shared" si="5"/>
        <v/>
      </c>
      <c r="DP99" s="24" t="str">
        <f t="shared" si="5"/>
        <v/>
      </c>
      <c r="DQ99" s="24" t="str">
        <f t="shared" si="5"/>
        <v/>
      </c>
      <c r="DR99" s="24" t="str">
        <f t="shared" si="5"/>
        <v/>
      </c>
      <c r="DT99" s="20" t="str">
        <f t="shared" si="6"/>
        <v>Epsom Old Scholars</v>
      </c>
      <c r="DU99" s="48">
        <f t="shared" si="24"/>
        <v>12</v>
      </c>
      <c r="DV99" s="49">
        <f t="shared" si="7"/>
        <v>3</v>
      </c>
      <c r="DW99" s="49">
        <f t="shared" si="8"/>
        <v>2</v>
      </c>
      <c r="DX99" s="49">
        <f t="shared" si="9"/>
        <v>1</v>
      </c>
      <c r="DY99" s="49">
        <f>COUNTIF(CY$95:CY$104,"A")</f>
        <v>3</v>
      </c>
      <c r="DZ99" s="49">
        <f>COUNTIF(CY$95:CY$104,"D")</f>
        <v>0</v>
      </c>
      <c r="EA99" s="49">
        <f>COUNTIF(CY$95:CY$104,"H")</f>
        <v>3</v>
      </c>
      <c r="EB99" s="48">
        <f t="shared" si="25"/>
        <v>6</v>
      </c>
      <c r="EC99" s="48">
        <f t="shared" si="10"/>
        <v>2</v>
      </c>
      <c r="ED99" s="48">
        <f t="shared" si="10"/>
        <v>4</v>
      </c>
      <c r="EE99" s="50">
        <f>SUM($AW99:$BT99)+SUM(BZ$95:BZ$104)</f>
        <v>47</v>
      </c>
      <c r="EF99" s="50">
        <f>SUM($BV99:$CS99)+SUM(BA$95:BA$104)</f>
        <v>21</v>
      </c>
      <c r="EG99" s="48">
        <f t="shared" si="11"/>
        <v>14</v>
      </c>
      <c r="EH99" s="50">
        <f t="shared" si="26"/>
        <v>26</v>
      </c>
      <c r="EI99" s="47"/>
      <c r="EJ99" s="49">
        <f t="shared" si="12"/>
        <v>15</v>
      </c>
      <c r="EK99" s="49">
        <f t="shared" si="13"/>
        <v>8</v>
      </c>
      <c r="EL99" s="49">
        <f t="shared" si="14"/>
        <v>2</v>
      </c>
      <c r="EM99" s="49">
        <f t="shared" si="15"/>
        <v>5</v>
      </c>
      <c r="EN99" s="49">
        <f t="shared" si="16"/>
        <v>54</v>
      </c>
      <c r="EO99" s="49">
        <f t="shared" si="17"/>
        <v>28</v>
      </c>
      <c r="EP99" s="49">
        <f t="shared" si="18"/>
        <v>18</v>
      </c>
      <c r="EQ99" s="49">
        <f t="shared" si="19"/>
        <v>1.9285714285714286</v>
      </c>
      <c r="ES99" s="4">
        <f t="shared" si="27"/>
        <v>1</v>
      </c>
      <c r="ET99" s="4">
        <f t="shared" si="28"/>
        <v>1</v>
      </c>
      <c r="EU99" s="4">
        <f t="shared" si="20"/>
        <v>0</v>
      </c>
      <c r="EV99" s="4">
        <f t="shared" si="20"/>
        <v>1</v>
      </c>
      <c r="EW99" s="4">
        <f t="shared" si="20"/>
        <v>1</v>
      </c>
      <c r="EX99" s="4">
        <f t="shared" si="20"/>
        <v>1</v>
      </c>
      <c r="EY99" s="4">
        <f t="shared" si="20"/>
        <v>1</v>
      </c>
      <c r="EZ99" s="4">
        <f t="shared" si="20"/>
        <v>1</v>
      </c>
    </row>
    <row r="100" spans="1:164" x14ac:dyDescent="0.25">
      <c r="A100" s="73">
        <v>6</v>
      </c>
      <c r="B100" s="4" t="s">
        <v>155</v>
      </c>
      <c r="C100" s="24">
        <v>14</v>
      </c>
      <c r="D100" s="24">
        <v>6</v>
      </c>
      <c r="E100" s="24">
        <v>2</v>
      </c>
      <c r="F100" s="24">
        <v>6</v>
      </c>
      <c r="G100" s="24">
        <v>42</v>
      </c>
      <c r="H100" s="24">
        <v>28</v>
      </c>
      <c r="I100" s="21">
        <v>14</v>
      </c>
      <c r="J100" s="25">
        <v>1.5</v>
      </c>
      <c r="L100" s="51" t="s">
        <v>142</v>
      </c>
      <c r="M100" s="52" t="s">
        <v>101</v>
      </c>
      <c r="N100" s="56" t="s">
        <v>156</v>
      </c>
      <c r="O100" s="71" t="s">
        <v>157</v>
      </c>
      <c r="P100" s="55" t="s">
        <v>100</v>
      </c>
      <c r="Q100" s="56" t="s">
        <v>102</v>
      </c>
      <c r="R100" s="53"/>
      <c r="S100" s="71" t="s">
        <v>149</v>
      </c>
      <c r="T100" s="56" t="s">
        <v>147</v>
      </c>
      <c r="U100" s="56" t="s">
        <v>158</v>
      </c>
      <c r="V100" s="74" t="s">
        <v>117</v>
      </c>
      <c r="W100" s="4" t="s">
        <v>135</v>
      </c>
      <c r="AA100" s="51" t="s">
        <v>142</v>
      </c>
      <c r="AB100" s="59" t="s">
        <v>126</v>
      </c>
      <c r="AC100" s="54" t="s">
        <v>159</v>
      </c>
      <c r="AD100" s="54" t="s">
        <v>107</v>
      </c>
      <c r="AE100" s="55" t="s">
        <v>160</v>
      </c>
      <c r="AF100" s="54" t="s">
        <v>161</v>
      </c>
      <c r="AG100" s="53"/>
      <c r="AH100" s="54" t="s">
        <v>108</v>
      </c>
      <c r="AI100" s="54" t="s">
        <v>123</v>
      </c>
      <c r="AJ100" s="54" t="s">
        <v>162</v>
      </c>
      <c r="AK100" s="60" t="s">
        <v>148</v>
      </c>
      <c r="AW100" s="61">
        <f t="shared" si="21"/>
        <v>2</v>
      </c>
      <c r="AX100" s="46">
        <f t="shared" si="21"/>
        <v>8</v>
      </c>
      <c r="AY100" s="46">
        <f t="shared" si="21"/>
        <v>0</v>
      </c>
      <c r="AZ100" s="46">
        <f t="shared" si="21"/>
        <v>2</v>
      </c>
      <c r="BA100" s="46">
        <f>(IF(Q100="","",(IF(MID(Q100,2,1)="-",LEFT(Q100,1),LEFT(Q100,2)))+0))</f>
        <v>3</v>
      </c>
      <c r="BB100" s="62"/>
      <c r="BC100" s="46">
        <f>(IF(S100="","",(IF(MID(S100,2,1)="-",LEFT(S100,1),LEFT(S100,2)))+0))</f>
        <v>3</v>
      </c>
      <c r="BD100" s="46">
        <f>(IF(T100="","",(IF(MID(T100,2,1)="-",LEFT(T100,1),LEFT(T100,2)))+0))</f>
        <v>0</v>
      </c>
      <c r="BE100" s="46">
        <f>(IF(U100="","",(IF(MID(U100,2,1)="-",LEFT(U100,1),LEFT(U100,2)))+0))</f>
        <v>15</v>
      </c>
      <c r="BF100" s="63">
        <f>(IF(V100="","",(IF(MID(V100,2,1)="-",LEFT(V100,1),LEFT(V100,2)))+0))</f>
        <v>1</v>
      </c>
      <c r="BM100" s="24"/>
      <c r="BN100" s="24"/>
      <c r="BO100" s="24"/>
      <c r="BP100" s="46" t="str">
        <f t="shared" si="1"/>
        <v/>
      </c>
      <c r="BQ100" s="46" t="str">
        <f t="shared" si="1"/>
        <v/>
      </c>
      <c r="BR100" s="46" t="str">
        <f t="shared" si="1"/>
        <v/>
      </c>
      <c r="BS100" s="46" t="str">
        <f t="shared" si="1"/>
        <v/>
      </c>
      <c r="BT100" s="46" t="str">
        <f t="shared" si="1"/>
        <v/>
      </c>
      <c r="BU100" s="47"/>
      <c r="BV100" s="61">
        <f t="shared" si="22"/>
        <v>2</v>
      </c>
      <c r="BW100" s="46">
        <f t="shared" si="22"/>
        <v>0</v>
      </c>
      <c r="BX100" s="46">
        <f t="shared" si="22"/>
        <v>3</v>
      </c>
      <c r="BY100" s="46">
        <f t="shared" si="22"/>
        <v>3</v>
      </c>
      <c r="BZ100" s="46">
        <f>(IF(Q100="","",IF(RIGHT(Q100,2)="10",RIGHT(Q100,2),RIGHT(Q100,1))+0))</f>
        <v>0</v>
      </c>
      <c r="CA100" s="62"/>
      <c r="CB100" s="46">
        <f>(IF(S100="","",IF(RIGHT(S100,2)="10",RIGHT(S100,2),RIGHT(S100,1))+0))</f>
        <v>2</v>
      </c>
      <c r="CC100" s="46">
        <f>(IF(T100="","",IF(RIGHT(T100,2)="10",RIGHT(T100,2),RIGHT(T100,1))+0))</f>
        <v>1</v>
      </c>
      <c r="CD100" s="46">
        <f>(IF(U100="","",IF(RIGHT(U100,2)="10",RIGHT(U100,2),RIGHT(U100,1))+0))</f>
        <v>2</v>
      </c>
      <c r="CE100" s="63">
        <f>(IF(V100="","",IF(RIGHT(V100,2)="10",RIGHT(V100,2),RIGHT(V100,1))+0))</f>
        <v>1</v>
      </c>
      <c r="CL100" s="24"/>
      <c r="CM100" s="24"/>
      <c r="CN100" s="24"/>
      <c r="CO100" s="46" t="str">
        <f t="shared" si="3"/>
        <v/>
      </c>
      <c r="CP100" s="46" t="str">
        <f t="shared" si="3"/>
        <v/>
      </c>
      <c r="CQ100" s="46" t="str">
        <f t="shared" si="3"/>
        <v/>
      </c>
      <c r="CR100" s="46" t="str">
        <f t="shared" si="3"/>
        <v/>
      </c>
      <c r="CS100" s="46" t="str">
        <f t="shared" si="3"/>
        <v/>
      </c>
      <c r="CU100" s="61" t="str">
        <f t="shared" si="23"/>
        <v>D</v>
      </c>
      <c r="CV100" s="46" t="str">
        <f t="shared" si="23"/>
        <v>H</v>
      </c>
      <c r="CW100" s="46" t="str">
        <f t="shared" si="23"/>
        <v>A</v>
      </c>
      <c r="CX100" s="46" t="str">
        <f t="shared" si="23"/>
        <v>A</v>
      </c>
      <c r="CY100" s="46" t="str">
        <f>(IF(Q100="","",IF(BA100&gt;BZ100,"H",IF(BA100&lt;BZ100,"A","D"))))</f>
        <v>H</v>
      </c>
      <c r="CZ100" s="62"/>
      <c r="DA100" s="46" t="str">
        <f>(IF(S100="","",IF(BC100&gt;CB100,"H",IF(BC100&lt;CB100,"A","D"))))</f>
        <v>H</v>
      </c>
      <c r="DB100" s="46" t="str">
        <f>(IF(T100="","",IF(BD100&gt;CC100,"H",IF(BD100&lt;CC100,"A","D"))))</f>
        <v>A</v>
      </c>
      <c r="DC100" s="46" t="str">
        <f>(IF(U100="","",IF(BE100&gt;CD100,"H",IF(BE100&lt;CD100,"A","D"))))</f>
        <v>H</v>
      </c>
      <c r="DD100" s="63" t="str">
        <f>(IF(V100="","",IF(BF100&gt;CE100,"H",IF(BF100&lt;CE100,"A","D"))))</f>
        <v>D</v>
      </c>
      <c r="DK100" s="24"/>
      <c r="DL100" s="24"/>
      <c r="DM100" s="24"/>
      <c r="DN100" s="24" t="str">
        <f t="shared" si="5"/>
        <v/>
      </c>
      <c r="DO100" s="24" t="str">
        <f t="shared" si="5"/>
        <v/>
      </c>
      <c r="DP100" s="24" t="str">
        <f t="shared" si="5"/>
        <v/>
      </c>
      <c r="DQ100" s="24" t="str">
        <f t="shared" si="5"/>
        <v/>
      </c>
      <c r="DR100" s="24" t="str">
        <f t="shared" si="5"/>
        <v/>
      </c>
      <c r="DT100" s="20" t="str">
        <f t="shared" si="6"/>
        <v>P.O.Telecoms (SW) Juniors</v>
      </c>
      <c r="DU100" s="48">
        <f t="shared" si="24"/>
        <v>14</v>
      </c>
      <c r="DV100" s="49">
        <f t="shared" si="7"/>
        <v>4</v>
      </c>
      <c r="DW100" s="49">
        <f t="shared" si="8"/>
        <v>2</v>
      </c>
      <c r="DX100" s="49">
        <f t="shared" si="9"/>
        <v>3</v>
      </c>
      <c r="DY100" s="49">
        <f>COUNTIF(CZ$95:CZ$104,"A")</f>
        <v>1</v>
      </c>
      <c r="DZ100" s="49">
        <f>COUNTIF(CZ$95:CZ$104,"D")</f>
        <v>2</v>
      </c>
      <c r="EA100" s="49">
        <f>COUNTIF(CZ$95:CZ$104,"H")</f>
        <v>2</v>
      </c>
      <c r="EB100" s="48">
        <f t="shared" si="25"/>
        <v>5</v>
      </c>
      <c r="EC100" s="48">
        <f t="shared" si="10"/>
        <v>4</v>
      </c>
      <c r="ED100" s="48">
        <f t="shared" si="10"/>
        <v>5</v>
      </c>
      <c r="EE100" s="50">
        <f>SUM($AW100:$BT100)+SUM(CA$95:CA$104)</f>
        <v>45</v>
      </c>
      <c r="EF100" s="50">
        <f>SUM($BV100:$CS100)+SUM(BB$95:BB$104)</f>
        <v>28</v>
      </c>
      <c r="EG100" s="48">
        <f t="shared" si="11"/>
        <v>14</v>
      </c>
      <c r="EH100" s="50">
        <f t="shared" si="26"/>
        <v>17</v>
      </c>
      <c r="EI100" s="47"/>
      <c r="EJ100" s="49">
        <f t="shared" si="12"/>
        <v>14</v>
      </c>
      <c r="EK100" s="49">
        <f t="shared" si="13"/>
        <v>6</v>
      </c>
      <c r="EL100" s="49">
        <f t="shared" si="14"/>
        <v>4</v>
      </c>
      <c r="EM100" s="49">
        <f t="shared" si="15"/>
        <v>4</v>
      </c>
      <c r="EN100" s="49">
        <f t="shared" si="16"/>
        <v>51</v>
      </c>
      <c r="EO100" s="49">
        <f t="shared" si="17"/>
        <v>26</v>
      </c>
      <c r="EP100" s="49">
        <f t="shared" si="18"/>
        <v>16</v>
      </c>
      <c r="EQ100" s="49">
        <f t="shared" si="19"/>
        <v>1.9615384615384615</v>
      </c>
      <c r="ES100" s="4">
        <f t="shared" si="27"/>
        <v>0</v>
      </c>
      <c r="ET100" s="4">
        <f t="shared" si="28"/>
        <v>1</v>
      </c>
      <c r="EU100" s="4">
        <f t="shared" si="20"/>
        <v>0</v>
      </c>
      <c r="EV100" s="4">
        <f t="shared" si="20"/>
        <v>1</v>
      </c>
      <c r="EW100" s="4">
        <f t="shared" si="20"/>
        <v>1</v>
      </c>
      <c r="EX100" s="4">
        <f t="shared" si="20"/>
        <v>1</v>
      </c>
      <c r="EY100" s="4">
        <f t="shared" si="20"/>
        <v>1</v>
      </c>
      <c r="EZ100" s="4">
        <f t="shared" si="20"/>
        <v>1</v>
      </c>
    </row>
    <row r="101" spans="1:164" x14ac:dyDescent="0.25">
      <c r="A101" s="73">
        <v>7</v>
      </c>
      <c r="B101" s="4" t="s">
        <v>163</v>
      </c>
      <c r="C101" s="24">
        <v>15</v>
      </c>
      <c r="D101" s="24">
        <v>6</v>
      </c>
      <c r="E101" s="24">
        <v>2</v>
      </c>
      <c r="F101" s="24">
        <v>7</v>
      </c>
      <c r="G101" s="24">
        <v>51</v>
      </c>
      <c r="H101" s="24">
        <v>50</v>
      </c>
      <c r="I101" s="21">
        <v>14</v>
      </c>
      <c r="J101" s="25">
        <v>1.02</v>
      </c>
      <c r="L101" s="51" t="s">
        <v>155</v>
      </c>
      <c r="M101" s="64"/>
      <c r="N101" s="57"/>
      <c r="O101" s="57"/>
      <c r="P101" s="55" t="s">
        <v>164</v>
      </c>
      <c r="Q101" s="57"/>
      <c r="R101" s="57"/>
      <c r="S101" s="53"/>
      <c r="T101" s="71" t="s">
        <v>134</v>
      </c>
      <c r="U101" s="56" t="s">
        <v>165</v>
      </c>
      <c r="V101" s="58" t="s">
        <v>157</v>
      </c>
      <c r="AA101" s="51" t="s">
        <v>155</v>
      </c>
      <c r="AB101" s="72" t="s">
        <v>139</v>
      </c>
      <c r="AC101" s="66" t="s">
        <v>153</v>
      </c>
      <c r="AD101" s="66" t="s">
        <v>162</v>
      </c>
      <c r="AE101" s="55" t="s">
        <v>154</v>
      </c>
      <c r="AF101" s="57"/>
      <c r="AG101" s="66" t="s">
        <v>127</v>
      </c>
      <c r="AH101" s="53"/>
      <c r="AI101" s="54" t="s">
        <v>107</v>
      </c>
      <c r="AJ101" s="54" t="s">
        <v>105</v>
      </c>
      <c r="AK101" s="60" t="s">
        <v>126</v>
      </c>
      <c r="AW101" s="61" t="str">
        <f t="shared" si="21"/>
        <v/>
      </c>
      <c r="AX101" s="46" t="str">
        <f t="shared" si="21"/>
        <v/>
      </c>
      <c r="AY101" s="46" t="str">
        <f t="shared" si="21"/>
        <v/>
      </c>
      <c r="AZ101" s="46">
        <f t="shared" si="21"/>
        <v>2</v>
      </c>
      <c r="BA101" s="46" t="str">
        <f>(IF(Q101="","",(IF(MID(Q101,2,1)="-",LEFT(Q101,1),LEFT(Q101,2)))+0))</f>
        <v/>
      </c>
      <c r="BB101" s="46" t="str">
        <f>(IF(R101="","",(IF(MID(R101,2,1)="-",LEFT(R101,1),LEFT(R101,2)))+0))</f>
        <v/>
      </c>
      <c r="BC101" s="62"/>
      <c r="BD101" s="46">
        <f>(IF(T101="","",(IF(MID(T101,2,1)="-",LEFT(T101,1),LEFT(T101,2)))+0))</f>
        <v>3</v>
      </c>
      <c r="BE101" s="46">
        <f>(IF(U101="","",(IF(MID(U101,2,1)="-",LEFT(U101,1),LEFT(U101,2)))+0))</f>
        <v>6</v>
      </c>
      <c r="BF101" s="63">
        <f>(IF(V101="","",(IF(MID(V101,2,1)="-",LEFT(V101,1),LEFT(V101,2)))+0))</f>
        <v>0</v>
      </c>
      <c r="BM101" s="24"/>
      <c r="BN101" s="24"/>
      <c r="BO101" s="24"/>
      <c r="BP101" s="46" t="str">
        <f t="shared" si="1"/>
        <v/>
      </c>
      <c r="BQ101" s="46" t="str">
        <f t="shared" si="1"/>
        <v/>
      </c>
      <c r="BR101" s="46" t="str">
        <f t="shared" si="1"/>
        <v/>
      </c>
      <c r="BS101" s="46" t="str">
        <f t="shared" si="1"/>
        <v/>
      </c>
      <c r="BT101" s="46" t="str">
        <f t="shared" si="1"/>
        <v/>
      </c>
      <c r="BU101" s="47"/>
      <c r="BV101" s="61" t="str">
        <f t="shared" si="22"/>
        <v/>
      </c>
      <c r="BW101" s="46" t="str">
        <f t="shared" si="22"/>
        <v/>
      </c>
      <c r="BX101" s="46" t="str">
        <f t="shared" si="22"/>
        <v/>
      </c>
      <c r="BY101" s="46">
        <f t="shared" si="22"/>
        <v>0</v>
      </c>
      <c r="BZ101" s="46" t="str">
        <f>(IF(Q101="","",IF(RIGHT(Q101,2)="10",RIGHT(Q101,2),RIGHT(Q101,1))+0))</f>
        <v/>
      </c>
      <c r="CA101" s="46" t="str">
        <f>(IF(R101="","",IF(RIGHT(R101,2)="10",RIGHT(R101,2),RIGHT(R101,1))+0))</f>
        <v/>
      </c>
      <c r="CB101" s="62"/>
      <c r="CC101" s="46">
        <f>(IF(T101="","",IF(RIGHT(T101,2)="10",RIGHT(T101,2),RIGHT(T101,1))+0))</f>
        <v>1</v>
      </c>
      <c r="CD101" s="46">
        <f>(IF(U101="","",IF(RIGHT(U101,2)="10",RIGHT(U101,2),RIGHT(U101,1))+0))</f>
        <v>0</v>
      </c>
      <c r="CE101" s="63">
        <f>(IF(V101="","",IF(RIGHT(V101,2)="10",RIGHT(V101,2),RIGHT(V101,1))+0))</f>
        <v>3</v>
      </c>
      <c r="CL101" s="24"/>
      <c r="CM101" s="24"/>
      <c r="CN101" s="24"/>
      <c r="CO101" s="46" t="str">
        <f t="shared" si="3"/>
        <v/>
      </c>
      <c r="CP101" s="46" t="str">
        <f t="shared" si="3"/>
        <v/>
      </c>
      <c r="CQ101" s="46" t="str">
        <f t="shared" si="3"/>
        <v/>
      </c>
      <c r="CR101" s="46" t="str">
        <f t="shared" si="3"/>
        <v/>
      </c>
      <c r="CS101" s="46" t="str">
        <f t="shared" si="3"/>
        <v/>
      </c>
      <c r="CU101" s="61" t="str">
        <f t="shared" si="23"/>
        <v/>
      </c>
      <c r="CV101" s="46" t="str">
        <f t="shared" si="23"/>
        <v/>
      </c>
      <c r="CW101" s="46" t="str">
        <f t="shared" si="23"/>
        <v/>
      </c>
      <c r="CX101" s="46" t="str">
        <f t="shared" si="23"/>
        <v>H</v>
      </c>
      <c r="CY101" s="46" t="str">
        <f>(IF(Q101="","",IF(BA101&gt;BZ101,"H",IF(BA101&lt;BZ101,"A","D"))))</f>
        <v/>
      </c>
      <c r="CZ101" s="46" t="str">
        <f>(IF(R101="","",IF(BB101&gt;CA101,"H",IF(BB101&lt;CA101,"A","D"))))</f>
        <v/>
      </c>
      <c r="DA101" s="62"/>
      <c r="DB101" s="46" t="str">
        <f>(IF(T101="","",IF(BD101&gt;CC101,"H",IF(BD101&lt;CC101,"A","D"))))</f>
        <v>H</v>
      </c>
      <c r="DC101" s="46" t="str">
        <f>(IF(U101="","",IF(BE101&gt;CD101,"H",IF(BE101&lt;CD101,"A","D"))))</f>
        <v>H</v>
      </c>
      <c r="DD101" s="63" t="str">
        <f>(IF(V101="","",IF(BF101&gt;CE101,"H",IF(BF101&lt;CE101,"A","D"))))</f>
        <v>A</v>
      </c>
      <c r="DK101" s="24"/>
      <c r="DL101" s="24"/>
      <c r="DM101" s="24"/>
      <c r="DN101" s="24" t="str">
        <f t="shared" si="5"/>
        <v/>
      </c>
      <c r="DO101" s="24" t="str">
        <f t="shared" si="5"/>
        <v/>
      </c>
      <c r="DP101" s="24" t="str">
        <f t="shared" si="5"/>
        <v/>
      </c>
      <c r="DQ101" s="24" t="str">
        <f t="shared" si="5"/>
        <v/>
      </c>
      <c r="DR101" s="24" t="str">
        <f t="shared" si="5"/>
        <v/>
      </c>
      <c r="DT101" s="20" t="str">
        <f t="shared" si="6"/>
        <v>Sunnyside</v>
      </c>
      <c r="DU101" s="48">
        <f t="shared" si="24"/>
        <v>11</v>
      </c>
      <c r="DV101" s="49">
        <f t="shared" si="7"/>
        <v>3</v>
      </c>
      <c r="DW101" s="49">
        <f t="shared" si="8"/>
        <v>0</v>
      </c>
      <c r="DX101" s="49">
        <f t="shared" si="9"/>
        <v>1</v>
      </c>
      <c r="DY101" s="49">
        <f>COUNTIF(DA$95:DA$104,"A")</f>
        <v>1</v>
      </c>
      <c r="DZ101" s="49">
        <f>COUNTIF(DA$95:DA$104,"D")</f>
        <v>2</v>
      </c>
      <c r="EA101" s="49">
        <f>COUNTIF(DA$95:DA$104,"H")</f>
        <v>4</v>
      </c>
      <c r="EB101" s="48">
        <f t="shared" si="25"/>
        <v>4</v>
      </c>
      <c r="EC101" s="48">
        <f t="shared" si="10"/>
        <v>2</v>
      </c>
      <c r="ED101" s="48">
        <f t="shared" si="10"/>
        <v>5</v>
      </c>
      <c r="EE101" s="50">
        <f>SUM($AW101:$BT101)+SUM(CB$95:CB$104)</f>
        <v>22</v>
      </c>
      <c r="EF101" s="50">
        <f>SUM($BV101:$CS101)+SUM(BC$95:BC$104)</f>
        <v>24</v>
      </c>
      <c r="EG101" s="48">
        <f t="shared" si="11"/>
        <v>10</v>
      </c>
      <c r="EH101" s="50">
        <f t="shared" si="26"/>
        <v>-2</v>
      </c>
      <c r="EI101" s="47"/>
      <c r="EJ101" s="49">
        <f t="shared" si="12"/>
        <v>14</v>
      </c>
      <c r="EK101" s="49">
        <f t="shared" si="13"/>
        <v>6</v>
      </c>
      <c r="EL101" s="49">
        <f t="shared" si="14"/>
        <v>2</v>
      </c>
      <c r="EM101" s="49">
        <f t="shared" si="15"/>
        <v>6</v>
      </c>
      <c r="EN101" s="49">
        <f t="shared" si="16"/>
        <v>42</v>
      </c>
      <c r="EO101" s="49">
        <f t="shared" si="17"/>
        <v>28</v>
      </c>
      <c r="EP101" s="49">
        <f t="shared" si="18"/>
        <v>14</v>
      </c>
      <c r="EQ101" s="49">
        <f t="shared" si="19"/>
        <v>1.5</v>
      </c>
      <c r="ES101" s="4">
        <f t="shared" si="27"/>
        <v>1</v>
      </c>
      <c r="ET101" s="4">
        <f t="shared" si="28"/>
        <v>1</v>
      </c>
      <c r="EU101" s="4">
        <f t="shared" si="20"/>
        <v>0</v>
      </c>
      <c r="EV101" s="4">
        <f t="shared" si="20"/>
        <v>1</v>
      </c>
      <c r="EW101" s="4">
        <f t="shared" si="20"/>
        <v>1</v>
      </c>
      <c r="EX101" s="4">
        <f t="shared" si="20"/>
        <v>1</v>
      </c>
      <c r="EY101" s="4">
        <f t="shared" si="20"/>
        <v>1</v>
      </c>
      <c r="EZ101" s="4">
        <f t="shared" si="20"/>
        <v>1</v>
      </c>
    </row>
    <row r="102" spans="1:164" x14ac:dyDescent="0.25">
      <c r="A102" s="4">
        <v>8</v>
      </c>
      <c r="B102" s="4" t="s">
        <v>98</v>
      </c>
      <c r="C102" s="24">
        <v>16</v>
      </c>
      <c r="D102" s="24">
        <v>6</v>
      </c>
      <c r="E102" s="24">
        <v>2</v>
      </c>
      <c r="F102" s="24">
        <v>8</v>
      </c>
      <c r="G102" s="24">
        <v>61</v>
      </c>
      <c r="H102" s="24">
        <v>47</v>
      </c>
      <c r="I102" s="21">
        <v>14</v>
      </c>
      <c r="J102" s="25">
        <v>1.2978723404255319</v>
      </c>
      <c r="L102" s="51" t="s">
        <v>163</v>
      </c>
      <c r="M102" s="59" t="s">
        <v>166</v>
      </c>
      <c r="N102" s="56" t="s">
        <v>167</v>
      </c>
      <c r="O102" s="57"/>
      <c r="P102" s="55" t="s">
        <v>168</v>
      </c>
      <c r="Q102" s="71" t="s">
        <v>169</v>
      </c>
      <c r="R102" s="57"/>
      <c r="S102" s="56" t="s">
        <v>100</v>
      </c>
      <c r="T102" s="53"/>
      <c r="U102" s="54" t="s">
        <v>170</v>
      </c>
      <c r="V102" s="75"/>
      <c r="W102" s="20"/>
      <c r="X102" s="20"/>
      <c r="Y102" s="20"/>
      <c r="Z102" s="20"/>
      <c r="AA102" s="51" t="s">
        <v>163</v>
      </c>
      <c r="AB102" s="59" t="s">
        <v>162</v>
      </c>
      <c r="AC102" s="54" t="s">
        <v>154</v>
      </c>
      <c r="AD102" s="66" t="s">
        <v>161</v>
      </c>
      <c r="AE102" s="55" t="s">
        <v>127</v>
      </c>
      <c r="AF102" s="54" t="s">
        <v>124</v>
      </c>
      <c r="AG102" s="66" t="s">
        <v>152</v>
      </c>
      <c r="AH102" s="54" t="s">
        <v>106</v>
      </c>
      <c r="AI102" s="53"/>
      <c r="AJ102" s="54" t="s">
        <v>153</v>
      </c>
      <c r="AK102" s="75"/>
      <c r="AL102" s="20"/>
      <c r="AM102" s="20"/>
      <c r="AN102" s="20"/>
      <c r="AO102" s="20"/>
      <c r="AP102" s="20"/>
      <c r="AQ102" s="20"/>
      <c r="AR102" s="20"/>
      <c r="AS102" s="20"/>
      <c r="AT102" s="20"/>
      <c r="AU102" s="20"/>
      <c r="AV102" s="20"/>
      <c r="AW102" s="61">
        <f t="shared" si="21"/>
        <v>4</v>
      </c>
      <c r="AX102" s="46">
        <f t="shared" si="21"/>
        <v>6</v>
      </c>
      <c r="AY102" s="46" t="str">
        <f t="shared" si="21"/>
        <v/>
      </c>
      <c r="AZ102" s="46">
        <f t="shared" si="21"/>
        <v>4</v>
      </c>
      <c r="BA102" s="46">
        <f>(IF(Q102="","",(IF(MID(Q102,2,1)="-",LEFT(Q102,1),LEFT(Q102,2)))+0))</f>
        <v>4</v>
      </c>
      <c r="BB102" s="46" t="str">
        <f>(IF(R102="","",(IF(MID(R102,2,1)="-",LEFT(R102,1),LEFT(R102,2)))+0))</f>
        <v/>
      </c>
      <c r="BC102" s="46">
        <f>(IF(S102="","",(IF(MID(S102,2,1)="-",LEFT(S102,1),LEFT(S102,2)))+0))</f>
        <v>2</v>
      </c>
      <c r="BD102" s="62"/>
      <c r="BE102" s="46">
        <f>(IF(U102="","",(IF(MID(U102,2,1)="-",LEFT(U102,1),LEFT(U102,2)))+0))</f>
        <v>12</v>
      </c>
      <c r="BF102" s="63" t="str">
        <f>(IF(V102="","",(IF(MID(V102,2,1)="-",LEFT(V102,1),LEFT(V102,2)))+0))</f>
        <v/>
      </c>
      <c r="BM102" s="24"/>
      <c r="BN102" s="24"/>
      <c r="BO102" s="24"/>
      <c r="BP102" s="46" t="str">
        <f t="shared" si="1"/>
        <v/>
      </c>
      <c r="BQ102" s="46" t="str">
        <f t="shared" si="1"/>
        <v/>
      </c>
      <c r="BR102" s="46" t="str">
        <f t="shared" si="1"/>
        <v/>
      </c>
      <c r="BS102" s="46" t="str">
        <f t="shared" si="1"/>
        <v/>
      </c>
      <c r="BT102" s="46" t="str">
        <f t="shared" si="1"/>
        <v/>
      </c>
      <c r="BU102" s="47"/>
      <c r="BV102" s="61">
        <f t="shared" si="22"/>
        <v>3</v>
      </c>
      <c r="BW102" s="46">
        <f t="shared" si="22"/>
        <v>3</v>
      </c>
      <c r="BX102" s="46" t="str">
        <f t="shared" si="22"/>
        <v/>
      </c>
      <c r="BY102" s="46">
        <f t="shared" si="22"/>
        <v>6</v>
      </c>
      <c r="BZ102" s="46">
        <f>(IF(Q102="","",IF(RIGHT(Q102,2)="10",RIGHT(Q102,2),RIGHT(Q102,1))+0))</f>
        <v>2</v>
      </c>
      <c r="CA102" s="46" t="str">
        <f>(IF(R102="","",IF(RIGHT(R102,2)="10",RIGHT(R102,2),RIGHT(R102,1))+0))</f>
        <v/>
      </c>
      <c r="CB102" s="46">
        <f>(IF(S102="","",IF(RIGHT(S102,2)="10",RIGHT(S102,2),RIGHT(S102,1))+0))</f>
        <v>3</v>
      </c>
      <c r="CC102" s="62"/>
      <c r="CD102" s="46">
        <f>(IF(U102="","",IF(RIGHT(U102,2)="10",RIGHT(U102,2),RIGHT(U102,1))+0))</f>
        <v>0</v>
      </c>
      <c r="CE102" s="63" t="str">
        <f>(IF(V102="","",IF(RIGHT(V102,2)="10",RIGHT(V102,2),RIGHT(V102,1))+0))</f>
        <v/>
      </c>
      <c r="CL102" s="24"/>
      <c r="CM102" s="24"/>
      <c r="CN102" s="24"/>
      <c r="CO102" s="46" t="str">
        <f t="shared" si="3"/>
        <v/>
      </c>
      <c r="CP102" s="46" t="str">
        <f t="shared" si="3"/>
        <v/>
      </c>
      <c r="CQ102" s="46" t="str">
        <f t="shared" si="3"/>
        <v/>
      </c>
      <c r="CR102" s="46" t="str">
        <f t="shared" si="3"/>
        <v/>
      </c>
      <c r="CS102" s="46" t="str">
        <f t="shared" si="3"/>
        <v/>
      </c>
      <c r="CU102" s="61" t="str">
        <f t="shared" si="23"/>
        <v>H</v>
      </c>
      <c r="CV102" s="46" t="str">
        <f t="shared" si="23"/>
        <v>H</v>
      </c>
      <c r="CW102" s="46" t="str">
        <f t="shared" si="23"/>
        <v/>
      </c>
      <c r="CX102" s="46" t="str">
        <f t="shared" si="23"/>
        <v>A</v>
      </c>
      <c r="CY102" s="46" t="str">
        <f>(IF(Q102="","",IF(BA102&gt;BZ102,"H",IF(BA102&lt;BZ102,"A","D"))))</f>
        <v>H</v>
      </c>
      <c r="CZ102" s="46" t="str">
        <f>(IF(R102="","",IF(BB102&gt;CA102,"H",IF(BB102&lt;CA102,"A","D"))))</f>
        <v/>
      </c>
      <c r="DA102" s="46" t="str">
        <f>(IF(S102="","",IF(BC102&gt;CB102,"H",IF(BC102&lt;CB102,"A","D"))))</f>
        <v>A</v>
      </c>
      <c r="DB102" s="62"/>
      <c r="DC102" s="46" t="str">
        <f>(IF(U102="","",IF(BE102&gt;CD102,"H",IF(BE102&lt;CD102,"A","D"))))</f>
        <v>H</v>
      </c>
      <c r="DD102" s="63" t="str">
        <f>(IF(V102="","",IF(BF102&gt;CE102,"H",IF(BF102&lt;CE102,"A","D"))))</f>
        <v/>
      </c>
      <c r="DK102" s="24"/>
      <c r="DL102" s="24"/>
      <c r="DM102" s="24"/>
      <c r="DN102" s="24" t="str">
        <f t="shared" si="5"/>
        <v/>
      </c>
      <c r="DO102" s="24" t="str">
        <f t="shared" si="5"/>
        <v/>
      </c>
      <c r="DP102" s="24" t="str">
        <f t="shared" si="5"/>
        <v/>
      </c>
      <c r="DQ102" s="24" t="str">
        <f t="shared" si="5"/>
        <v/>
      </c>
      <c r="DR102" s="24" t="str">
        <f t="shared" si="5"/>
        <v/>
      </c>
      <c r="DT102" s="20" t="str">
        <f t="shared" si="6"/>
        <v>Surbiton Town Juniors</v>
      </c>
      <c r="DU102" s="48">
        <f t="shared" si="24"/>
        <v>12</v>
      </c>
      <c r="DV102" s="49">
        <f t="shared" si="7"/>
        <v>4</v>
      </c>
      <c r="DW102" s="49">
        <f t="shared" si="8"/>
        <v>0</v>
      </c>
      <c r="DX102" s="49">
        <f t="shared" si="9"/>
        <v>2</v>
      </c>
      <c r="DY102" s="49">
        <f>COUNTIF(DB$95:DB$104,"A")</f>
        <v>1</v>
      </c>
      <c r="DZ102" s="49">
        <f>COUNTIF(DB$95:DB$104,"D")</f>
        <v>1</v>
      </c>
      <c r="EA102" s="49">
        <f>COUNTIF(DB$95:DB$104,"H")</f>
        <v>4</v>
      </c>
      <c r="EB102" s="48">
        <f t="shared" si="25"/>
        <v>5</v>
      </c>
      <c r="EC102" s="48">
        <f t="shared" si="10"/>
        <v>1</v>
      </c>
      <c r="ED102" s="48">
        <f t="shared" si="10"/>
        <v>6</v>
      </c>
      <c r="EE102" s="50">
        <f>SUM($AW102:$BT102)+SUM(CC$95:CC$104)</f>
        <v>42</v>
      </c>
      <c r="EF102" s="50">
        <f>SUM($BV102:$CS102)+SUM(BD$95:BD$104)</f>
        <v>33</v>
      </c>
      <c r="EG102" s="48">
        <f t="shared" si="11"/>
        <v>11</v>
      </c>
      <c r="EH102" s="50">
        <f t="shared" si="26"/>
        <v>9</v>
      </c>
      <c r="EI102" s="47"/>
      <c r="EJ102" s="49">
        <f t="shared" si="12"/>
        <v>15</v>
      </c>
      <c r="EK102" s="49">
        <f t="shared" si="13"/>
        <v>6</v>
      </c>
      <c r="EL102" s="49">
        <f t="shared" si="14"/>
        <v>2</v>
      </c>
      <c r="EM102" s="49">
        <f t="shared" si="15"/>
        <v>7</v>
      </c>
      <c r="EN102" s="49">
        <f t="shared" si="16"/>
        <v>51</v>
      </c>
      <c r="EO102" s="49">
        <f t="shared" si="17"/>
        <v>50</v>
      </c>
      <c r="EP102" s="49">
        <f t="shared" si="18"/>
        <v>14</v>
      </c>
      <c r="EQ102" s="49">
        <f t="shared" si="19"/>
        <v>1.02</v>
      </c>
      <c r="ES102" s="4">
        <f t="shared" si="27"/>
        <v>1</v>
      </c>
      <c r="ET102" s="4">
        <f t="shared" si="28"/>
        <v>1</v>
      </c>
      <c r="EU102" s="4">
        <f t="shared" si="20"/>
        <v>1</v>
      </c>
      <c r="EV102" s="4">
        <f t="shared" si="20"/>
        <v>1</v>
      </c>
      <c r="EW102" s="4">
        <f t="shared" si="20"/>
        <v>1</v>
      </c>
      <c r="EX102" s="4">
        <f t="shared" si="20"/>
        <v>1</v>
      </c>
      <c r="EY102" s="4">
        <f t="shared" si="20"/>
        <v>1</v>
      </c>
      <c r="EZ102" s="4">
        <f t="shared" si="20"/>
        <v>1</v>
      </c>
      <c r="FA102" s="20"/>
      <c r="FB102" s="20"/>
    </row>
    <row r="103" spans="1:164" x14ac:dyDescent="0.25">
      <c r="A103" s="4">
        <v>9</v>
      </c>
      <c r="B103" s="4" t="s">
        <v>114</v>
      </c>
      <c r="C103" s="24">
        <v>14</v>
      </c>
      <c r="D103" s="24">
        <v>2</v>
      </c>
      <c r="E103" s="24">
        <v>2</v>
      </c>
      <c r="F103" s="24">
        <v>10</v>
      </c>
      <c r="G103" s="24">
        <v>31</v>
      </c>
      <c r="H103" s="24">
        <v>65</v>
      </c>
      <c r="I103" s="21">
        <v>6</v>
      </c>
      <c r="J103" s="25">
        <v>0.47692307692307695</v>
      </c>
      <c r="L103" s="51" t="s">
        <v>171</v>
      </c>
      <c r="M103" s="52" t="s">
        <v>172</v>
      </c>
      <c r="N103" s="56" t="s">
        <v>173</v>
      </c>
      <c r="O103" s="56" t="s">
        <v>174</v>
      </c>
      <c r="P103" s="55" t="s">
        <v>175</v>
      </c>
      <c r="Q103" s="56" t="s">
        <v>176</v>
      </c>
      <c r="R103" s="56" t="s">
        <v>175</v>
      </c>
      <c r="S103" s="57"/>
      <c r="T103" s="54" t="s">
        <v>177</v>
      </c>
      <c r="U103" s="53"/>
      <c r="V103" s="58" t="s">
        <v>172</v>
      </c>
      <c r="AA103" s="51" t="s">
        <v>171</v>
      </c>
      <c r="AB103" s="59" t="s">
        <v>159</v>
      </c>
      <c r="AC103" s="54" t="s">
        <v>161</v>
      </c>
      <c r="AD103" s="54" t="s">
        <v>178</v>
      </c>
      <c r="AE103" s="55" t="s">
        <v>109</v>
      </c>
      <c r="AF103" s="54" t="s">
        <v>123</v>
      </c>
      <c r="AG103" s="54" t="s">
        <v>138</v>
      </c>
      <c r="AH103" s="66" t="s">
        <v>137</v>
      </c>
      <c r="AI103" s="54" t="s">
        <v>111</v>
      </c>
      <c r="AJ103" s="53"/>
      <c r="AK103" s="60" t="s">
        <v>106</v>
      </c>
      <c r="AW103" s="61">
        <f t="shared" si="21"/>
        <v>0</v>
      </c>
      <c r="AX103" s="46">
        <f t="shared" si="21"/>
        <v>2</v>
      </c>
      <c r="AY103" s="46">
        <f t="shared" si="21"/>
        <v>0</v>
      </c>
      <c r="AZ103" s="46">
        <f t="shared" si="21"/>
        <v>0</v>
      </c>
      <c r="BA103" s="46">
        <f>(IF(Q103="","",(IF(MID(Q103,2,1)="-",LEFT(Q103,1),LEFT(Q103,2)))+0))</f>
        <v>0</v>
      </c>
      <c r="BB103" s="46">
        <f>(IF(R103="","",(IF(MID(R103,2,1)="-",LEFT(R103,1),LEFT(R103,2)))+0))</f>
        <v>0</v>
      </c>
      <c r="BC103" s="46" t="str">
        <f>(IF(S103="","",(IF(MID(S103,2,1)="-",LEFT(S103,1),LEFT(S103,2)))+0))</f>
        <v/>
      </c>
      <c r="BD103" s="46">
        <f>(IF(T103="","",(IF(MID(T103,2,1)="-",LEFT(T103,1),LEFT(T103,2)))+0))</f>
        <v>2</v>
      </c>
      <c r="BE103" s="62"/>
      <c r="BF103" s="63">
        <f>(IF(V103="","",(IF(MID(V103,2,1)="-",LEFT(V103,1),LEFT(V103,2)))+0))</f>
        <v>0</v>
      </c>
      <c r="BM103" s="24"/>
      <c r="BN103" s="24"/>
      <c r="BO103" s="24"/>
      <c r="BP103" s="46" t="str">
        <f t="shared" si="1"/>
        <v/>
      </c>
      <c r="BQ103" s="46" t="str">
        <f t="shared" si="1"/>
        <v/>
      </c>
      <c r="BR103" s="46" t="str">
        <f t="shared" si="1"/>
        <v/>
      </c>
      <c r="BS103" s="46" t="str">
        <f t="shared" si="1"/>
        <v/>
      </c>
      <c r="BT103" s="46" t="str">
        <f t="shared" si="1"/>
        <v/>
      </c>
      <c r="BU103" s="76"/>
      <c r="BV103" s="61">
        <f t="shared" si="22"/>
        <v>7</v>
      </c>
      <c r="BW103" s="46">
        <f t="shared" si="22"/>
        <v>7</v>
      </c>
      <c r="BX103" s="46">
        <f t="shared" si="22"/>
        <v>5</v>
      </c>
      <c r="BY103" s="46">
        <f t="shared" si="22"/>
        <v>6</v>
      </c>
      <c r="BZ103" s="46">
        <f>(IF(Q103="","",IF(RIGHT(Q103,2)="10",RIGHT(Q103,2),RIGHT(Q103,1))+0))</f>
        <v>10</v>
      </c>
      <c r="CA103" s="46">
        <f>(IF(R103="","",IF(RIGHT(R103,2)="10",RIGHT(R103,2),RIGHT(R103,1))+0))</f>
        <v>6</v>
      </c>
      <c r="CB103" s="46" t="str">
        <f>(IF(S103="","",IF(RIGHT(S103,2)="10",RIGHT(S103,2),RIGHT(S103,1))+0))</f>
        <v/>
      </c>
      <c r="CC103" s="46">
        <f>(IF(T103="","",IF(RIGHT(T103,2)="10",RIGHT(T103,2),RIGHT(T103,1))+0))</f>
        <v>1</v>
      </c>
      <c r="CD103" s="62"/>
      <c r="CE103" s="63">
        <f>(IF(V103="","",IF(RIGHT(V103,2)="10",RIGHT(V103,2),RIGHT(V103,1))+0))</f>
        <v>7</v>
      </c>
      <c r="CL103" s="24"/>
      <c r="CM103" s="24"/>
      <c r="CN103" s="24"/>
      <c r="CO103" s="46" t="str">
        <f t="shared" si="3"/>
        <v/>
      </c>
      <c r="CP103" s="46" t="str">
        <f t="shared" si="3"/>
        <v/>
      </c>
      <c r="CQ103" s="46" t="str">
        <f t="shared" si="3"/>
        <v/>
      </c>
      <c r="CR103" s="46" t="str">
        <f t="shared" si="3"/>
        <v/>
      </c>
      <c r="CS103" s="46" t="str">
        <f t="shared" si="3"/>
        <v/>
      </c>
      <c r="CT103" s="20"/>
      <c r="CU103" s="61" t="str">
        <f t="shared" si="23"/>
        <v>A</v>
      </c>
      <c r="CV103" s="46" t="str">
        <f t="shared" si="23"/>
        <v>A</v>
      </c>
      <c r="CW103" s="46" t="str">
        <f t="shared" si="23"/>
        <v>A</v>
      </c>
      <c r="CX103" s="46" t="str">
        <f t="shared" si="23"/>
        <v>A</v>
      </c>
      <c r="CY103" s="46" t="str">
        <f>(IF(Q103="","",IF(BA103&gt;BZ103,"H",IF(BA103&lt;BZ103,"A","D"))))</f>
        <v>A</v>
      </c>
      <c r="CZ103" s="46" t="str">
        <f>(IF(R103="","",IF(BB103&gt;CA103,"H",IF(BB103&lt;CA103,"A","D"))))</f>
        <v>A</v>
      </c>
      <c r="DA103" s="46" t="str">
        <f>(IF(S103="","",IF(BC103&gt;CB103,"H",IF(BC103&lt;CB103,"A","D"))))</f>
        <v/>
      </c>
      <c r="DB103" s="46" t="str">
        <f>(IF(T103="","",IF(BD103&gt;CC103,"H",IF(BD103&lt;CC103,"A","D"))))</f>
        <v>H</v>
      </c>
      <c r="DC103" s="62"/>
      <c r="DD103" s="63" t="str">
        <f>(IF(V103="","",IF(BF103&gt;CE103,"H",IF(BF103&lt;CE103,"A","D"))))</f>
        <v>A</v>
      </c>
      <c r="DK103" s="24"/>
      <c r="DL103" s="24"/>
      <c r="DM103" s="24"/>
      <c r="DN103" s="24" t="str">
        <f t="shared" si="5"/>
        <v/>
      </c>
      <c r="DO103" s="24" t="str">
        <f t="shared" si="5"/>
        <v/>
      </c>
      <c r="DP103" s="24" t="str">
        <f t="shared" si="5"/>
        <v/>
      </c>
      <c r="DQ103" s="24" t="str">
        <f t="shared" si="5"/>
        <v/>
      </c>
      <c r="DR103" s="24" t="str">
        <f t="shared" si="5"/>
        <v/>
      </c>
      <c r="DS103" s="20"/>
      <c r="DT103" s="20" t="str">
        <f t="shared" si="6"/>
        <v>Wandgas (Epsom)</v>
      </c>
      <c r="DU103" s="48">
        <f t="shared" si="24"/>
        <v>15</v>
      </c>
      <c r="DV103" s="49">
        <f t="shared" si="7"/>
        <v>1</v>
      </c>
      <c r="DW103" s="49">
        <f t="shared" si="8"/>
        <v>0</v>
      </c>
      <c r="DX103" s="49">
        <f t="shared" si="9"/>
        <v>7</v>
      </c>
      <c r="DY103" s="49">
        <f>COUNTIF(DC$95:DC$104,"A")</f>
        <v>0</v>
      </c>
      <c r="DZ103" s="49">
        <f>COUNTIF(DC$95:DC$104,"D")</f>
        <v>0</v>
      </c>
      <c r="EA103" s="49">
        <f>COUNTIF(DC$95:DC$104,"H")</f>
        <v>7</v>
      </c>
      <c r="EB103" s="48">
        <f t="shared" si="25"/>
        <v>1</v>
      </c>
      <c r="EC103" s="48">
        <f t="shared" si="10"/>
        <v>0</v>
      </c>
      <c r="ED103" s="48">
        <f t="shared" si="10"/>
        <v>14</v>
      </c>
      <c r="EE103" s="50">
        <f>SUM($AW103:$BT103)+SUM(CD$95:CD$104)</f>
        <v>8</v>
      </c>
      <c r="EF103" s="50">
        <f>SUM($BV103:$CS103)+SUM(BE$95:BE$104)</f>
        <v>117</v>
      </c>
      <c r="EG103" s="48">
        <f t="shared" si="11"/>
        <v>2</v>
      </c>
      <c r="EH103" s="50">
        <f t="shared" si="26"/>
        <v>-109</v>
      </c>
      <c r="EI103" s="47"/>
      <c r="EJ103" s="49">
        <f t="shared" si="12"/>
        <v>16</v>
      </c>
      <c r="EK103" s="49">
        <f t="shared" si="13"/>
        <v>0</v>
      </c>
      <c r="EL103" s="49">
        <f t="shared" si="14"/>
        <v>0</v>
      </c>
      <c r="EM103" s="49">
        <f t="shared" si="15"/>
        <v>16</v>
      </c>
      <c r="EN103" s="49">
        <f t="shared" si="16"/>
        <v>8</v>
      </c>
      <c r="EO103" s="49">
        <f t="shared" si="17"/>
        <v>151</v>
      </c>
      <c r="EP103" s="49">
        <f t="shared" si="18"/>
        <v>0</v>
      </c>
      <c r="EQ103" s="49">
        <f t="shared" si="19"/>
        <v>5.2980132450331126E-2</v>
      </c>
      <c r="ER103" s="20"/>
      <c r="ES103" s="4">
        <f t="shared" si="27"/>
        <v>1</v>
      </c>
      <c r="ET103" s="4">
        <f t="shared" si="28"/>
        <v>1</v>
      </c>
      <c r="EU103" s="4">
        <f t="shared" si="20"/>
        <v>0</v>
      </c>
      <c r="EV103" s="4">
        <f t="shared" si="20"/>
        <v>1</v>
      </c>
      <c r="EW103" s="4">
        <f t="shared" si="20"/>
        <v>0</v>
      </c>
      <c r="EX103" s="4">
        <f t="shared" si="20"/>
        <v>1</v>
      </c>
      <c r="EY103" s="4">
        <f t="shared" si="20"/>
        <v>1</v>
      </c>
      <c r="EZ103" s="4">
        <f t="shared" si="20"/>
        <v>1</v>
      </c>
    </row>
    <row r="104" spans="1:164" ht="11.4" thickBot="1" x14ac:dyDescent="0.3">
      <c r="A104" s="4">
        <v>10</v>
      </c>
      <c r="B104" s="4" t="s">
        <v>171</v>
      </c>
      <c r="C104" s="24">
        <v>16</v>
      </c>
      <c r="D104" s="24">
        <v>0</v>
      </c>
      <c r="E104" s="24">
        <v>0</v>
      </c>
      <c r="F104" s="24">
        <v>16</v>
      </c>
      <c r="G104" s="24">
        <v>8</v>
      </c>
      <c r="H104" s="24">
        <v>151</v>
      </c>
      <c r="I104" s="21">
        <v>0</v>
      </c>
      <c r="J104" s="25">
        <v>5.2980132450331126E-2</v>
      </c>
      <c r="L104" s="77" t="s">
        <v>113</v>
      </c>
      <c r="M104" s="78"/>
      <c r="N104" s="79" t="s">
        <v>134</v>
      </c>
      <c r="O104" s="80"/>
      <c r="P104" s="81" t="s">
        <v>179</v>
      </c>
      <c r="Q104" s="80"/>
      <c r="R104" s="82" t="s">
        <v>101</v>
      </c>
      <c r="S104" s="79" t="s">
        <v>132</v>
      </c>
      <c r="T104" s="80"/>
      <c r="U104" s="80"/>
      <c r="V104" s="83"/>
      <c r="AA104" s="77" t="s">
        <v>113</v>
      </c>
      <c r="AB104" s="84" t="s">
        <v>154</v>
      </c>
      <c r="AC104" s="85" t="s">
        <v>162</v>
      </c>
      <c r="AD104" s="80"/>
      <c r="AE104" s="81" t="s">
        <v>159</v>
      </c>
      <c r="AF104" s="86" t="s">
        <v>178</v>
      </c>
      <c r="AG104" s="85" t="s">
        <v>180</v>
      </c>
      <c r="AH104" s="85" t="s">
        <v>123</v>
      </c>
      <c r="AI104" s="80"/>
      <c r="AJ104" s="80"/>
      <c r="AK104" s="83"/>
      <c r="AW104" s="87" t="str">
        <f t="shared" si="21"/>
        <v/>
      </c>
      <c r="AX104" s="88">
        <f t="shared" si="21"/>
        <v>3</v>
      </c>
      <c r="AY104" s="88" t="str">
        <f t="shared" si="21"/>
        <v/>
      </c>
      <c r="AZ104" s="88">
        <f t="shared" si="21"/>
        <v>3</v>
      </c>
      <c r="BA104" s="88" t="str">
        <f>(IF(Q104="","",(IF(MID(Q104,2,1)="-",LEFT(Q104,1),LEFT(Q104,2)))+0))</f>
        <v/>
      </c>
      <c r="BB104" s="88">
        <f>(IF(R104="","",(IF(MID(R104,2,1)="-",LEFT(R104,1),LEFT(R104,2)))+0))</f>
        <v>2</v>
      </c>
      <c r="BC104" s="88">
        <f>(IF(S104="","",(IF(MID(S104,2,1)="-",LEFT(S104,1),LEFT(S104,2)))+0))</f>
        <v>4</v>
      </c>
      <c r="BD104" s="88" t="str">
        <f>(IF(T104="","",(IF(MID(T104,2,1)="-",LEFT(T104,1),LEFT(T104,2)))+0))</f>
        <v/>
      </c>
      <c r="BE104" s="88" t="str">
        <f>(IF(U104="","",(IF(MID(U104,2,1)="-",LEFT(U104,1),LEFT(U104,2)))+0))</f>
        <v/>
      </c>
      <c r="BF104" s="89"/>
      <c r="BV104" s="87" t="str">
        <f t="shared" si="22"/>
        <v/>
      </c>
      <c r="BW104" s="88">
        <f t="shared" si="22"/>
        <v>1</v>
      </c>
      <c r="BX104" s="88" t="str">
        <f t="shared" si="22"/>
        <v/>
      </c>
      <c r="BY104" s="88">
        <f t="shared" si="22"/>
        <v>3</v>
      </c>
      <c r="BZ104" s="88" t="str">
        <f>(IF(Q104="","",IF(RIGHT(Q104,2)="10",RIGHT(Q104,2),RIGHT(Q104,1))+0))</f>
        <v/>
      </c>
      <c r="CA104" s="88">
        <f>(IF(R104="","",IF(RIGHT(R104,2)="10",RIGHT(R104,2),RIGHT(R104,1))+0))</f>
        <v>2</v>
      </c>
      <c r="CB104" s="88">
        <f>(IF(S104="","",IF(RIGHT(S104,2)="10",RIGHT(S104,2),RIGHT(S104,1))+0))</f>
        <v>1</v>
      </c>
      <c r="CC104" s="88" t="str">
        <f>(IF(T104="","",IF(RIGHT(T104,2)="10",RIGHT(T104,2),RIGHT(T104,1))+0))</f>
        <v/>
      </c>
      <c r="CD104" s="88" t="str">
        <f>(IF(U104="","",IF(RIGHT(U104,2)="10",RIGHT(U104,2),RIGHT(U104,1))+0))</f>
        <v/>
      </c>
      <c r="CE104" s="89"/>
      <c r="CU104" s="87" t="str">
        <f t="shared" si="23"/>
        <v/>
      </c>
      <c r="CV104" s="88" t="str">
        <f t="shared" si="23"/>
        <v>H</v>
      </c>
      <c r="CW104" s="88" t="str">
        <f t="shared" si="23"/>
        <v/>
      </c>
      <c r="CX104" s="88" t="str">
        <f t="shared" si="23"/>
        <v>D</v>
      </c>
      <c r="CY104" s="88" t="str">
        <f>(IF(Q104="","",IF(BA104&gt;BZ104,"H",IF(BA104&lt;BZ104,"A","D"))))</f>
        <v/>
      </c>
      <c r="CZ104" s="88" t="str">
        <f>(IF(R104="","",IF(BB104&gt;CA104,"H",IF(BB104&lt;CA104,"A","D"))))</f>
        <v>D</v>
      </c>
      <c r="DA104" s="88" t="str">
        <f>(IF(S104="","",IF(BC104&gt;CB104,"H",IF(BC104&lt;CB104,"A","D"))))</f>
        <v>H</v>
      </c>
      <c r="DB104" s="88" t="str">
        <f>(IF(T104="","",IF(BD104&gt;CC104,"H",IF(BD104&lt;CC104,"A","D"))))</f>
        <v/>
      </c>
      <c r="DC104" s="88" t="str">
        <f>(IF(U104="","",IF(BE104&gt;CD104,"H",IF(BE104&lt;CD104,"A","D"))))</f>
        <v/>
      </c>
      <c r="DD104" s="89" t="str">
        <f>(IF(V104="","",IF(BF104&gt;CE104,"H",IF(BF104&lt;CE104,"A","D"))))</f>
        <v/>
      </c>
      <c r="DT104" s="20" t="str">
        <f t="shared" si="6"/>
        <v>Westonian United</v>
      </c>
      <c r="DU104" s="48">
        <f t="shared" si="24"/>
        <v>12</v>
      </c>
      <c r="DV104" s="49">
        <f t="shared" si="7"/>
        <v>2</v>
      </c>
      <c r="DW104" s="49">
        <f t="shared" si="8"/>
        <v>2</v>
      </c>
      <c r="DX104" s="49">
        <f t="shared" si="9"/>
        <v>0</v>
      </c>
      <c r="DY104" s="49">
        <f>COUNTIF(DD$95:DD$104,"A")</f>
        <v>6</v>
      </c>
      <c r="DZ104" s="49">
        <f>COUNTIF(DD$95:DD$104,"D")</f>
        <v>1</v>
      </c>
      <c r="EA104" s="49">
        <f>COUNTIF(DD$95:DD$104,"H")</f>
        <v>1</v>
      </c>
      <c r="EB104" s="48">
        <f t="shared" si="25"/>
        <v>8</v>
      </c>
      <c r="EC104" s="48">
        <f t="shared" si="10"/>
        <v>3</v>
      </c>
      <c r="ED104" s="48">
        <f t="shared" si="10"/>
        <v>1</v>
      </c>
      <c r="EE104" s="50">
        <f>SUM($AW104:$BT104)+SUM(CE$95:CE$104)</f>
        <v>33</v>
      </c>
      <c r="EF104" s="50">
        <f>SUM($BV104:$CS104)+SUM(BF$95:BF$104)</f>
        <v>13</v>
      </c>
      <c r="EG104" s="48">
        <f t="shared" si="11"/>
        <v>19</v>
      </c>
      <c r="EH104" s="50">
        <f t="shared" si="26"/>
        <v>20</v>
      </c>
      <c r="EI104" s="47"/>
      <c r="EJ104" s="49">
        <f t="shared" si="12"/>
        <v>17</v>
      </c>
      <c r="EK104" s="49">
        <f t="shared" si="13"/>
        <v>12</v>
      </c>
      <c r="EL104" s="49">
        <f t="shared" si="14"/>
        <v>3</v>
      </c>
      <c r="EM104" s="49">
        <f t="shared" si="15"/>
        <v>2</v>
      </c>
      <c r="EN104" s="49">
        <f t="shared" si="16"/>
        <v>53</v>
      </c>
      <c r="EO104" s="49">
        <f t="shared" si="17"/>
        <v>22</v>
      </c>
      <c r="EP104" s="49">
        <f t="shared" si="18"/>
        <v>27</v>
      </c>
      <c r="EQ104" s="49">
        <f t="shared" si="19"/>
        <v>2.4090909090909092</v>
      </c>
      <c r="ER104" s="20"/>
      <c r="ES104" s="4">
        <f t="shared" si="27"/>
        <v>1</v>
      </c>
      <c r="ET104" s="4">
        <f t="shared" si="28"/>
        <v>1</v>
      </c>
      <c r="EU104" s="4">
        <f t="shared" si="20"/>
        <v>0</v>
      </c>
      <c r="EV104" s="4">
        <f t="shared" si="20"/>
        <v>1</v>
      </c>
      <c r="EW104" s="4">
        <f t="shared" si="20"/>
        <v>1</v>
      </c>
      <c r="EX104" s="4">
        <f t="shared" si="20"/>
        <v>1</v>
      </c>
      <c r="EY104" s="4">
        <f t="shared" si="20"/>
        <v>1</v>
      </c>
      <c r="EZ104" s="4">
        <f t="shared" si="20"/>
        <v>1</v>
      </c>
    </row>
    <row r="105" spans="1:164" x14ac:dyDescent="0.25">
      <c r="D105" s="27">
        <f>SUM(D95:D104)</f>
        <v>64</v>
      </c>
      <c r="E105" s="27">
        <f>SUM(E95:E104)</f>
        <v>24</v>
      </c>
      <c r="F105" s="27">
        <f>SUM(F95:F104)</f>
        <v>64</v>
      </c>
      <c r="G105" s="27">
        <f>SUM(G95:G104)</f>
        <v>469</v>
      </c>
      <c r="H105" s="27">
        <f>SUM(H95:H104)</f>
        <v>469</v>
      </c>
    </row>
    <row r="106" spans="1:164" ht="11.4" thickBot="1" x14ac:dyDescent="0.3">
      <c r="A106" s="20" t="s">
        <v>181</v>
      </c>
      <c r="B106" s="31" t="s">
        <v>182</v>
      </c>
      <c r="C106" s="23" t="s">
        <v>79</v>
      </c>
      <c r="D106" s="21"/>
      <c r="E106" s="21"/>
      <c r="F106" s="21"/>
      <c r="G106" s="21"/>
      <c r="H106" s="21"/>
      <c r="J106" s="21"/>
    </row>
    <row r="107" spans="1:164" ht="11.4" thickBot="1" x14ac:dyDescent="0.3">
      <c r="A107" s="20" t="s">
        <v>11</v>
      </c>
      <c r="B107" s="20" t="s">
        <v>12</v>
      </c>
      <c r="C107" s="21" t="s">
        <v>13</v>
      </c>
      <c r="D107" s="21" t="s">
        <v>14</v>
      </c>
      <c r="E107" s="21" t="s">
        <v>15</v>
      </c>
      <c r="F107" s="21" t="s">
        <v>16</v>
      </c>
      <c r="G107" s="21" t="s">
        <v>17</v>
      </c>
      <c r="H107" s="21" t="s">
        <v>18</v>
      </c>
      <c r="I107" s="21" t="s">
        <v>19</v>
      </c>
      <c r="J107" s="21" t="s">
        <v>20</v>
      </c>
      <c r="L107" s="32"/>
      <c r="M107" s="33" t="s">
        <v>183</v>
      </c>
      <c r="N107" s="33" t="s">
        <v>80</v>
      </c>
      <c r="O107" s="33" t="s">
        <v>184</v>
      </c>
      <c r="P107" s="33" t="s">
        <v>82</v>
      </c>
      <c r="Q107" s="34" t="s">
        <v>83</v>
      </c>
      <c r="R107" s="33" t="s">
        <v>185</v>
      </c>
      <c r="S107" s="33" t="s">
        <v>87</v>
      </c>
      <c r="T107" s="33" t="s">
        <v>186</v>
      </c>
      <c r="U107" s="33" t="s">
        <v>187</v>
      </c>
      <c r="V107" s="35" t="s">
        <v>188</v>
      </c>
      <c r="AA107" s="32"/>
      <c r="AB107" s="33" t="s">
        <v>183</v>
      </c>
      <c r="AC107" s="33" t="s">
        <v>80</v>
      </c>
      <c r="AD107" s="33" t="s">
        <v>184</v>
      </c>
      <c r="AE107" s="33" t="s">
        <v>82</v>
      </c>
      <c r="AF107" s="34" t="s">
        <v>83</v>
      </c>
      <c r="AG107" s="33" t="s">
        <v>185</v>
      </c>
      <c r="AH107" s="33" t="s">
        <v>87</v>
      </c>
      <c r="AI107" s="33" t="s">
        <v>186</v>
      </c>
      <c r="AJ107" s="33" t="s">
        <v>187</v>
      </c>
      <c r="AK107" s="35" t="s">
        <v>188</v>
      </c>
      <c r="DU107" s="24" t="s">
        <v>13</v>
      </c>
      <c r="DV107" s="24" t="s">
        <v>90</v>
      </c>
      <c r="DW107" s="24" t="s">
        <v>91</v>
      </c>
      <c r="DX107" s="24" t="s">
        <v>92</v>
      </c>
      <c r="DY107" s="24" t="s">
        <v>93</v>
      </c>
      <c r="DZ107" s="24" t="s">
        <v>94</v>
      </c>
      <c r="EA107" s="24" t="s">
        <v>95</v>
      </c>
      <c r="EB107" s="24" t="s">
        <v>14</v>
      </c>
      <c r="EC107" s="24" t="s">
        <v>15</v>
      </c>
      <c r="ED107" s="24" t="s">
        <v>16</v>
      </c>
      <c r="EE107" s="24" t="s">
        <v>17</v>
      </c>
      <c r="EF107" s="24" t="s">
        <v>18</v>
      </c>
      <c r="EG107" s="24" t="s">
        <v>19</v>
      </c>
      <c r="EH107" s="24" t="s">
        <v>96</v>
      </c>
      <c r="EI107" s="24"/>
      <c r="EJ107" s="24" t="s">
        <v>13</v>
      </c>
      <c r="EK107" s="24" t="s">
        <v>14</v>
      </c>
      <c r="EL107" s="24" t="s">
        <v>15</v>
      </c>
      <c r="EM107" s="24" t="s">
        <v>16</v>
      </c>
      <c r="EN107" s="24" t="s">
        <v>17</v>
      </c>
      <c r="EO107" s="24" t="s">
        <v>18</v>
      </c>
      <c r="EP107" s="24" t="s">
        <v>19</v>
      </c>
      <c r="EQ107" s="24" t="s">
        <v>96</v>
      </c>
    </row>
    <row r="108" spans="1:164" s="20" customFormat="1" x14ac:dyDescent="0.25">
      <c r="A108" s="20">
        <v>1</v>
      </c>
      <c r="B108" s="20" t="s">
        <v>143</v>
      </c>
      <c r="C108" s="21">
        <v>18</v>
      </c>
      <c r="D108" s="21">
        <v>15</v>
      </c>
      <c r="E108" s="21">
        <v>2</v>
      </c>
      <c r="F108" s="21">
        <v>1</v>
      </c>
      <c r="G108" s="21">
        <v>113</v>
      </c>
      <c r="H108" s="21">
        <v>21</v>
      </c>
      <c r="I108" s="21">
        <v>32</v>
      </c>
      <c r="J108" s="26">
        <v>5.3809523809523814</v>
      </c>
      <c r="L108" s="36" t="s">
        <v>189</v>
      </c>
      <c r="M108" s="37"/>
      <c r="N108" s="33"/>
      <c r="O108" s="39" t="s">
        <v>167</v>
      </c>
      <c r="P108" s="33"/>
      <c r="Q108" s="34" t="s">
        <v>116</v>
      </c>
      <c r="R108" s="33"/>
      <c r="S108" s="33"/>
      <c r="T108" s="33"/>
      <c r="U108" s="39" t="s">
        <v>100</v>
      </c>
      <c r="V108" s="35"/>
      <c r="W108" s="4"/>
      <c r="X108" s="4" t="s">
        <v>190</v>
      </c>
      <c r="Y108" s="4"/>
      <c r="Z108" s="4"/>
      <c r="AA108" s="36" t="s">
        <v>189</v>
      </c>
      <c r="AB108" s="37"/>
      <c r="AC108" s="33"/>
      <c r="AD108" s="41" t="s">
        <v>191</v>
      </c>
      <c r="AE108" s="33"/>
      <c r="AF108" s="34" t="s">
        <v>192</v>
      </c>
      <c r="AG108" s="90" t="s">
        <v>193</v>
      </c>
      <c r="AH108" s="33"/>
      <c r="AI108" s="33"/>
      <c r="AJ108" s="41" t="s">
        <v>194</v>
      </c>
      <c r="AK108" s="35"/>
      <c r="AL108" s="4"/>
      <c r="AM108" s="4"/>
      <c r="AN108" s="4"/>
      <c r="AO108" s="4"/>
      <c r="AP108" s="4" t="s">
        <v>112</v>
      </c>
      <c r="AQ108" s="4"/>
      <c r="AR108" s="4"/>
      <c r="AS108" s="4"/>
      <c r="AT108" s="4"/>
      <c r="AU108" s="4"/>
      <c r="AV108" s="4"/>
      <c r="AW108" s="43"/>
      <c r="AX108" s="44" t="str">
        <f t="shared" ref="AX108:BF111" si="29">(IF(N108="","",(IF(MID(N108,2,1)="-",LEFT(N108,1),LEFT(N108,2)))+0))</f>
        <v/>
      </c>
      <c r="AY108" s="44">
        <f t="shared" si="29"/>
        <v>6</v>
      </c>
      <c r="AZ108" s="44" t="str">
        <f t="shared" si="29"/>
        <v/>
      </c>
      <c r="BA108" s="44">
        <f t="shared" si="29"/>
        <v>1</v>
      </c>
      <c r="BB108" s="44" t="str">
        <f t="shared" si="29"/>
        <v/>
      </c>
      <c r="BC108" s="44" t="str">
        <f t="shared" si="29"/>
        <v/>
      </c>
      <c r="BD108" s="44" t="str">
        <f t="shared" si="29"/>
        <v/>
      </c>
      <c r="BE108" s="44">
        <f t="shared" si="29"/>
        <v>2</v>
      </c>
      <c r="BF108" s="45" t="str">
        <f t="shared" si="29"/>
        <v/>
      </c>
      <c r="BG108" s="4"/>
      <c r="BH108" s="4"/>
      <c r="BI108" s="4"/>
      <c r="BJ108" s="4"/>
      <c r="BK108" s="4"/>
      <c r="BL108" s="4"/>
      <c r="BM108" s="24"/>
      <c r="BN108" s="24"/>
      <c r="BO108" s="24"/>
      <c r="BP108" s="46" t="str">
        <f t="shared" ref="BP108:BT116" si="30">(IF(AQ108="","",(IF(MID(AQ108,2,1)="-",LEFT(AQ108,1),LEFT(AQ108,2)))+0))</f>
        <v/>
      </c>
      <c r="BQ108" s="46" t="str">
        <f t="shared" si="30"/>
        <v/>
      </c>
      <c r="BR108" s="46" t="str">
        <f t="shared" si="30"/>
        <v/>
      </c>
      <c r="BS108" s="46" t="str">
        <f t="shared" si="30"/>
        <v/>
      </c>
      <c r="BT108" s="46" t="str">
        <f t="shared" si="30"/>
        <v/>
      </c>
      <c r="BU108" s="47"/>
      <c r="BV108" s="43"/>
      <c r="BW108" s="44" t="str">
        <f t="shared" ref="BW108:CE111" si="31">(IF(N108="","",IF(RIGHT(N108,2)="10",RIGHT(N108,2),RIGHT(N108,1))+0))</f>
        <v/>
      </c>
      <c r="BX108" s="44">
        <f t="shared" si="31"/>
        <v>3</v>
      </c>
      <c r="BY108" s="44" t="str">
        <f t="shared" si="31"/>
        <v/>
      </c>
      <c r="BZ108" s="44">
        <f t="shared" si="31"/>
        <v>5</v>
      </c>
      <c r="CA108" s="44" t="str">
        <f t="shared" si="31"/>
        <v/>
      </c>
      <c r="CB108" s="44" t="str">
        <f t="shared" si="31"/>
        <v/>
      </c>
      <c r="CC108" s="44" t="str">
        <f t="shared" si="31"/>
        <v/>
      </c>
      <c r="CD108" s="44">
        <f t="shared" si="31"/>
        <v>3</v>
      </c>
      <c r="CE108" s="45" t="str">
        <f t="shared" si="31"/>
        <v/>
      </c>
      <c r="CF108" s="4"/>
      <c r="CG108" s="4"/>
      <c r="CH108" s="4"/>
      <c r="CI108" s="4"/>
      <c r="CJ108" s="4"/>
      <c r="CK108" s="4"/>
      <c r="CL108" s="24"/>
      <c r="CM108" s="24"/>
      <c r="CN108" s="24"/>
      <c r="CO108" s="46" t="str">
        <f t="shared" ref="CO108:CS116" si="32">(IF(AQ108="","",IF(RIGHT(AQ108,2)="10",RIGHT(AQ108,2),RIGHT(AQ108,1))+0))</f>
        <v/>
      </c>
      <c r="CP108" s="46" t="str">
        <f t="shared" si="32"/>
        <v/>
      </c>
      <c r="CQ108" s="46" t="str">
        <f t="shared" si="32"/>
        <v/>
      </c>
      <c r="CR108" s="46" t="str">
        <f t="shared" si="32"/>
        <v/>
      </c>
      <c r="CS108" s="46" t="str">
        <f t="shared" si="32"/>
        <v/>
      </c>
      <c r="CT108" s="4"/>
      <c r="CU108" s="43"/>
      <c r="CV108" s="44" t="str">
        <f t="shared" ref="CV108:DD111" si="33">(IF(N108="","",IF(AX108&gt;BW108,"H",IF(AX108&lt;BW108,"A","D"))))</f>
        <v/>
      </c>
      <c r="CW108" s="44" t="str">
        <f t="shared" si="33"/>
        <v>H</v>
      </c>
      <c r="CX108" s="44" t="str">
        <f t="shared" si="33"/>
        <v/>
      </c>
      <c r="CY108" s="44" t="str">
        <f t="shared" si="33"/>
        <v>A</v>
      </c>
      <c r="CZ108" s="44" t="str">
        <f t="shared" si="33"/>
        <v/>
      </c>
      <c r="DA108" s="44" t="str">
        <f t="shared" si="33"/>
        <v/>
      </c>
      <c r="DB108" s="44" t="str">
        <f t="shared" si="33"/>
        <v/>
      </c>
      <c r="DC108" s="44" t="str">
        <f t="shared" si="33"/>
        <v>A</v>
      </c>
      <c r="DD108" s="45" t="str">
        <f t="shared" si="33"/>
        <v/>
      </c>
      <c r="DE108" s="4"/>
      <c r="DF108" s="4"/>
      <c r="DG108" s="4"/>
      <c r="DH108" s="4"/>
      <c r="DI108" s="4"/>
      <c r="DJ108" s="4"/>
      <c r="DK108" s="24"/>
      <c r="DL108" s="24"/>
      <c r="DM108" s="24"/>
      <c r="DN108" s="24" t="str">
        <f t="shared" ref="DN108:DR116" si="34">(IF(AQ108="","",IF(BP108&gt;CO108,"H",IF(BP108&lt;CO108,"A","D"))))</f>
        <v/>
      </c>
      <c r="DO108" s="24" t="str">
        <f t="shared" si="34"/>
        <v/>
      </c>
      <c r="DP108" s="24" t="str">
        <f t="shared" si="34"/>
        <v/>
      </c>
      <c r="DQ108" s="24" t="str">
        <f t="shared" si="34"/>
        <v/>
      </c>
      <c r="DR108" s="24" t="str">
        <f t="shared" si="34"/>
        <v/>
      </c>
      <c r="DS108" s="4"/>
      <c r="DT108" s="20" t="str">
        <f t="shared" ref="DT108:DT117" si="35">L108</f>
        <v>Banstead Athletic Juniors</v>
      </c>
      <c r="DU108" s="48">
        <f>SUM(EB108:ED108)</f>
        <v>8</v>
      </c>
      <c r="DV108" s="49">
        <f t="shared" ref="DV108:DV117" si="36">COUNTIF($CU108:$DR108,"H")</f>
        <v>1</v>
      </c>
      <c r="DW108" s="49">
        <f t="shared" ref="DW108:DW117" si="37">COUNTIF($CU108:$DR108,"D")</f>
        <v>0</v>
      </c>
      <c r="DX108" s="49">
        <f t="shared" ref="DX108:DX117" si="38">COUNTIF($CU108:$DR108,"A")</f>
        <v>2</v>
      </c>
      <c r="DY108" s="49">
        <f>COUNTIF(CU$107:CU$117,"A")</f>
        <v>3</v>
      </c>
      <c r="DZ108" s="49">
        <f>COUNTIF(CU$107:CU$117,"D")</f>
        <v>0</v>
      </c>
      <c r="EA108" s="49">
        <f>COUNTIF(CU$107:CU$117,"H")</f>
        <v>2</v>
      </c>
      <c r="EB108" s="48">
        <f>DV108+DY108</f>
        <v>4</v>
      </c>
      <c r="EC108" s="48">
        <f t="shared" ref="EC108:ED117" si="39">DW108+DZ108</f>
        <v>0</v>
      </c>
      <c r="ED108" s="48">
        <f t="shared" si="39"/>
        <v>4</v>
      </c>
      <c r="EE108" s="50">
        <f>SUM($AW108:$BT108)+SUM(BV$107:BV$117)</f>
        <v>20</v>
      </c>
      <c r="EF108" s="50">
        <f>SUM($BV108:$CS108)+SUM(AW$107:AW$117)</f>
        <v>28</v>
      </c>
      <c r="EG108" s="48">
        <f t="shared" ref="EG108:EG117" si="40">(EB108*2)+EC108</f>
        <v>8</v>
      </c>
      <c r="EH108" s="50">
        <f>EE108-EF108</f>
        <v>-8</v>
      </c>
      <c r="EI108" s="47"/>
      <c r="EJ108" s="49">
        <f t="shared" ref="EJ108:EJ117" si="41">VLOOKUP($DT108,$B$107:$J$117,2,0)</f>
        <v>15</v>
      </c>
      <c r="EK108" s="49">
        <f t="shared" ref="EK108:EK117" si="42">VLOOKUP($DT108,$B$107:$J$117,3,0)</f>
        <v>7</v>
      </c>
      <c r="EL108" s="49">
        <f t="shared" ref="EL108:EL117" si="43">VLOOKUP($DT108,$B$107:$J$117,4,0)</f>
        <v>2</v>
      </c>
      <c r="EM108" s="49">
        <f t="shared" ref="EM108:EM117" si="44">VLOOKUP($DT108,$B$107:$J$117,5,0)</f>
        <v>6</v>
      </c>
      <c r="EN108" s="49">
        <f t="shared" ref="EN108:EN117" si="45">VLOOKUP($DT108,$B$107:$J$117,6,0)</f>
        <v>43</v>
      </c>
      <c r="EO108" s="49">
        <f t="shared" ref="EO108:EO117" si="46">VLOOKUP($DT108,$B$107:$J$117,7,0)</f>
        <v>46</v>
      </c>
      <c r="EP108" s="49">
        <f t="shared" ref="EP108:EP117" si="47">VLOOKUP($DT108,$B$107:$J$117,8,0)</f>
        <v>16</v>
      </c>
      <c r="EQ108" s="49">
        <f t="shared" ref="EQ108:EQ117" si="48">VLOOKUP($DT108,$B$107:$J$117,9,0)</f>
        <v>0.93478260869565222</v>
      </c>
      <c r="ER108" s="4"/>
      <c r="ES108" s="4">
        <f>IF(DU108=EJ108,0,1)</f>
        <v>1</v>
      </c>
      <c r="ET108" s="4">
        <f>IF(EB108=EK108,0,1)</f>
        <v>1</v>
      </c>
      <c r="EU108" s="4">
        <f t="shared" ref="EU108:EZ117" si="49">IF(EC108=EL108,0,1)</f>
        <v>1</v>
      </c>
      <c r="EV108" s="4">
        <f t="shared" si="49"/>
        <v>1</v>
      </c>
      <c r="EW108" s="4">
        <f t="shared" si="49"/>
        <v>1</v>
      </c>
      <c r="EX108" s="4">
        <f t="shared" si="49"/>
        <v>1</v>
      </c>
      <c r="EY108" s="4">
        <f t="shared" si="49"/>
        <v>1</v>
      </c>
      <c r="EZ108" s="4">
        <f t="shared" si="49"/>
        <v>1</v>
      </c>
      <c r="FA108" s="4"/>
      <c r="FB108" s="4"/>
      <c r="FC108" s="22"/>
      <c r="FD108" s="22"/>
      <c r="FE108" s="22"/>
      <c r="FF108" s="22"/>
      <c r="FG108" s="22"/>
      <c r="FH108" s="4"/>
    </row>
    <row r="109" spans="1:164" x14ac:dyDescent="0.25">
      <c r="A109" s="4">
        <v>2</v>
      </c>
      <c r="B109" s="4" t="s">
        <v>97</v>
      </c>
      <c r="C109" s="24">
        <v>14</v>
      </c>
      <c r="D109" s="24">
        <v>11</v>
      </c>
      <c r="E109" s="24">
        <v>1</v>
      </c>
      <c r="F109" s="24">
        <v>2</v>
      </c>
      <c r="G109" s="24">
        <v>75</v>
      </c>
      <c r="H109" s="24">
        <v>28</v>
      </c>
      <c r="I109" s="21">
        <v>23</v>
      </c>
      <c r="J109" s="25">
        <v>2.6785714285714284</v>
      </c>
      <c r="L109" s="51" t="s">
        <v>98</v>
      </c>
      <c r="M109" s="64"/>
      <c r="N109" s="53"/>
      <c r="O109" s="57"/>
      <c r="P109" s="57"/>
      <c r="Q109" s="55" t="s">
        <v>195</v>
      </c>
      <c r="R109" s="57"/>
      <c r="S109" s="57"/>
      <c r="T109" s="71" t="s">
        <v>196</v>
      </c>
      <c r="U109" s="56" t="s">
        <v>197</v>
      </c>
      <c r="V109" s="74" t="s">
        <v>198</v>
      </c>
      <c r="X109" s="4" t="s">
        <v>199</v>
      </c>
      <c r="AA109" s="51" t="s">
        <v>98</v>
      </c>
      <c r="AB109" s="64"/>
      <c r="AC109" s="53"/>
      <c r="AD109" s="66" t="s">
        <v>193</v>
      </c>
      <c r="AE109" s="57"/>
      <c r="AF109" s="55" t="s">
        <v>200</v>
      </c>
      <c r="AG109" s="57"/>
      <c r="AH109" s="57"/>
      <c r="AI109" s="54" t="s">
        <v>201</v>
      </c>
      <c r="AJ109" s="54" t="s">
        <v>202</v>
      </c>
      <c r="AK109" s="60" t="s">
        <v>203</v>
      </c>
      <c r="AP109" s="4" t="s">
        <v>128</v>
      </c>
      <c r="AW109" s="61" t="str">
        <f t="shared" ref="AW109:AZ117" si="50">(IF(M109="","",(IF(MID(M109,2,1)="-",LEFT(M109,1),LEFT(M109,2)))+0))</f>
        <v/>
      </c>
      <c r="AX109" s="62"/>
      <c r="AY109" s="46" t="str">
        <f t="shared" si="29"/>
        <v/>
      </c>
      <c r="AZ109" s="46" t="str">
        <f t="shared" si="29"/>
        <v/>
      </c>
      <c r="BA109" s="46">
        <f t="shared" si="29"/>
        <v>0</v>
      </c>
      <c r="BB109" s="46" t="str">
        <f t="shared" si="29"/>
        <v/>
      </c>
      <c r="BC109" s="46" t="str">
        <f t="shared" si="29"/>
        <v/>
      </c>
      <c r="BD109" s="46">
        <f t="shared" si="29"/>
        <v>5</v>
      </c>
      <c r="BE109" s="46">
        <f t="shared" si="29"/>
        <v>1</v>
      </c>
      <c r="BF109" s="63">
        <f t="shared" si="29"/>
        <v>3</v>
      </c>
      <c r="BM109" s="24"/>
      <c r="BN109" s="24"/>
      <c r="BO109" s="24"/>
      <c r="BP109" s="46" t="str">
        <f t="shared" si="30"/>
        <v/>
      </c>
      <c r="BQ109" s="46" t="str">
        <f t="shared" si="30"/>
        <v/>
      </c>
      <c r="BR109" s="46" t="str">
        <f t="shared" si="30"/>
        <v/>
      </c>
      <c r="BS109" s="46" t="str">
        <f t="shared" si="30"/>
        <v/>
      </c>
      <c r="BT109" s="46" t="str">
        <f t="shared" si="30"/>
        <v/>
      </c>
      <c r="BU109" s="47"/>
      <c r="BV109" s="61" t="str">
        <f t="shared" ref="BV109:BY117" si="51">(IF(M109="","",IF(RIGHT(M109,2)="10",RIGHT(M109,2),RIGHT(M109,1))+0))</f>
        <v/>
      </c>
      <c r="BW109" s="62"/>
      <c r="BX109" s="46" t="str">
        <f t="shared" si="31"/>
        <v/>
      </c>
      <c r="BY109" s="46" t="str">
        <f t="shared" si="31"/>
        <v/>
      </c>
      <c r="BZ109" s="46">
        <f t="shared" si="31"/>
        <v>5</v>
      </c>
      <c r="CA109" s="46" t="str">
        <f t="shared" si="31"/>
        <v/>
      </c>
      <c r="CB109" s="46" t="str">
        <f t="shared" si="31"/>
        <v/>
      </c>
      <c r="CC109" s="46">
        <f t="shared" si="31"/>
        <v>5</v>
      </c>
      <c r="CD109" s="46">
        <f t="shared" si="31"/>
        <v>10</v>
      </c>
      <c r="CE109" s="63">
        <f t="shared" si="31"/>
        <v>5</v>
      </c>
      <c r="CL109" s="24"/>
      <c r="CM109" s="24"/>
      <c r="CN109" s="24"/>
      <c r="CO109" s="46" t="str">
        <f t="shared" si="32"/>
        <v/>
      </c>
      <c r="CP109" s="46" t="str">
        <f t="shared" si="32"/>
        <v/>
      </c>
      <c r="CQ109" s="46" t="str">
        <f t="shared" si="32"/>
        <v/>
      </c>
      <c r="CR109" s="46" t="str">
        <f t="shared" si="32"/>
        <v/>
      </c>
      <c r="CS109" s="46" t="str">
        <f t="shared" si="32"/>
        <v/>
      </c>
      <c r="CU109" s="61" t="str">
        <f t="shared" ref="CU109:CX117" si="52">(IF(M109="","",IF(AW109&gt;BV109,"H",IF(AW109&lt;BV109,"A","D"))))</f>
        <v/>
      </c>
      <c r="CV109" s="62"/>
      <c r="CW109" s="46" t="str">
        <f t="shared" si="33"/>
        <v/>
      </c>
      <c r="CX109" s="46" t="str">
        <f t="shared" si="33"/>
        <v/>
      </c>
      <c r="CY109" s="46" t="str">
        <f t="shared" si="33"/>
        <v>A</v>
      </c>
      <c r="CZ109" s="46" t="str">
        <f t="shared" si="33"/>
        <v/>
      </c>
      <c r="DA109" s="46" t="str">
        <f t="shared" si="33"/>
        <v/>
      </c>
      <c r="DB109" s="46" t="str">
        <f t="shared" si="33"/>
        <v>D</v>
      </c>
      <c r="DC109" s="46" t="str">
        <f t="shared" si="33"/>
        <v>A</v>
      </c>
      <c r="DD109" s="63" t="str">
        <f t="shared" si="33"/>
        <v>A</v>
      </c>
      <c r="DK109" s="24"/>
      <c r="DL109" s="24"/>
      <c r="DM109" s="24"/>
      <c r="DN109" s="24" t="str">
        <f t="shared" si="34"/>
        <v/>
      </c>
      <c r="DO109" s="24" t="str">
        <f t="shared" si="34"/>
        <v/>
      </c>
      <c r="DP109" s="24" t="str">
        <f t="shared" si="34"/>
        <v/>
      </c>
      <c r="DQ109" s="24" t="str">
        <f t="shared" si="34"/>
        <v/>
      </c>
      <c r="DR109" s="24" t="str">
        <f t="shared" si="34"/>
        <v/>
      </c>
      <c r="DT109" s="20" t="str">
        <f t="shared" si="35"/>
        <v>Bookham Juniors</v>
      </c>
      <c r="DU109" s="48">
        <f t="shared" ref="DU109:DU117" si="53">SUM(EB109:ED109)</f>
        <v>9</v>
      </c>
      <c r="DV109" s="49">
        <f t="shared" si="36"/>
        <v>0</v>
      </c>
      <c r="DW109" s="49">
        <f t="shared" si="37"/>
        <v>1</v>
      </c>
      <c r="DX109" s="49">
        <f t="shared" si="38"/>
        <v>3</v>
      </c>
      <c r="DY109" s="49">
        <f>COUNTIF(CV$107:CV$117,"A")</f>
        <v>1</v>
      </c>
      <c r="DZ109" s="49">
        <f>COUNTIF(CV$107:CV$117,"D")</f>
        <v>0</v>
      </c>
      <c r="EA109" s="49">
        <f>COUNTIF(CV$107:CV$117,"H")</f>
        <v>4</v>
      </c>
      <c r="EB109" s="48">
        <f t="shared" ref="EB109:EB117" si="54">DV109+DY109</f>
        <v>1</v>
      </c>
      <c r="EC109" s="48">
        <f t="shared" si="39"/>
        <v>1</v>
      </c>
      <c r="ED109" s="48">
        <f t="shared" si="39"/>
        <v>7</v>
      </c>
      <c r="EE109" s="50">
        <f>SUM($AW109:$BT109)+SUM(BW$107:BW$117)</f>
        <v>21</v>
      </c>
      <c r="EF109" s="50">
        <f>SUM($BV109:$CS109)+SUM(AX$107:AX$117)</f>
        <v>74</v>
      </c>
      <c r="EG109" s="48">
        <f t="shared" si="40"/>
        <v>3</v>
      </c>
      <c r="EH109" s="50">
        <f t="shared" ref="EH109:EH117" si="55">EE109-EF109</f>
        <v>-53</v>
      </c>
      <c r="EI109" s="47"/>
      <c r="EJ109" s="49">
        <f t="shared" si="41"/>
        <v>14</v>
      </c>
      <c r="EK109" s="49">
        <f t="shared" si="42"/>
        <v>2</v>
      </c>
      <c r="EL109" s="49">
        <f t="shared" si="43"/>
        <v>2</v>
      </c>
      <c r="EM109" s="49">
        <f t="shared" si="44"/>
        <v>10</v>
      </c>
      <c r="EN109" s="49">
        <f t="shared" si="45"/>
        <v>31</v>
      </c>
      <c r="EO109" s="49">
        <f t="shared" si="46"/>
        <v>82</v>
      </c>
      <c r="EP109" s="49">
        <f t="shared" si="47"/>
        <v>6</v>
      </c>
      <c r="EQ109" s="49">
        <f t="shared" si="48"/>
        <v>0.37804878048780488</v>
      </c>
      <c r="ES109" s="4">
        <f t="shared" ref="ES109:ES117" si="56">IF(DU109=EJ109,0,1)</f>
        <v>1</v>
      </c>
      <c r="ET109" s="4">
        <f t="shared" ref="ET109:ET117" si="57">IF(EB109=EK109,0,1)</f>
        <v>1</v>
      </c>
      <c r="EU109" s="4">
        <f t="shared" si="49"/>
        <v>1</v>
      </c>
      <c r="EV109" s="4">
        <f t="shared" si="49"/>
        <v>1</v>
      </c>
      <c r="EW109" s="4">
        <f t="shared" si="49"/>
        <v>1</v>
      </c>
      <c r="EX109" s="4">
        <f t="shared" si="49"/>
        <v>1</v>
      </c>
      <c r="EY109" s="4">
        <f t="shared" si="49"/>
        <v>1</v>
      </c>
      <c r="EZ109" s="4">
        <f t="shared" si="49"/>
        <v>1</v>
      </c>
    </row>
    <row r="110" spans="1:164" x14ac:dyDescent="0.25">
      <c r="A110" s="4">
        <v>3</v>
      </c>
      <c r="B110" s="4" t="s">
        <v>204</v>
      </c>
      <c r="C110" s="24">
        <v>17</v>
      </c>
      <c r="D110" s="24">
        <v>7</v>
      </c>
      <c r="E110" s="24">
        <v>4</v>
      </c>
      <c r="F110" s="24">
        <v>6</v>
      </c>
      <c r="G110" s="24">
        <v>44</v>
      </c>
      <c r="H110" s="24">
        <v>42</v>
      </c>
      <c r="I110" s="21">
        <v>18</v>
      </c>
      <c r="J110" s="25">
        <v>1.0476190476190477</v>
      </c>
      <c r="L110" s="51" t="s">
        <v>205</v>
      </c>
      <c r="M110" s="59" t="s">
        <v>206</v>
      </c>
      <c r="N110" s="57"/>
      <c r="O110" s="53"/>
      <c r="P110" s="57"/>
      <c r="Q110" s="55"/>
      <c r="R110" s="71" t="s">
        <v>207</v>
      </c>
      <c r="S110" s="57"/>
      <c r="T110" s="57"/>
      <c r="U110" s="57"/>
      <c r="V110" s="74" t="s">
        <v>131</v>
      </c>
      <c r="X110" s="4" t="s">
        <v>208</v>
      </c>
      <c r="AA110" s="51" t="s">
        <v>205</v>
      </c>
      <c r="AB110" s="59" t="s">
        <v>209</v>
      </c>
      <c r="AC110" s="57"/>
      <c r="AD110" s="53"/>
      <c r="AE110" s="57"/>
      <c r="AF110" s="55"/>
      <c r="AG110" s="54" t="s">
        <v>203</v>
      </c>
      <c r="AH110" s="57"/>
      <c r="AI110" s="57"/>
      <c r="AJ110" s="57"/>
      <c r="AK110" s="60" t="s">
        <v>194</v>
      </c>
      <c r="AP110" s="4" t="s">
        <v>141</v>
      </c>
      <c r="AW110" s="61">
        <f t="shared" si="50"/>
        <v>1</v>
      </c>
      <c r="AX110" s="46" t="str">
        <f t="shared" si="50"/>
        <v/>
      </c>
      <c r="AY110" s="62"/>
      <c r="AZ110" s="46" t="str">
        <f t="shared" si="29"/>
        <v/>
      </c>
      <c r="BA110" s="46" t="str">
        <f t="shared" si="29"/>
        <v/>
      </c>
      <c r="BB110" s="46">
        <f t="shared" si="29"/>
        <v>0</v>
      </c>
      <c r="BC110" s="46" t="str">
        <f t="shared" si="29"/>
        <v/>
      </c>
      <c r="BD110" s="46" t="str">
        <f t="shared" si="29"/>
        <v/>
      </c>
      <c r="BE110" s="46" t="str">
        <f t="shared" si="29"/>
        <v/>
      </c>
      <c r="BF110" s="63">
        <f t="shared" si="29"/>
        <v>2</v>
      </c>
      <c r="BM110" s="24"/>
      <c r="BN110" s="24"/>
      <c r="BO110" s="24"/>
      <c r="BP110" s="46" t="str">
        <f t="shared" si="30"/>
        <v/>
      </c>
      <c r="BQ110" s="46" t="str">
        <f t="shared" si="30"/>
        <v/>
      </c>
      <c r="BR110" s="46" t="str">
        <f t="shared" si="30"/>
        <v/>
      </c>
      <c r="BS110" s="46" t="str">
        <f t="shared" si="30"/>
        <v/>
      </c>
      <c r="BT110" s="46" t="str">
        <f t="shared" si="30"/>
        <v/>
      </c>
      <c r="BU110" s="47"/>
      <c r="BV110" s="61">
        <f t="shared" si="51"/>
        <v>2</v>
      </c>
      <c r="BW110" s="46" t="str">
        <f t="shared" si="51"/>
        <v/>
      </c>
      <c r="BX110" s="62"/>
      <c r="BY110" s="46" t="str">
        <f t="shared" si="31"/>
        <v/>
      </c>
      <c r="BZ110" s="46" t="str">
        <f t="shared" si="31"/>
        <v/>
      </c>
      <c r="CA110" s="46">
        <f t="shared" si="31"/>
        <v>4</v>
      </c>
      <c r="CB110" s="46" t="str">
        <f t="shared" si="31"/>
        <v/>
      </c>
      <c r="CC110" s="46" t="str">
        <f t="shared" si="31"/>
        <v/>
      </c>
      <c r="CD110" s="46" t="str">
        <f t="shared" si="31"/>
        <v/>
      </c>
      <c r="CE110" s="63">
        <f t="shared" si="31"/>
        <v>1</v>
      </c>
      <c r="CL110" s="24"/>
      <c r="CM110" s="24"/>
      <c r="CN110" s="24"/>
      <c r="CO110" s="46" t="str">
        <f t="shared" si="32"/>
        <v/>
      </c>
      <c r="CP110" s="46" t="str">
        <f t="shared" si="32"/>
        <v/>
      </c>
      <c r="CQ110" s="46" t="str">
        <f t="shared" si="32"/>
        <v/>
      </c>
      <c r="CR110" s="46" t="str">
        <f t="shared" si="32"/>
        <v/>
      </c>
      <c r="CS110" s="46" t="str">
        <f t="shared" si="32"/>
        <v/>
      </c>
      <c r="CU110" s="61" t="str">
        <f t="shared" si="52"/>
        <v>A</v>
      </c>
      <c r="CV110" s="46" t="str">
        <f t="shared" si="52"/>
        <v/>
      </c>
      <c r="CW110" s="62"/>
      <c r="CX110" s="46" t="str">
        <f t="shared" si="33"/>
        <v/>
      </c>
      <c r="CY110" s="46" t="str">
        <f t="shared" si="33"/>
        <v/>
      </c>
      <c r="CZ110" s="46" t="str">
        <f t="shared" si="33"/>
        <v>A</v>
      </c>
      <c r="DA110" s="46" t="str">
        <f t="shared" si="33"/>
        <v/>
      </c>
      <c r="DB110" s="46" t="str">
        <f t="shared" si="33"/>
        <v/>
      </c>
      <c r="DC110" s="46" t="str">
        <f t="shared" si="33"/>
        <v/>
      </c>
      <c r="DD110" s="63" t="str">
        <f t="shared" si="33"/>
        <v>H</v>
      </c>
      <c r="DK110" s="24"/>
      <c r="DL110" s="24"/>
      <c r="DM110" s="24"/>
      <c r="DN110" s="24" t="str">
        <f t="shared" si="34"/>
        <v/>
      </c>
      <c r="DO110" s="24" t="str">
        <f t="shared" si="34"/>
        <v/>
      </c>
      <c r="DP110" s="24" t="str">
        <f t="shared" si="34"/>
        <v/>
      </c>
      <c r="DQ110" s="24" t="str">
        <f t="shared" si="34"/>
        <v/>
      </c>
      <c r="DR110" s="24" t="str">
        <f t="shared" si="34"/>
        <v/>
      </c>
      <c r="DT110" s="20" t="str">
        <f t="shared" si="35"/>
        <v>Byne Rovers</v>
      </c>
      <c r="DU110" s="48">
        <f t="shared" si="53"/>
        <v>6</v>
      </c>
      <c r="DV110" s="49">
        <f t="shared" si="36"/>
        <v>1</v>
      </c>
      <c r="DW110" s="49">
        <f t="shared" si="37"/>
        <v>0</v>
      </c>
      <c r="DX110" s="49">
        <f t="shared" si="38"/>
        <v>2</v>
      </c>
      <c r="DY110" s="49">
        <f>COUNTIF(CW$107:CW$117,"A")</f>
        <v>0</v>
      </c>
      <c r="DZ110" s="49">
        <f>COUNTIF(CW$107:CW$117,"D")</f>
        <v>0</v>
      </c>
      <c r="EA110" s="49">
        <f>COUNTIF(CW$107:CW$117,"H")</f>
        <v>3</v>
      </c>
      <c r="EB110" s="48">
        <f t="shared" si="54"/>
        <v>1</v>
      </c>
      <c r="EC110" s="48">
        <f t="shared" si="39"/>
        <v>0</v>
      </c>
      <c r="ED110" s="48">
        <f t="shared" si="39"/>
        <v>5</v>
      </c>
      <c r="EE110" s="50">
        <f>SUM($AW110:$BT110)+SUM(BX$107:BX$117)</f>
        <v>6</v>
      </c>
      <c r="EF110" s="50">
        <f>SUM($BV110:$CS110)+SUM(AY$107:AY$117)</f>
        <v>21</v>
      </c>
      <c r="EG110" s="48">
        <f t="shared" si="40"/>
        <v>2</v>
      </c>
      <c r="EH110" s="50">
        <f t="shared" si="55"/>
        <v>-15</v>
      </c>
      <c r="EI110" s="47"/>
      <c r="EJ110" s="49">
        <f t="shared" si="41"/>
        <v>11</v>
      </c>
      <c r="EK110" s="49">
        <f t="shared" si="42"/>
        <v>2</v>
      </c>
      <c r="EL110" s="49">
        <f t="shared" si="43"/>
        <v>1</v>
      </c>
      <c r="EM110" s="49">
        <f t="shared" si="44"/>
        <v>8</v>
      </c>
      <c r="EN110" s="49">
        <f t="shared" si="45"/>
        <v>19</v>
      </c>
      <c r="EO110" s="49">
        <f t="shared" si="46"/>
        <v>37</v>
      </c>
      <c r="EP110" s="49">
        <f t="shared" si="47"/>
        <v>5</v>
      </c>
      <c r="EQ110" s="49">
        <f t="shared" si="48"/>
        <v>0.51351351351351349</v>
      </c>
      <c r="ES110" s="4">
        <f t="shared" si="56"/>
        <v>1</v>
      </c>
      <c r="ET110" s="4">
        <f t="shared" si="57"/>
        <v>1</v>
      </c>
      <c r="EU110" s="4">
        <f t="shared" si="49"/>
        <v>1</v>
      </c>
      <c r="EV110" s="4">
        <f t="shared" si="49"/>
        <v>1</v>
      </c>
      <c r="EW110" s="4">
        <f t="shared" si="49"/>
        <v>1</v>
      </c>
      <c r="EX110" s="4">
        <f t="shared" si="49"/>
        <v>1</v>
      </c>
      <c r="EY110" s="4">
        <f t="shared" si="49"/>
        <v>1</v>
      </c>
      <c r="EZ110" s="4">
        <f t="shared" si="49"/>
        <v>1</v>
      </c>
    </row>
    <row r="111" spans="1:164" x14ac:dyDescent="0.25">
      <c r="A111" s="4">
        <v>4</v>
      </c>
      <c r="B111" s="4" t="s">
        <v>210</v>
      </c>
      <c r="C111" s="24">
        <v>10</v>
      </c>
      <c r="D111" s="24">
        <v>8</v>
      </c>
      <c r="E111" s="24">
        <v>0</v>
      </c>
      <c r="F111" s="24">
        <v>2</v>
      </c>
      <c r="G111" s="24">
        <v>47</v>
      </c>
      <c r="H111" s="24">
        <v>27</v>
      </c>
      <c r="I111" s="21">
        <v>16</v>
      </c>
      <c r="J111" s="25">
        <v>1.7407407407407407</v>
      </c>
      <c r="L111" s="51" t="s">
        <v>97</v>
      </c>
      <c r="M111" s="64"/>
      <c r="N111" s="71" t="s">
        <v>211</v>
      </c>
      <c r="O111" s="57"/>
      <c r="P111" s="53"/>
      <c r="Q111" s="55"/>
      <c r="R111" s="57"/>
      <c r="S111" s="57"/>
      <c r="T111" s="71" t="s">
        <v>165</v>
      </c>
      <c r="U111" s="71" t="s">
        <v>212</v>
      </c>
      <c r="V111" s="75"/>
      <c r="X111" s="4" t="s">
        <v>213</v>
      </c>
      <c r="AA111" s="51" t="s">
        <v>97</v>
      </c>
      <c r="AB111" s="64"/>
      <c r="AC111" s="54" t="s">
        <v>214</v>
      </c>
      <c r="AD111" s="57"/>
      <c r="AE111" s="53"/>
      <c r="AF111" s="55"/>
      <c r="AG111" s="57"/>
      <c r="AH111" s="57"/>
      <c r="AI111" s="54" t="s">
        <v>215</v>
      </c>
      <c r="AJ111" s="54" t="s">
        <v>216</v>
      </c>
      <c r="AK111" s="75"/>
      <c r="AW111" s="61" t="str">
        <f t="shared" si="50"/>
        <v/>
      </c>
      <c r="AX111" s="46">
        <f t="shared" si="50"/>
        <v>7</v>
      </c>
      <c r="AY111" s="46" t="str">
        <f t="shared" si="50"/>
        <v/>
      </c>
      <c r="AZ111" s="62"/>
      <c r="BA111" s="46" t="str">
        <f t="shared" si="29"/>
        <v/>
      </c>
      <c r="BB111" s="46" t="str">
        <f t="shared" si="29"/>
        <v/>
      </c>
      <c r="BC111" s="46" t="str">
        <f t="shared" si="29"/>
        <v/>
      </c>
      <c r="BD111" s="46">
        <f t="shared" si="29"/>
        <v>6</v>
      </c>
      <c r="BE111" s="46">
        <f t="shared" si="29"/>
        <v>6</v>
      </c>
      <c r="BF111" s="63" t="str">
        <f t="shared" si="29"/>
        <v/>
      </c>
      <c r="BM111" s="24"/>
      <c r="BN111" s="24"/>
      <c r="BO111" s="24"/>
      <c r="BP111" s="46" t="str">
        <f t="shared" si="30"/>
        <v/>
      </c>
      <c r="BQ111" s="46" t="str">
        <f t="shared" si="30"/>
        <v/>
      </c>
      <c r="BR111" s="46" t="str">
        <f t="shared" si="30"/>
        <v/>
      </c>
      <c r="BS111" s="46" t="str">
        <f t="shared" si="30"/>
        <v/>
      </c>
      <c r="BT111" s="46" t="str">
        <f t="shared" si="30"/>
        <v/>
      </c>
      <c r="BU111" s="47"/>
      <c r="BV111" s="61" t="str">
        <f t="shared" si="51"/>
        <v/>
      </c>
      <c r="BW111" s="46">
        <f t="shared" si="51"/>
        <v>2</v>
      </c>
      <c r="BX111" s="46" t="str">
        <f t="shared" si="51"/>
        <v/>
      </c>
      <c r="BY111" s="62"/>
      <c r="BZ111" s="46" t="str">
        <f t="shared" si="31"/>
        <v/>
      </c>
      <c r="CA111" s="46" t="str">
        <f t="shared" si="31"/>
        <v/>
      </c>
      <c r="CB111" s="46" t="str">
        <f t="shared" si="31"/>
        <v/>
      </c>
      <c r="CC111" s="46">
        <f t="shared" si="31"/>
        <v>0</v>
      </c>
      <c r="CD111" s="46">
        <f t="shared" si="31"/>
        <v>4</v>
      </c>
      <c r="CE111" s="63" t="str">
        <f t="shared" si="31"/>
        <v/>
      </c>
      <c r="CL111" s="24"/>
      <c r="CM111" s="24"/>
      <c r="CN111" s="24"/>
      <c r="CO111" s="46" t="str">
        <f t="shared" si="32"/>
        <v/>
      </c>
      <c r="CP111" s="46" t="str">
        <f t="shared" si="32"/>
        <v/>
      </c>
      <c r="CQ111" s="46" t="str">
        <f t="shared" si="32"/>
        <v/>
      </c>
      <c r="CR111" s="46" t="str">
        <f t="shared" si="32"/>
        <v/>
      </c>
      <c r="CS111" s="46" t="str">
        <f t="shared" si="32"/>
        <v/>
      </c>
      <c r="CU111" s="61" t="str">
        <f t="shared" si="52"/>
        <v/>
      </c>
      <c r="CV111" s="46" t="str">
        <f t="shared" si="52"/>
        <v>H</v>
      </c>
      <c r="CW111" s="46" t="str">
        <f t="shared" si="52"/>
        <v/>
      </c>
      <c r="CX111" s="62"/>
      <c r="CY111" s="46" t="str">
        <f t="shared" si="33"/>
        <v/>
      </c>
      <c r="CZ111" s="46" t="str">
        <f t="shared" si="33"/>
        <v/>
      </c>
      <c r="DA111" s="46" t="str">
        <f t="shared" si="33"/>
        <v/>
      </c>
      <c r="DB111" s="46" t="str">
        <f t="shared" si="33"/>
        <v>H</v>
      </c>
      <c r="DC111" s="46" t="str">
        <f t="shared" si="33"/>
        <v>H</v>
      </c>
      <c r="DD111" s="63" t="str">
        <f t="shared" si="33"/>
        <v/>
      </c>
      <c r="DK111" s="24"/>
      <c r="DL111" s="24"/>
      <c r="DM111" s="24"/>
      <c r="DN111" s="24" t="str">
        <f t="shared" si="34"/>
        <v/>
      </c>
      <c r="DO111" s="24" t="str">
        <f t="shared" si="34"/>
        <v/>
      </c>
      <c r="DP111" s="24" t="str">
        <f t="shared" si="34"/>
        <v/>
      </c>
      <c r="DQ111" s="24" t="str">
        <f t="shared" si="34"/>
        <v/>
      </c>
      <c r="DR111" s="24" t="str">
        <f t="shared" si="34"/>
        <v/>
      </c>
      <c r="DT111" s="20" t="str">
        <f t="shared" si="35"/>
        <v>Cuddington Park</v>
      </c>
      <c r="DU111" s="48">
        <f t="shared" si="53"/>
        <v>8</v>
      </c>
      <c r="DV111" s="49">
        <f t="shared" si="36"/>
        <v>3</v>
      </c>
      <c r="DW111" s="49">
        <f t="shared" si="37"/>
        <v>0</v>
      </c>
      <c r="DX111" s="49">
        <f t="shared" si="38"/>
        <v>0</v>
      </c>
      <c r="DY111" s="49">
        <f>COUNTIF(CX$107:CX$117,"A")</f>
        <v>3</v>
      </c>
      <c r="DZ111" s="49">
        <f>COUNTIF(CX$107:CX$117,"D")</f>
        <v>0</v>
      </c>
      <c r="EA111" s="49">
        <f>COUNTIF(CX$107:CX$117,"H")</f>
        <v>2</v>
      </c>
      <c r="EB111" s="48">
        <f t="shared" si="54"/>
        <v>6</v>
      </c>
      <c r="EC111" s="48">
        <f t="shared" si="39"/>
        <v>0</v>
      </c>
      <c r="ED111" s="48">
        <f t="shared" si="39"/>
        <v>2</v>
      </c>
      <c r="EE111" s="50">
        <f>SUM($AW111:$BT111)+SUM(BY$107:BY$117)</f>
        <v>36</v>
      </c>
      <c r="EF111" s="50">
        <f>SUM($BV111:$CS111)+SUM(AZ$107:AZ$117)</f>
        <v>19</v>
      </c>
      <c r="EG111" s="48">
        <f t="shared" si="40"/>
        <v>12</v>
      </c>
      <c r="EH111" s="50">
        <f t="shared" si="55"/>
        <v>17</v>
      </c>
      <c r="EI111" s="47"/>
      <c r="EJ111" s="49">
        <f t="shared" si="41"/>
        <v>14</v>
      </c>
      <c r="EK111" s="49">
        <f t="shared" si="42"/>
        <v>11</v>
      </c>
      <c r="EL111" s="49">
        <f t="shared" si="43"/>
        <v>1</v>
      </c>
      <c r="EM111" s="49">
        <f t="shared" si="44"/>
        <v>2</v>
      </c>
      <c r="EN111" s="49">
        <f t="shared" si="45"/>
        <v>75</v>
      </c>
      <c r="EO111" s="49">
        <f t="shared" si="46"/>
        <v>28</v>
      </c>
      <c r="EP111" s="49">
        <f t="shared" si="47"/>
        <v>23</v>
      </c>
      <c r="EQ111" s="49">
        <f t="shared" si="48"/>
        <v>2.6785714285714284</v>
      </c>
      <c r="ES111" s="4">
        <f t="shared" si="56"/>
        <v>1</v>
      </c>
      <c r="ET111" s="4">
        <f t="shared" si="57"/>
        <v>1</v>
      </c>
      <c r="EU111" s="4">
        <f t="shared" si="49"/>
        <v>1</v>
      </c>
      <c r="EV111" s="4">
        <f t="shared" si="49"/>
        <v>0</v>
      </c>
      <c r="EW111" s="4">
        <f t="shared" si="49"/>
        <v>1</v>
      </c>
      <c r="EX111" s="4">
        <f t="shared" si="49"/>
        <v>1</v>
      </c>
      <c r="EY111" s="4">
        <f t="shared" si="49"/>
        <v>1</v>
      </c>
      <c r="EZ111" s="4">
        <f t="shared" si="49"/>
        <v>1</v>
      </c>
    </row>
    <row r="112" spans="1:164" x14ac:dyDescent="0.25">
      <c r="A112" s="4">
        <v>5</v>
      </c>
      <c r="B112" s="4" t="s">
        <v>217</v>
      </c>
      <c r="C112" s="24">
        <v>13</v>
      </c>
      <c r="D112" s="24">
        <v>8</v>
      </c>
      <c r="E112" s="24">
        <v>0</v>
      </c>
      <c r="F112" s="24">
        <v>5</v>
      </c>
      <c r="G112" s="24">
        <v>60</v>
      </c>
      <c r="H112" s="24">
        <v>37</v>
      </c>
      <c r="I112" s="21">
        <v>16</v>
      </c>
      <c r="J112" s="25">
        <v>1.6216216216216217</v>
      </c>
      <c r="L112" s="67" t="s">
        <v>143</v>
      </c>
      <c r="M112" s="68" t="s">
        <v>144</v>
      </c>
      <c r="N112" s="55" t="s">
        <v>218</v>
      </c>
      <c r="O112" s="55" t="s">
        <v>120</v>
      </c>
      <c r="P112" s="55" t="s">
        <v>211</v>
      </c>
      <c r="Q112" s="53"/>
      <c r="R112" s="55"/>
      <c r="S112" s="55"/>
      <c r="T112" s="55" t="s">
        <v>179</v>
      </c>
      <c r="U112" s="55" t="s">
        <v>144</v>
      </c>
      <c r="V112" s="70"/>
      <c r="AA112" s="67" t="s">
        <v>143</v>
      </c>
      <c r="AB112" s="68" t="s">
        <v>202</v>
      </c>
      <c r="AC112" s="55" t="s">
        <v>219</v>
      </c>
      <c r="AD112" s="55" t="s">
        <v>214</v>
      </c>
      <c r="AE112" s="55" t="s">
        <v>194</v>
      </c>
      <c r="AF112" s="53"/>
      <c r="AG112" s="55"/>
      <c r="AH112" s="55"/>
      <c r="AI112" s="55" t="s">
        <v>203</v>
      </c>
      <c r="AJ112" s="55" t="s">
        <v>220</v>
      </c>
      <c r="AK112" s="70"/>
      <c r="AW112" s="61">
        <f t="shared" si="50"/>
        <v>7</v>
      </c>
      <c r="AX112" s="46">
        <f t="shared" si="50"/>
        <v>19</v>
      </c>
      <c r="AY112" s="46">
        <f t="shared" si="50"/>
        <v>5</v>
      </c>
      <c r="AZ112" s="46">
        <f t="shared" si="50"/>
        <v>7</v>
      </c>
      <c r="BA112" s="62"/>
      <c r="BB112" s="46" t="str">
        <f>(IF(R112="","",(IF(MID(R112,2,1)="-",LEFT(R112,1),LEFT(R112,2)))+0))</f>
        <v/>
      </c>
      <c r="BC112" s="46" t="str">
        <f>(IF(S112="","",(IF(MID(S112,2,1)="-",LEFT(S112,1),LEFT(S112,2)))+0))</f>
        <v/>
      </c>
      <c r="BD112" s="46">
        <f>(IF(T112="","",(IF(MID(T112,2,1)="-",LEFT(T112,1),LEFT(T112,2)))+0))</f>
        <v>3</v>
      </c>
      <c r="BE112" s="46">
        <f>(IF(U112="","",(IF(MID(U112,2,1)="-",LEFT(U112,1),LEFT(U112,2)))+0))</f>
        <v>7</v>
      </c>
      <c r="BF112" s="63" t="str">
        <f>(IF(V112="","",(IF(MID(V112,2,1)="-",LEFT(V112,1),LEFT(V112,2)))+0))</f>
        <v/>
      </c>
      <c r="BM112" s="24"/>
      <c r="BN112" s="24"/>
      <c r="BO112" s="24"/>
      <c r="BP112" s="46" t="str">
        <f t="shared" si="30"/>
        <v/>
      </c>
      <c r="BQ112" s="46" t="str">
        <f t="shared" si="30"/>
        <v/>
      </c>
      <c r="BR112" s="46" t="str">
        <f t="shared" si="30"/>
        <v/>
      </c>
      <c r="BS112" s="46" t="str">
        <f t="shared" si="30"/>
        <v/>
      </c>
      <c r="BT112" s="46" t="str">
        <f t="shared" si="30"/>
        <v/>
      </c>
      <c r="BU112" s="47"/>
      <c r="BV112" s="61">
        <f t="shared" si="51"/>
        <v>1</v>
      </c>
      <c r="BW112" s="46">
        <f t="shared" si="51"/>
        <v>0</v>
      </c>
      <c r="BX112" s="46">
        <f t="shared" si="51"/>
        <v>0</v>
      </c>
      <c r="BY112" s="46">
        <f t="shared" si="51"/>
        <v>2</v>
      </c>
      <c r="BZ112" s="62"/>
      <c r="CA112" s="46" t="str">
        <f>(IF(R112="","",IF(RIGHT(R112,2)="10",RIGHT(R112,2),RIGHT(R112,1))+0))</f>
        <v/>
      </c>
      <c r="CB112" s="46" t="str">
        <f>(IF(S112="","",IF(RIGHT(S112,2)="10",RIGHT(S112,2),RIGHT(S112,1))+0))</f>
        <v/>
      </c>
      <c r="CC112" s="46">
        <f>(IF(T112="","",IF(RIGHT(T112,2)="10",RIGHT(T112,2),RIGHT(T112,1))+0))</f>
        <v>3</v>
      </c>
      <c r="CD112" s="46">
        <f>(IF(U112="","",IF(RIGHT(U112,2)="10",RIGHT(U112,2),RIGHT(U112,1))+0))</f>
        <v>1</v>
      </c>
      <c r="CE112" s="63" t="str">
        <f>(IF(V112="","",IF(RIGHT(V112,2)="10",RIGHT(V112,2),RIGHT(V112,1))+0))</f>
        <v/>
      </c>
      <c r="CL112" s="24"/>
      <c r="CM112" s="24"/>
      <c r="CN112" s="24"/>
      <c r="CO112" s="46" t="str">
        <f t="shared" si="32"/>
        <v/>
      </c>
      <c r="CP112" s="46" t="str">
        <f t="shared" si="32"/>
        <v/>
      </c>
      <c r="CQ112" s="46" t="str">
        <f t="shared" si="32"/>
        <v/>
      </c>
      <c r="CR112" s="46" t="str">
        <f t="shared" si="32"/>
        <v/>
      </c>
      <c r="CS112" s="46" t="str">
        <f t="shared" si="32"/>
        <v/>
      </c>
      <c r="CU112" s="61" t="str">
        <f t="shared" si="52"/>
        <v>H</v>
      </c>
      <c r="CV112" s="46" t="str">
        <f t="shared" si="52"/>
        <v>H</v>
      </c>
      <c r="CW112" s="46" t="str">
        <f t="shared" si="52"/>
        <v>H</v>
      </c>
      <c r="CX112" s="46" t="str">
        <f t="shared" si="52"/>
        <v>H</v>
      </c>
      <c r="CY112" s="62"/>
      <c r="CZ112" s="46" t="str">
        <f>(IF(R112="","",IF(BB112&gt;CA112,"H",IF(BB112&lt;CA112,"A","D"))))</f>
        <v/>
      </c>
      <c r="DA112" s="46" t="str">
        <f>(IF(S112="","",IF(BC112&gt;CB112,"H",IF(BC112&lt;CB112,"A","D"))))</f>
        <v/>
      </c>
      <c r="DB112" s="46" t="str">
        <f>(IF(T112="","",IF(BD112&gt;CC112,"H",IF(BD112&lt;CC112,"A","D"))))</f>
        <v>D</v>
      </c>
      <c r="DC112" s="46" t="str">
        <f>(IF(U112="","",IF(BE112&gt;CD112,"H",IF(BE112&lt;CD112,"A","D"))))</f>
        <v>H</v>
      </c>
      <c r="DD112" s="63" t="str">
        <f>(IF(V112="","",IF(BF112&gt;CE112,"H",IF(BF112&lt;CE112,"A","D"))))</f>
        <v/>
      </c>
      <c r="DK112" s="24"/>
      <c r="DL112" s="24"/>
      <c r="DM112" s="24"/>
      <c r="DN112" s="24" t="str">
        <f t="shared" si="34"/>
        <v/>
      </c>
      <c r="DO112" s="24" t="str">
        <f t="shared" si="34"/>
        <v/>
      </c>
      <c r="DP112" s="24" t="str">
        <f t="shared" si="34"/>
        <v/>
      </c>
      <c r="DQ112" s="24" t="str">
        <f t="shared" si="34"/>
        <v/>
      </c>
      <c r="DR112" s="24" t="str">
        <f t="shared" si="34"/>
        <v/>
      </c>
      <c r="DT112" s="20" t="str">
        <f t="shared" si="35"/>
        <v>Epsom Juniors</v>
      </c>
      <c r="DU112" s="48">
        <f t="shared" si="53"/>
        <v>10</v>
      </c>
      <c r="DV112" s="49">
        <f t="shared" si="36"/>
        <v>5</v>
      </c>
      <c r="DW112" s="49">
        <f t="shared" si="37"/>
        <v>1</v>
      </c>
      <c r="DX112" s="49">
        <f t="shared" si="38"/>
        <v>0</v>
      </c>
      <c r="DY112" s="49">
        <f>COUNTIF(CY$107:CY$117,"A")</f>
        <v>3</v>
      </c>
      <c r="DZ112" s="49">
        <f>COUNTIF(CY$107:CY$117,"D")</f>
        <v>0</v>
      </c>
      <c r="EA112" s="49">
        <f>COUNTIF(CY$107:CY$117,"H")</f>
        <v>1</v>
      </c>
      <c r="EB112" s="48">
        <f t="shared" si="54"/>
        <v>8</v>
      </c>
      <c r="EC112" s="48">
        <f t="shared" si="39"/>
        <v>1</v>
      </c>
      <c r="ED112" s="48">
        <f t="shared" si="39"/>
        <v>1</v>
      </c>
      <c r="EE112" s="50">
        <f>SUM($AW112:$BT112)+SUM(BZ$107:BZ$117)</f>
        <v>65</v>
      </c>
      <c r="EF112" s="50">
        <f>SUM($BV112:$CS112)+SUM(BA$107:BA$117)</f>
        <v>11</v>
      </c>
      <c r="EG112" s="48">
        <f t="shared" si="40"/>
        <v>17</v>
      </c>
      <c r="EH112" s="50">
        <f t="shared" si="55"/>
        <v>54</v>
      </c>
      <c r="EI112" s="47"/>
      <c r="EJ112" s="49">
        <f t="shared" si="41"/>
        <v>18</v>
      </c>
      <c r="EK112" s="49">
        <f t="shared" si="42"/>
        <v>15</v>
      </c>
      <c r="EL112" s="49">
        <f t="shared" si="43"/>
        <v>2</v>
      </c>
      <c r="EM112" s="49">
        <f t="shared" si="44"/>
        <v>1</v>
      </c>
      <c r="EN112" s="49">
        <f t="shared" si="45"/>
        <v>113</v>
      </c>
      <c r="EO112" s="49">
        <f t="shared" si="46"/>
        <v>21</v>
      </c>
      <c r="EP112" s="49">
        <f t="shared" si="47"/>
        <v>32</v>
      </c>
      <c r="EQ112" s="49">
        <f t="shared" si="48"/>
        <v>5.3809523809523814</v>
      </c>
      <c r="ES112" s="4">
        <f t="shared" si="56"/>
        <v>1</v>
      </c>
      <c r="ET112" s="4">
        <f t="shared" si="57"/>
        <v>1</v>
      </c>
      <c r="EU112" s="4">
        <f t="shared" si="49"/>
        <v>1</v>
      </c>
      <c r="EV112" s="4">
        <f t="shared" si="49"/>
        <v>0</v>
      </c>
      <c r="EW112" s="4">
        <f t="shared" si="49"/>
        <v>1</v>
      </c>
      <c r="EX112" s="4">
        <f t="shared" si="49"/>
        <v>1</v>
      </c>
      <c r="EY112" s="4">
        <f t="shared" si="49"/>
        <v>1</v>
      </c>
      <c r="EZ112" s="4">
        <f t="shared" si="49"/>
        <v>1</v>
      </c>
    </row>
    <row r="113" spans="1:164" x14ac:dyDescent="0.25">
      <c r="A113" s="73">
        <v>6</v>
      </c>
      <c r="B113" s="4" t="s">
        <v>189</v>
      </c>
      <c r="C113" s="24">
        <v>15</v>
      </c>
      <c r="D113" s="24">
        <v>7</v>
      </c>
      <c r="E113" s="24">
        <v>2</v>
      </c>
      <c r="F113" s="24">
        <v>6</v>
      </c>
      <c r="G113" s="24">
        <v>43</v>
      </c>
      <c r="H113" s="24">
        <v>46</v>
      </c>
      <c r="I113" s="21">
        <v>16</v>
      </c>
      <c r="J113" s="25">
        <v>0.93478260869565222</v>
      </c>
      <c r="L113" s="51" t="s">
        <v>217</v>
      </c>
      <c r="M113" s="64"/>
      <c r="N113" s="71" t="s">
        <v>221</v>
      </c>
      <c r="O113" s="57"/>
      <c r="P113" s="71" t="s">
        <v>149</v>
      </c>
      <c r="Q113" s="55" t="s">
        <v>195</v>
      </c>
      <c r="R113" s="53"/>
      <c r="S113" s="56" t="s">
        <v>133</v>
      </c>
      <c r="T113" s="57"/>
      <c r="U113" s="57"/>
      <c r="V113" s="75"/>
      <c r="AA113" s="51" t="s">
        <v>217</v>
      </c>
      <c r="AB113" s="64"/>
      <c r="AC113" s="54" t="s">
        <v>191</v>
      </c>
      <c r="AD113" s="57"/>
      <c r="AE113" s="54" t="s">
        <v>202</v>
      </c>
      <c r="AF113" s="55" t="s">
        <v>209</v>
      </c>
      <c r="AG113" s="53"/>
      <c r="AH113" s="54" t="s">
        <v>219</v>
      </c>
      <c r="AI113" s="57"/>
      <c r="AJ113" s="57"/>
      <c r="AK113" s="75"/>
      <c r="AW113" s="61" t="str">
        <f t="shared" si="50"/>
        <v/>
      </c>
      <c r="AX113" s="46">
        <f t="shared" si="50"/>
        <v>13</v>
      </c>
      <c r="AY113" s="46" t="str">
        <f t="shared" si="50"/>
        <v/>
      </c>
      <c r="AZ113" s="46">
        <f t="shared" si="50"/>
        <v>3</v>
      </c>
      <c r="BA113" s="46">
        <f>(IF(Q113="","",(IF(MID(Q113,2,1)="-",LEFT(Q113,1),LEFT(Q113,2)))+0))</f>
        <v>0</v>
      </c>
      <c r="BB113" s="62"/>
      <c r="BC113" s="46">
        <f>(IF(S113="","",(IF(MID(S113,2,1)="-",LEFT(S113,1),LEFT(S113,2)))+0))</f>
        <v>7</v>
      </c>
      <c r="BD113" s="46" t="str">
        <f>(IF(T113="","",(IF(MID(T113,2,1)="-",LEFT(T113,1),LEFT(T113,2)))+0))</f>
        <v/>
      </c>
      <c r="BE113" s="46" t="str">
        <f>(IF(U113="","",(IF(MID(U113,2,1)="-",LEFT(U113,1),LEFT(U113,2)))+0))</f>
        <v/>
      </c>
      <c r="BF113" s="63" t="str">
        <f>(IF(V113="","",(IF(MID(V113,2,1)="-",LEFT(V113,1),LEFT(V113,2)))+0))</f>
        <v/>
      </c>
      <c r="BM113" s="24"/>
      <c r="BN113" s="24"/>
      <c r="BO113" s="24"/>
      <c r="BP113" s="46" t="str">
        <f t="shared" si="30"/>
        <v/>
      </c>
      <c r="BQ113" s="46" t="str">
        <f t="shared" si="30"/>
        <v/>
      </c>
      <c r="BR113" s="46" t="str">
        <f t="shared" si="30"/>
        <v/>
      </c>
      <c r="BS113" s="46" t="str">
        <f t="shared" si="30"/>
        <v/>
      </c>
      <c r="BT113" s="46" t="str">
        <f t="shared" si="30"/>
        <v/>
      </c>
      <c r="BU113" s="47"/>
      <c r="BV113" s="61" t="str">
        <f t="shared" si="51"/>
        <v/>
      </c>
      <c r="BW113" s="46">
        <f t="shared" si="51"/>
        <v>0</v>
      </c>
      <c r="BX113" s="46" t="str">
        <f t="shared" si="51"/>
        <v/>
      </c>
      <c r="BY113" s="46">
        <f t="shared" si="51"/>
        <v>2</v>
      </c>
      <c r="BZ113" s="46">
        <f>(IF(Q113="","",IF(RIGHT(Q113,2)="10",RIGHT(Q113,2),RIGHT(Q113,1))+0))</f>
        <v>5</v>
      </c>
      <c r="CA113" s="62"/>
      <c r="CB113" s="46">
        <f>(IF(S113="","",IF(RIGHT(S113,2)="10",RIGHT(S113,2),RIGHT(S113,1))+0))</f>
        <v>0</v>
      </c>
      <c r="CC113" s="46" t="str">
        <f>(IF(T113="","",IF(RIGHT(T113,2)="10",RIGHT(T113,2),RIGHT(T113,1))+0))</f>
        <v/>
      </c>
      <c r="CD113" s="46" t="str">
        <f>(IF(U113="","",IF(RIGHT(U113,2)="10",RIGHT(U113,2),RIGHT(U113,1))+0))</f>
        <v/>
      </c>
      <c r="CE113" s="63" t="str">
        <f>(IF(V113="","",IF(RIGHT(V113,2)="10",RIGHT(V113,2),RIGHT(V113,1))+0))</f>
        <v/>
      </c>
      <c r="CL113" s="24"/>
      <c r="CM113" s="24"/>
      <c r="CN113" s="24"/>
      <c r="CO113" s="46" t="str">
        <f t="shared" si="32"/>
        <v/>
      </c>
      <c r="CP113" s="46" t="str">
        <f t="shared" si="32"/>
        <v/>
      </c>
      <c r="CQ113" s="46" t="str">
        <f t="shared" si="32"/>
        <v/>
      </c>
      <c r="CR113" s="46" t="str">
        <f t="shared" si="32"/>
        <v/>
      </c>
      <c r="CS113" s="46" t="str">
        <f t="shared" si="32"/>
        <v/>
      </c>
      <c r="CU113" s="61" t="str">
        <f t="shared" si="52"/>
        <v/>
      </c>
      <c r="CV113" s="46" t="str">
        <f t="shared" si="52"/>
        <v>H</v>
      </c>
      <c r="CW113" s="46" t="str">
        <f t="shared" si="52"/>
        <v/>
      </c>
      <c r="CX113" s="46" t="str">
        <f t="shared" si="52"/>
        <v>H</v>
      </c>
      <c r="CY113" s="46" t="str">
        <f>(IF(Q113="","",IF(BA113&gt;BZ113,"H",IF(BA113&lt;BZ113,"A","D"))))</f>
        <v>A</v>
      </c>
      <c r="CZ113" s="62"/>
      <c r="DA113" s="46" t="str">
        <f>(IF(S113="","",IF(BC113&gt;CB113,"H",IF(BC113&lt;CB113,"A","D"))))</f>
        <v>H</v>
      </c>
      <c r="DB113" s="46" t="str">
        <f>(IF(T113="","",IF(BD113&gt;CC113,"H",IF(BD113&lt;CC113,"A","D"))))</f>
        <v/>
      </c>
      <c r="DC113" s="46" t="str">
        <f>(IF(U113="","",IF(BE113&gt;CD113,"H",IF(BE113&lt;CD113,"A","D"))))</f>
        <v/>
      </c>
      <c r="DD113" s="63" t="str">
        <f>(IF(V113="","",IF(BF113&gt;CE113,"H",IF(BF113&lt;CE113,"A","D"))))</f>
        <v/>
      </c>
      <c r="DK113" s="24"/>
      <c r="DL113" s="24"/>
      <c r="DM113" s="24"/>
      <c r="DN113" s="24" t="str">
        <f t="shared" si="34"/>
        <v/>
      </c>
      <c r="DO113" s="24" t="str">
        <f t="shared" si="34"/>
        <v/>
      </c>
      <c r="DP113" s="24" t="str">
        <f t="shared" si="34"/>
        <v/>
      </c>
      <c r="DQ113" s="24" t="str">
        <f t="shared" si="34"/>
        <v/>
      </c>
      <c r="DR113" s="24" t="str">
        <f t="shared" si="34"/>
        <v/>
      </c>
      <c r="DT113" s="20" t="str">
        <f t="shared" si="35"/>
        <v>Manor Athletic</v>
      </c>
      <c r="DU113" s="48">
        <f t="shared" si="53"/>
        <v>5</v>
      </c>
      <c r="DV113" s="49">
        <f t="shared" si="36"/>
        <v>3</v>
      </c>
      <c r="DW113" s="49">
        <f t="shared" si="37"/>
        <v>0</v>
      </c>
      <c r="DX113" s="49">
        <f t="shared" si="38"/>
        <v>1</v>
      </c>
      <c r="DY113" s="49">
        <f>COUNTIF(CZ$107:CZ$117,"A")</f>
        <v>1</v>
      </c>
      <c r="DZ113" s="49">
        <f>COUNTIF(CZ$107:CZ$117,"D")</f>
        <v>0</v>
      </c>
      <c r="EA113" s="49">
        <f>COUNTIF(CZ$107:CZ$117,"H")</f>
        <v>0</v>
      </c>
      <c r="EB113" s="48">
        <f t="shared" si="54"/>
        <v>4</v>
      </c>
      <c r="EC113" s="48">
        <f t="shared" si="39"/>
        <v>0</v>
      </c>
      <c r="ED113" s="48">
        <f t="shared" si="39"/>
        <v>1</v>
      </c>
      <c r="EE113" s="50">
        <f>SUM($AW113:$BT113)+SUM(CA$107:CA$117)</f>
        <v>27</v>
      </c>
      <c r="EF113" s="50">
        <f>SUM($BV113:$CS113)+SUM(BB$107:BB$117)</f>
        <v>7</v>
      </c>
      <c r="EG113" s="48">
        <f t="shared" si="40"/>
        <v>8</v>
      </c>
      <c r="EH113" s="50">
        <f t="shared" si="55"/>
        <v>20</v>
      </c>
      <c r="EI113" s="47"/>
      <c r="EJ113" s="49">
        <f t="shared" si="41"/>
        <v>13</v>
      </c>
      <c r="EK113" s="49">
        <f t="shared" si="42"/>
        <v>8</v>
      </c>
      <c r="EL113" s="49">
        <f t="shared" si="43"/>
        <v>0</v>
      </c>
      <c r="EM113" s="49">
        <f t="shared" si="44"/>
        <v>5</v>
      </c>
      <c r="EN113" s="49">
        <f t="shared" si="45"/>
        <v>60</v>
      </c>
      <c r="EO113" s="49">
        <f t="shared" si="46"/>
        <v>37</v>
      </c>
      <c r="EP113" s="49">
        <f t="shared" si="47"/>
        <v>16</v>
      </c>
      <c r="EQ113" s="49">
        <f t="shared" si="48"/>
        <v>1.6216216216216217</v>
      </c>
      <c r="ES113" s="4">
        <f t="shared" si="56"/>
        <v>1</v>
      </c>
      <c r="ET113" s="4">
        <f t="shared" si="57"/>
        <v>1</v>
      </c>
      <c r="EU113" s="4">
        <f t="shared" si="49"/>
        <v>0</v>
      </c>
      <c r="EV113" s="4">
        <f t="shared" si="49"/>
        <v>1</v>
      </c>
      <c r="EW113" s="4">
        <f t="shared" si="49"/>
        <v>1</v>
      </c>
      <c r="EX113" s="4">
        <f t="shared" si="49"/>
        <v>1</v>
      </c>
      <c r="EY113" s="4">
        <f t="shared" si="49"/>
        <v>1</v>
      </c>
      <c r="EZ113" s="4">
        <f t="shared" si="49"/>
        <v>1</v>
      </c>
    </row>
    <row r="114" spans="1:164" x14ac:dyDescent="0.25">
      <c r="A114" s="73">
        <v>7</v>
      </c>
      <c r="B114" s="4" t="s">
        <v>113</v>
      </c>
      <c r="C114" s="24">
        <v>13</v>
      </c>
      <c r="D114" s="24">
        <v>4</v>
      </c>
      <c r="E114" s="24">
        <v>2</v>
      </c>
      <c r="F114" s="24">
        <v>7</v>
      </c>
      <c r="G114" s="24">
        <v>41</v>
      </c>
      <c r="H114" s="24">
        <v>55</v>
      </c>
      <c r="I114" s="21">
        <v>10</v>
      </c>
      <c r="J114" s="25">
        <v>0.74545454545454548</v>
      </c>
      <c r="L114" s="51" t="s">
        <v>163</v>
      </c>
      <c r="M114" s="91" t="s">
        <v>168</v>
      </c>
      <c r="N114" s="71" t="s">
        <v>222</v>
      </c>
      <c r="O114" s="57"/>
      <c r="P114" s="71" t="s">
        <v>223</v>
      </c>
      <c r="Q114" s="55"/>
      <c r="R114" s="57"/>
      <c r="S114" s="53"/>
      <c r="T114" s="56" t="s">
        <v>224</v>
      </c>
      <c r="U114" s="57"/>
      <c r="V114" s="74" t="s">
        <v>225</v>
      </c>
      <c r="AA114" s="51" t="s">
        <v>163</v>
      </c>
      <c r="AB114" s="59" t="s">
        <v>216</v>
      </c>
      <c r="AC114" s="54" t="s">
        <v>194</v>
      </c>
      <c r="AD114" s="57"/>
      <c r="AE114" s="54" t="s">
        <v>201</v>
      </c>
      <c r="AF114" s="55"/>
      <c r="AG114" s="57"/>
      <c r="AH114" s="53"/>
      <c r="AI114" s="54" t="s">
        <v>226</v>
      </c>
      <c r="AJ114" s="57"/>
      <c r="AK114" s="60" t="s">
        <v>209</v>
      </c>
      <c r="AW114" s="61">
        <f t="shared" si="50"/>
        <v>4</v>
      </c>
      <c r="AX114" s="46">
        <f t="shared" si="50"/>
        <v>4</v>
      </c>
      <c r="AY114" s="46" t="str">
        <f t="shared" si="50"/>
        <v/>
      </c>
      <c r="AZ114" s="46">
        <f t="shared" si="50"/>
        <v>3</v>
      </c>
      <c r="BA114" s="46" t="str">
        <f>(IF(Q114="","",(IF(MID(Q114,2,1)="-",LEFT(Q114,1),LEFT(Q114,2)))+0))</f>
        <v/>
      </c>
      <c r="BB114" s="46" t="str">
        <f>(IF(R114="","",(IF(MID(R114,2,1)="-",LEFT(R114,1),LEFT(R114,2)))+0))</f>
        <v/>
      </c>
      <c r="BC114" s="62"/>
      <c r="BD114" s="46">
        <f>(IF(T114="","",(IF(MID(T114,2,1)="-",LEFT(T114,1),LEFT(T114,2)))+0))</f>
        <v>2</v>
      </c>
      <c r="BE114" s="46" t="str">
        <f>(IF(U114="","",(IF(MID(U114,2,1)="-",LEFT(U114,1),LEFT(U114,2)))+0))</f>
        <v/>
      </c>
      <c r="BF114" s="63">
        <f>(IF(V114="","",(IF(MID(V114,2,1)="-",LEFT(V114,1),LEFT(V114,2)))+0))</f>
        <v>3</v>
      </c>
      <c r="BM114" s="24"/>
      <c r="BN114" s="24"/>
      <c r="BO114" s="24"/>
      <c r="BP114" s="46" t="str">
        <f t="shared" si="30"/>
        <v/>
      </c>
      <c r="BQ114" s="46" t="str">
        <f t="shared" si="30"/>
        <v/>
      </c>
      <c r="BR114" s="46" t="str">
        <f t="shared" si="30"/>
        <v/>
      </c>
      <c r="BS114" s="46" t="str">
        <f t="shared" si="30"/>
        <v/>
      </c>
      <c r="BT114" s="46" t="str">
        <f t="shared" si="30"/>
        <v/>
      </c>
      <c r="BU114" s="47"/>
      <c r="BV114" s="61">
        <f t="shared" si="51"/>
        <v>6</v>
      </c>
      <c r="BW114" s="46">
        <f t="shared" si="51"/>
        <v>8</v>
      </c>
      <c r="BX114" s="46" t="str">
        <f t="shared" si="51"/>
        <v/>
      </c>
      <c r="BY114" s="46">
        <f t="shared" si="51"/>
        <v>10</v>
      </c>
      <c r="BZ114" s="46" t="str">
        <f>(IF(Q114="","",IF(RIGHT(Q114,2)="10",RIGHT(Q114,2),RIGHT(Q114,1))+0))</f>
        <v/>
      </c>
      <c r="CA114" s="46" t="str">
        <f>(IF(R114="","",IF(RIGHT(R114,2)="10",RIGHT(R114,2),RIGHT(R114,1))+0))</f>
        <v/>
      </c>
      <c r="CB114" s="62"/>
      <c r="CC114" s="46">
        <f>(IF(T114="","",IF(RIGHT(T114,2)="10",RIGHT(T114,2),RIGHT(T114,1))+0))</f>
        <v>8</v>
      </c>
      <c r="CD114" s="46" t="str">
        <f>(IF(U114="","",IF(RIGHT(U114,2)="10",RIGHT(U114,2),RIGHT(U114,1))+0))</f>
        <v/>
      </c>
      <c r="CE114" s="63">
        <f>(IF(V114="","",IF(RIGHT(V114,2)="10",RIGHT(V114,2),RIGHT(V114,1))+0))</f>
        <v>9</v>
      </c>
      <c r="CL114" s="24"/>
      <c r="CM114" s="24"/>
      <c r="CN114" s="24"/>
      <c r="CO114" s="46" t="str">
        <f t="shared" si="32"/>
        <v/>
      </c>
      <c r="CP114" s="46" t="str">
        <f t="shared" si="32"/>
        <v/>
      </c>
      <c r="CQ114" s="46" t="str">
        <f t="shared" si="32"/>
        <v/>
      </c>
      <c r="CR114" s="46" t="str">
        <f t="shared" si="32"/>
        <v/>
      </c>
      <c r="CS114" s="46" t="str">
        <f t="shared" si="32"/>
        <v/>
      </c>
      <c r="CU114" s="61" t="str">
        <f t="shared" si="52"/>
        <v>A</v>
      </c>
      <c r="CV114" s="46" t="str">
        <f t="shared" si="52"/>
        <v>A</v>
      </c>
      <c r="CW114" s="46" t="str">
        <f t="shared" si="52"/>
        <v/>
      </c>
      <c r="CX114" s="46" t="str">
        <f t="shared" si="52"/>
        <v>A</v>
      </c>
      <c r="CY114" s="46" t="str">
        <f>(IF(Q114="","",IF(BA114&gt;BZ114,"H",IF(BA114&lt;BZ114,"A","D"))))</f>
        <v/>
      </c>
      <c r="CZ114" s="46" t="str">
        <f>(IF(R114="","",IF(BB114&gt;CA114,"H",IF(BB114&lt;CA114,"A","D"))))</f>
        <v/>
      </c>
      <c r="DA114" s="62"/>
      <c r="DB114" s="46" t="str">
        <f>(IF(T114="","",IF(BD114&gt;CC114,"H",IF(BD114&lt;CC114,"A","D"))))</f>
        <v>A</v>
      </c>
      <c r="DC114" s="46" t="str">
        <f>(IF(U114="","",IF(BE114&gt;CD114,"H",IF(BE114&lt;CD114,"A","D"))))</f>
        <v/>
      </c>
      <c r="DD114" s="63" t="str">
        <f>(IF(V114="","",IF(BF114&gt;CE114,"H",IF(BF114&lt;CE114,"A","D"))))</f>
        <v>A</v>
      </c>
      <c r="DK114" s="24"/>
      <c r="DL114" s="24"/>
      <c r="DM114" s="24"/>
      <c r="DN114" s="24" t="str">
        <f t="shared" si="34"/>
        <v/>
      </c>
      <c r="DO114" s="24" t="str">
        <f t="shared" si="34"/>
        <v/>
      </c>
      <c r="DP114" s="24" t="str">
        <f t="shared" si="34"/>
        <v/>
      </c>
      <c r="DQ114" s="24" t="str">
        <f t="shared" si="34"/>
        <v/>
      </c>
      <c r="DR114" s="24" t="str">
        <f t="shared" si="34"/>
        <v/>
      </c>
      <c r="DT114" s="20" t="str">
        <f t="shared" si="35"/>
        <v>Surbiton Town Juniors</v>
      </c>
      <c r="DU114" s="48">
        <f t="shared" si="53"/>
        <v>8</v>
      </c>
      <c r="DV114" s="49">
        <f t="shared" si="36"/>
        <v>0</v>
      </c>
      <c r="DW114" s="49">
        <f t="shared" si="37"/>
        <v>0</v>
      </c>
      <c r="DX114" s="49">
        <f t="shared" si="38"/>
        <v>5</v>
      </c>
      <c r="DY114" s="49">
        <f>COUNTIF(DA$107:DA$117,"A")</f>
        <v>0</v>
      </c>
      <c r="DZ114" s="49">
        <f>COUNTIF(DA$107:DA$117,"D")</f>
        <v>0</v>
      </c>
      <c r="EA114" s="49">
        <f>COUNTIF(DA$107:DA$117,"H")</f>
        <v>3</v>
      </c>
      <c r="EB114" s="48">
        <f t="shared" si="54"/>
        <v>0</v>
      </c>
      <c r="EC114" s="48">
        <f t="shared" si="39"/>
        <v>0</v>
      </c>
      <c r="ED114" s="48">
        <f t="shared" si="39"/>
        <v>8</v>
      </c>
      <c r="EE114" s="50">
        <f>SUM($AW114:$BT114)+SUM(CB$107:CB$117)</f>
        <v>18</v>
      </c>
      <c r="EF114" s="50">
        <f>SUM($BV114:$CS114)+SUM(BC$107:BC$117)</f>
        <v>54</v>
      </c>
      <c r="EG114" s="48">
        <f t="shared" si="40"/>
        <v>0</v>
      </c>
      <c r="EH114" s="50">
        <f t="shared" si="55"/>
        <v>-36</v>
      </c>
      <c r="EI114" s="47"/>
      <c r="EJ114" s="49">
        <f t="shared" si="41"/>
        <v>15</v>
      </c>
      <c r="EK114" s="49">
        <f t="shared" si="42"/>
        <v>0</v>
      </c>
      <c r="EL114" s="49">
        <f t="shared" si="43"/>
        <v>0</v>
      </c>
      <c r="EM114" s="49">
        <f t="shared" si="44"/>
        <v>15</v>
      </c>
      <c r="EN114" s="49">
        <f t="shared" si="45"/>
        <v>24</v>
      </c>
      <c r="EO114" s="49">
        <f t="shared" si="46"/>
        <v>102</v>
      </c>
      <c r="EP114" s="49">
        <f t="shared" si="47"/>
        <v>0</v>
      </c>
      <c r="EQ114" s="49">
        <f t="shared" si="48"/>
        <v>0.23529411764705882</v>
      </c>
      <c r="ES114" s="4">
        <f t="shared" si="56"/>
        <v>1</v>
      </c>
      <c r="ET114" s="4">
        <f t="shared" si="57"/>
        <v>0</v>
      </c>
      <c r="EU114" s="4">
        <f t="shared" si="49"/>
        <v>0</v>
      </c>
      <c r="EV114" s="4">
        <f t="shared" si="49"/>
        <v>1</v>
      </c>
      <c r="EW114" s="4">
        <f t="shared" si="49"/>
        <v>1</v>
      </c>
      <c r="EX114" s="4">
        <f t="shared" si="49"/>
        <v>1</v>
      </c>
      <c r="EY114" s="4">
        <f t="shared" si="49"/>
        <v>0</v>
      </c>
      <c r="EZ114" s="4">
        <f t="shared" si="49"/>
        <v>1</v>
      </c>
    </row>
    <row r="115" spans="1:164" x14ac:dyDescent="0.25">
      <c r="A115" s="4">
        <v>8</v>
      </c>
      <c r="B115" s="4" t="s">
        <v>98</v>
      </c>
      <c r="C115" s="24">
        <v>14</v>
      </c>
      <c r="D115" s="24">
        <v>2</v>
      </c>
      <c r="E115" s="24">
        <v>2</v>
      </c>
      <c r="F115" s="24">
        <v>10</v>
      </c>
      <c r="G115" s="24">
        <v>31</v>
      </c>
      <c r="H115" s="24">
        <v>82</v>
      </c>
      <c r="I115" s="21">
        <v>6</v>
      </c>
      <c r="J115" s="25">
        <v>0.37804878048780488</v>
      </c>
      <c r="L115" s="51" t="s">
        <v>204</v>
      </c>
      <c r="M115" s="59" t="s">
        <v>206</v>
      </c>
      <c r="N115" s="57"/>
      <c r="O115" s="56" t="s">
        <v>102</v>
      </c>
      <c r="P115" s="54" t="s">
        <v>147</v>
      </c>
      <c r="Q115" s="55" t="s">
        <v>149</v>
      </c>
      <c r="R115" s="57"/>
      <c r="S115" s="54" t="s">
        <v>227</v>
      </c>
      <c r="T115" s="53"/>
      <c r="U115" s="57"/>
      <c r="V115" s="75"/>
      <c r="W115" s="20"/>
      <c r="X115" s="20"/>
      <c r="Y115" s="20"/>
      <c r="Z115" s="20"/>
      <c r="AA115" s="51" t="s">
        <v>204</v>
      </c>
      <c r="AB115" s="59" t="s">
        <v>228</v>
      </c>
      <c r="AC115" s="57"/>
      <c r="AD115" s="54" t="s">
        <v>229</v>
      </c>
      <c r="AE115" s="54" t="s">
        <v>230</v>
      </c>
      <c r="AF115" s="55"/>
      <c r="AG115" s="57"/>
      <c r="AH115" s="54" t="s">
        <v>231</v>
      </c>
      <c r="AI115" s="53"/>
      <c r="AJ115" s="57"/>
      <c r="AK115" s="75"/>
      <c r="AL115" s="20"/>
      <c r="AM115" s="20"/>
      <c r="AN115" s="20"/>
      <c r="AO115" s="20"/>
      <c r="AP115" s="20"/>
      <c r="AQ115" s="20"/>
      <c r="AR115" s="20"/>
      <c r="AS115" s="20"/>
      <c r="AT115" s="20"/>
      <c r="AU115" s="20"/>
      <c r="AV115" s="20"/>
      <c r="AW115" s="61">
        <f t="shared" si="50"/>
        <v>1</v>
      </c>
      <c r="AX115" s="46" t="str">
        <f t="shared" si="50"/>
        <v/>
      </c>
      <c r="AY115" s="46">
        <f t="shared" si="50"/>
        <v>3</v>
      </c>
      <c r="AZ115" s="46">
        <f t="shared" si="50"/>
        <v>0</v>
      </c>
      <c r="BA115" s="46">
        <f>(IF(Q115="","",(IF(MID(Q115,2,1)="-",LEFT(Q115,1),LEFT(Q115,2)))+0))</f>
        <v>3</v>
      </c>
      <c r="BB115" s="46" t="str">
        <f>(IF(R115="","",(IF(MID(R115,2,1)="-",LEFT(R115,1),LEFT(R115,2)))+0))</f>
        <v/>
      </c>
      <c r="BC115" s="46">
        <f>(IF(S115="","",(IF(MID(S115,2,1)="-",LEFT(S115,1),LEFT(S115,2)))+0))</f>
        <v>1</v>
      </c>
      <c r="BD115" s="62"/>
      <c r="BE115" s="46" t="str">
        <f>(IF(U115="","",(IF(MID(U115,2,1)="-",LEFT(U115,1),LEFT(U115,2)))+0))</f>
        <v/>
      </c>
      <c r="BF115" s="63" t="str">
        <f>(IF(V115="","",(IF(MID(V115,2,1)="-",LEFT(V115,1),LEFT(V115,2)))+0))</f>
        <v/>
      </c>
      <c r="BM115" s="24"/>
      <c r="BN115" s="24"/>
      <c r="BO115" s="24"/>
      <c r="BP115" s="46" t="str">
        <f t="shared" si="30"/>
        <v/>
      </c>
      <c r="BQ115" s="46" t="str">
        <f t="shared" si="30"/>
        <v/>
      </c>
      <c r="BR115" s="46" t="str">
        <f t="shared" si="30"/>
        <v/>
      </c>
      <c r="BS115" s="46" t="str">
        <f t="shared" si="30"/>
        <v/>
      </c>
      <c r="BT115" s="46" t="str">
        <f t="shared" si="30"/>
        <v/>
      </c>
      <c r="BU115" s="47"/>
      <c r="BV115" s="61">
        <f t="shared" si="51"/>
        <v>2</v>
      </c>
      <c r="BW115" s="46" t="str">
        <f t="shared" si="51"/>
        <v/>
      </c>
      <c r="BX115" s="46">
        <f t="shared" si="51"/>
        <v>0</v>
      </c>
      <c r="BY115" s="46">
        <f t="shared" si="51"/>
        <v>1</v>
      </c>
      <c r="BZ115" s="46">
        <f>(IF(Q115="","",IF(RIGHT(Q115,2)="10",RIGHT(Q115,2),RIGHT(Q115,1))+0))</f>
        <v>2</v>
      </c>
      <c r="CA115" s="46" t="str">
        <f>(IF(R115="","",IF(RIGHT(R115,2)="10",RIGHT(R115,2),RIGHT(R115,1))+0))</f>
        <v/>
      </c>
      <c r="CB115" s="46">
        <f>(IF(S115="","",IF(RIGHT(S115,2)="10",RIGHT(S115,2),RIGHT(S115,1))+0))</f>
        <v>0</v>
      </c>
      <c r="CC115" s="62"/>
      <c r="CD115" s="46" t="str">
        <f>(IF(U115="","",IF(RIGHT(U115,2)="10",RIGHT(U115,2),RIGHT(U115,1))+0))</f>
        <v/>
      </c>
      <c r="CE115" s="63" t="str">
        <f>(IF(V115="","",IF(RIGHT(V115,2)="10",RIGHT(V115,2),RIGHT(V115,1))+0))</f>
        <v/>
      </c>
      <c r="CL115" s="24"/>
      <c r="CM115" s="24"/>
      <c r="CN115" s="24"/>
      <c r="CO115" s="46" t="str">
        <f t="shared" si="32"/>
        <v/>
      </c>
      <c r="CP115" s="46" t="str">
        <f t="shared" si="32"/>
        <v/>
      </c>
      <c r="CQ115" s="46" t="str">
        <f t="shared" si="32"/>
        <v/>
      </c>
      <c r="CR115" s="46" t="str">
        <f t="shared" si="32"/>
        <v/>
      </c>
      <c r="CS115" s="46" t="str">
        <f t="shared" si="32"/>
        <v/>
      </c>
      <c r="CU115" s="61" t="str">
        <f t="shared" si="52"/>
        <v>A</v>
      </c>
      <c r="CV115" s="46" t="str">
        <f t="shared" si="52"/>
        <v/>
      </c>
      <c r="CW115" s="46" t="str">
        <f t="shared" si="52"/>
        <v>H</v>
      </c>
      <c r="CX115" s="46" t="str">
        <f t="shared" si="52"/>
        <v>A</v>
      </c>
      <c r="CY115" s="46" t="str">
        <f>(IF(Q115="","",IF(BA115&gt;BZ115,"H",IF(BA115&lt;BZ115,"A","D"))))</f>
        <v>H</v>
      </c>
      <c r="CZ115" s="46" t="str">
        <f>(IF(R115="","",IF(BB115&gt;CA115,"H",IF(BB115&lt;CA115,"A","D"))))</f>
        <v/>
      </c>
      <c r="DA115" s="46" t="str">
        <f>(IF(S115="","",IF(BC115&gt;CB115,"H",IF(BC115&lt;CB115,"A","D"))))</f>
        <v>H</v>
      </c>
      <c r="DB115" s="62"/>
      <c r="DC115" s="46" t="str">
        <f>(IF(U115="","",IF(BE115&gt;CD115,"H",IF(BE115&lt;CD115,"A","D"))))</f>
        <v/>
      </c>
      <c r="DD115" s="63" t="str">
        <f>(IF(V115="","",IF(BF115&gt;CE115,"H",IF(BF115&lt;CE115,"A","D"))))</f>
        <v/>
      </c>
      <c r="DK115" s="24"/>
      <c r="DL115" s="24"/>
      <c r="DM115" s="24"/>
      <c r="DN115" s="24" t="str">
        <f t="shared" si="34"/>
        <v/>
      </c>
      <c r="DO115" s="24" t="str">
        <f t="shared" si="34"/>
        <v/>
      </c>
      <c r="DP115" s="24" t="str">
        <f t="shared" si="34"/>
        <v/>
      </c>
      <c r="DQ115" s="24" t="str">
        <f t="shared" si="34"/>
        <v/>
      </c>
      <c r="DR115" s="24" t="str">
        <f t="shared" si="34"/>
        <v/>
      </c>
      <c r="DT115" s="20" t="str">
        <f t="shared" si="35"/>
        <v>Sutton United Juniors</v>
      </c>
      <c r="DU115" s="48">
        <f t="shared" si="53"/>
        <v>10</v>
      </c>
      <c r="DV115" s="49">
        <f t="shared" si="36"/>
        <v>3</v>
      </c>
      <c r="DW115" s="49">
        <f t="shared" si="37"/>
        <v>0</v>
      </c>
      <c r="DX115" s="49">
        <f t="shared" si="38"/>
        <v>2</v>
      </c>
      <c r="DY115" s="49">
        <f>COUNTIF(DB$107:DB$117,"A")</f>
        <v>2</v>
      </c>
      <c r="DZ115" s="49">
        <f>COUNTIF(DB$107:DB$117,"D")</f>
        <v>2</v>
      </c>
      <c r="EA115" s="49">
        <f>COUNTIF(DB$107:DB$117,"H")</f>
        <v>1</v>
      </c>
      <c r="EB115" s="48">
        <f t="shared" si="54"/>
        <v>5</v>
      </c>
      <c r="EC115" s="48">
        <f t="shared" si="39"/>
        <v>2</v>
      </c>
      <c r="ED115" s="48">
        <f t="shared" si="39"/>
        <v>3</v>
      </c>
      <c r="EE115" s="50">
        <f>SUM($AW115:$BT115)+SUM(CC$107:CC$117)</f>
        <v>30</v>
      </c>
      <c r="EF115" s="50">
        <f>SUM($BV115:$CS115)+SUM(BD$107:BD$117)</f>
        <v>23</v>
      </c>
      <c r="EG115" s="48">
        <f t="shared" si="40"/>
        <v>12</v>
      </c>
      <c r="EH115" s="50">
        <f t="shared" si="55"/>
        <v>7</v>
      </c>
      <c r="EI115" s="47"/>
      <c r="EJ115" s="49">
        <f t="shared" si="41"/>
        <v>17</v>
      </c>
      <c r="EK115" s="49">
        <f t="shared" si="42"/>
        <v>7</v>
      </c>
      <c r="EL115" s="49">
        <f t="shared" si="43"/>
        <v>4</v>
      </c>
      <c r="EM115" s="49">
        <f t="shared" si="44"/>
        <v>6</v>
      </c>
      <c r="EN115" s="49">
        <f t="shared" si="45"/>
        <v>44</v>
      </c>
      <c r="EO115" s="49">
        <f t="shared" si="46"/>
        <v>42</v>
      </c>
      <c r="EP115" s="49">
        <f t="shared" si="47"/>
        <v>18</v>
      </c>
      <c r="EQ115" s="49">
        <f t="shared" si="48"/>
        <v>1.0476190476190477</v>
      </c>
      <c r="ES115" s="4">
        <f t="shared" si="56"/>
        <v>1</v>
      </c>
      <c r="ET115" s="4">
        <f t="shared" si="57"/>
        <v>1</v>
      </c>
      <c r="EU115" s="4">
        <f t="shared" si="49"/>
        <v>1</v>
      </c>
      <c r="EV115" s="4">
        <f t="shared" si="49"/>
        <v>1</v>
      </c>
      <c r="EW115" s="4">
        <f t="shared" si="49"/>
        <v>1</v>
      </c>
      <c r="EX115" s="4">
        <f t="shared" si="49"/>
        <v>1</v>
      </c>
      <c r="EY115" s="4">
        <f t="shared" si="49"/>
        <v>1</v>
      </c>
      <c r="EZ115" s="4">
        <f t="shared" si="49"/>
        <v>1</v>
      </c>
      <c r="FA115" s="20"/>
      <c r="FB115" s="20"/>
    </row>
    <row r="116" spans="1:164" x14ac:dyDescent="0.25">
      <c r="A116" s="4">
        <v>9</v>
      </c>
      <c r="B116" s="4" t="s">
        <v>205</v>
      </c>
      <c r="C116" s="24">
        <v>11</v>
      </c>
      <c r="D116" s="24">
        <v>2</v>
      </c>
      <c r="E116" s="24">
        <v>1</v>
      </c>
      <c r="F116" s="24">
        <v>8</v>
      </c>
      <c r="G116" s="24">
        <v>19</v>
      </c>
      <c r="H116" s="24">
        <v>37</v>
      </c>
      <c r="I116" s="21">
        <v>5</v>
      </c>
      <c r="J116" s="25">
        <v>0.51351351351351349</v>
      </c>
      <c r="L116" s="51" t="s">
        <v>210</v>
      </c>
      <c r="M116" s="91" t="s">
        <v>232</v>
      </c>
      <c r="N116" s="57"/>
      <c r="O116" s="57"/>
      <c r="P116" s="57"/>
      <c r="Q116" s="55"/>
      <c r="R116" s="57"/>
      <c r="S116" s="71" t="s">
        <v>233</v>
      </c>
      <c r="T116" s="57"/>
      <c r="U116" s="53"/>
      <c r="V116" s="75"/>
      <c r="AA116" s="51" t="s">
        <v>210</v>
      </c>
      <c r="AB116" s="59" t="s">
        <v>203</v>
      </c>
      <c r="AC116" s="57"/>
      <c r="AD116" s="57"/>
      <c r="AE116" s="57"/>
      <c r="AF116" s="55"/>
      <c r="AG116" s="57"/>
      <c r="AH116" s="54" t="s">
        <v>200</v>
      </c>
      <c r="AI116" s="57"/>
      <c r="AJ116" s="53"/>
      <c r="AK116" s="75"/>
      <c r="AW116" s="61">
        <f t="shared" si="50"/>
        <v>4</v>
      </c>
      <c r="AX116" s="46" t="str">
        <f t="shared" si="50"/>
        <v/>
      </c>
      <c r="AY116" s="46" t="str">
        <f t="shared" si="50"/>
        <v/>
      </c>
      <c r="AZ116" s="46" t="str">
        <f t="shared" si="50"/>
        <v/>
      </c>
      <c r="BA116" s="46" t="str">
        <f>(IF(Q116="","",(IF(MID(Q116,2,1)="-",LEFT(Q116,1),LEFT(Q116,2)))+0))</f>
        <v/>
      </c>
      <c r="BB116" s="46" t="str">
        <f>(IF(R116="","",(IF(MID(R116,2,1)="-",LEFT(R116,1),LEFT(R116,2)))+0))</f>
        <v/>
      </c>
      <c r="BC116" s="46">
        <f>(IF(S116="","",(IF(MID(S116,2,1)="-",LEFT(S116,1),LEFT(S116,2)))+0))</f>
        <v>5</v>
      </c>
      <c r="BD116" s="46" t="str">
        <f>(IF(T116="","",(IF(MID(T116,2,1)="-",LEFT(T116,1),LEFT(T116,2)))+0))</f>
        <v/>
      </c>
      <c r="BE116" s="62"/>
      <c r="BF116" s="63" t="str">
        <f>(IF(V116="","",(IF(MID(V116,2,1)="-",LEFT(V116,1),LEFT(V116,2)))+0))</f>
        <v/>
      </c>
      <c r="BM116" s="24"/>
      <c r="BN116" s="24"/>
      <c r="BO116" s="24"/>
      <c r="BP116" s="46" t="str">
        <f t="shared" si="30"/>
        <v/>
      </c>
      <c r="BQ116" s="46" t="str">
        <f t="shared" si="30"/>
        <v/>
      </c>
      <c r="BR116" s="46" t="str">
        <f t="shared" si="30"/>
        <v/>
      </c>
      <c r="BS116" s="46" t="str">
        <f t="shared" si="30"/>
        <v/>
      </c>
      <c r="BT116" s="46" t="str">
        <f t="shared" si="30"/>
        <v/>
      </c>
      <c r="BU116" s="76"/>
      <c r="BV116" s="61">
        <f t="shared" si="51"/>
        <v>0</v>
      </c>
      <c r="BW116" s="46" t="str">
        <f t="shared" si="51"/>
        <v/>
      </c>
      <c r="BX116" s="46" t="str">
        <f t="shared" si="51"/>
        <v/>
      </c>
      <c r="BY116" s="46" t="str">
        <f t="shared" si="51"/>
        <v/>
      </c>
      <c r="BZ116" s="46" t="str">
        <f>(IF(Q116="","",IF(RIGHT(Q116,2)="10",RIGHT(Q116,2),RIGHT(Q116,1))+0))</f>
        <v/>
      </c>
      <c r="CA116" s="46" t="str">
        <f>(IF(R116="","",IF(RIGHT(R116,2)="10",RIGHT(R116,2),RIGHT(R116,1))+0))</f>
        <v/>
      </c>
      <c r="CB116" s="46">
        <f>(IF(S116="","",IF(RIGHT(S116,2)="10",RIGHT(S116,2),RIGHT(S116,1))+0))</f>
        <v>2</v>
      </c>
      <c r="CC116" s="46" t="str">
        <f>(IF(T116="","",IF(RIGHT(T116,2)="10",RIGHT(T116,2),RIGHT(T116,1))+0))</f>
        <v/>
      </c>
      <c r="CD116" s="62"/>
      <c r="CE116" s="63" t="str">
        <f>(IF(V116="","",IF(RIGHT(V116,2)="10",RIGHT(V116,2),RIGHT(V116,1))+0))</f>
        <v/>
      </c>
      <c r="CL116" s="24"/>
      <c r="CM116" s="24"/>
      <c r="CN116" s="24"/>
      <c r="CO116" s="46" t="str">
        <f t="shared" si="32"/>
        <v/>
      </c>
      <c r="CP116" s="46" t="str">
        <f t="shared" si="32"/>
        <v/>
      </c>
      <c r="CQ116" s="46" t="str">
        <f t="shared" si="32"/>
        <v/>
      </c>
      <c r="CR116" s="46" t="str">
        <f t="shared" si="32"/>
        <v/>
      </c>
      <c r="CS116" s="46" t="str">
        <f t="shared" si="32"/>
        <v/>
      </c>
      <c r="CT116" s="20"/>
      <c r="CU116" s="61" t="str">
        <f t="shared" si="52"/>
        <v>H</v>
      </c>
      <c r="CV116" s="46" t="str">
        <f t="shared" si="52"/>
        <v/>
      </c>
      <c r="CW116" s="46" t="str">
        <f t="shared" si="52"/>
        <v/>
      </c>
      <c r="CX116" s="46" t="str">
        <f t="shared" si="52"/>
        <v/>
      </c>
      <c r="CY116" s="46" t="str">
        <f>(IF(Q116="","",IF(BA116&gt;BZ116,"H",IF(BA116&lt;BZ116,"A","D"))))</f>
        <v/>
      </c>
      <c r="CZ116" s="46" t="str">
        <f>(IF(R116="","",IF(BB116&gt;CA116,"H",IF(BB116&lt;CA116,"A","D"))))</f>
        <v/>
      </c>
      <c r="DA116" s="46" t="str">
        <f>(IF(S116="","",IF(BC116&gt;CB116,"H",IF(BC116&lt;CB116,"A","D"))))</f>
        <v>H</v>
      </c>
      <c r="DB116" s="46" t="str">
        <f>(IF(T116="","",IF(BD116&gt;CC116,"H",IF(BD116&lt;CC116,"A","D"))))</f>
        <v/>
      </c>
      <c r="DC116" s="62"/>
      <c r="DD116" s="63" t="str">
        <f>(IF(V116="","",IF(BF116&gt;CE116,"H",IF(BF116&lt;CE116,"A","D"))))</f>
        <v/>
      </c>
      <c r="DK116" s="24"/>
      <c r="DL116" s="24"/>
      <c r="DM116" s="24"/>
      <c r="DN116" s="24" t="str">
        <f t="shared" si="34"/>
        <v/>
      </c>
      <c r="DO116" s="24" t="str">
        <f t="shared" si="34"/>
        <v/>
      </c>
      <c r="DP116" s="24" t="str">
        <f t="shared" si="34"/>
        <v/>
      </c>
      <c r="DQ116" s="24" t="str">
        <f t="shared" si="34"/>
        <v/>
      </c>
      <c r="DR116" s="24" t="str">
        <f t="shared" si="34"/>
        <v/>
      </c>
      <c r="DS116" s="20"/>
      <c r="DT116" s="20" t="str">
        <f t="shared" si="35"/>
        <v>West Ewell Athletic Juniors</v>
      </c>
      <c r="DU116" s="48">
        <f t="shared" si="53"/>
        <v>6</v>
      </c>
      <c r="DV116" s="49">
        <f t="shared" si="36"/>
        <v>2</v>
      </c>
      <c r="DW116" s="49">
        <f t="shared" si="37"/>
        <v>0</v>
      </c>
      <c r="DX116" s="49">
        <f t="shared" si="38"/>
        <v>0</v>
      </c>
      <c r="DY116" s="49">
        <f>COUNTIF(DC$107:DC$117,"A")</f>
        <v>2</v>
      </c>
      <c r="DZ116" s="49">
        <f>COUNTIF(DC$107:DC$117,"D")</f>
        <v>0</v>
      </c>
      <c r="EA116" s="49">
        <f>COUNTIF(DC$107:DC$117,"H")</f>
        <v>2</v>
      </c>
      <c r="EB116" s="48">
        <f t="shared" si="54"/>
        <v>4</v>
      </c>
      <c r="EC116" s="48">
        <f t="shared" si="39"/>
        <v>0</v>
      </c>
      <c r="ED116" s="48">
        <f t="shared" si="39"/>
        <v>2</v>
      </c>
      <c r="EE116" s="50">
        <f>SUM($AW116:$BT116)+SUM(CD$107:CD$117)</f>
        <v>27</v>
      </c>
      <c r="EF116" s="50">
        <f>SUM($BV116:$CS116)+SUM(BE$107:BE$117)</f>
        <v>18</v>
      </c>
      <c r="EG116" s="48">
        <f t="shared" si="40"/>
        <v>8</v>
      </c>
      <c r="EH116" s="50">
        <f t="shared" si="55"/>
        <v>9</v>
      </c>
      <c r="EI116" s="47"/>
      <c r="EJ116" s="49">
        <f t="shared" si="41"/>
        <v>10</v>
      </c>
      <c r="EK116" s="49">
        <f t="shared" si="42"/>
        <v>8</v>
      </c>
      <c r="EL116" s="49">
        <f t="shared" si="43"/>
        <v>0</v>
      </c>
      <c r="EM116" s="49">
        <f t="shared" si="44"/>
        <v>2</v>
      </c>
      <c r="EN116" s="49">
        <f t="shared" si="45"/>
        <v>47</v>
      </c>
      <c r="EO116" s="49">
        <f t="shared" si="46"/>
        <v>27</v>
      </c>
      <c r="EP116" s="49">
        <f t="shared" si="47"/>
        <v>16</v>
      </c>
      <c r="EQ116" s="49">
        <f t="shared" si="48"/>
        <v>1.7407407407407407</v>
      </c>
      <c r="ER116" s="20"/>
      <c r="ES116" s="4">
        <f t="shared" si="56"/>
        <v>1</v>
      </c>
      <c r="ET116" s="4">
        <f t="shared" si="57"/>
        <v>1</v>
      </c>
      <c r="EU116" s="4">
        <f t="shared" si="49"/>
        <v>0</v>
      </c>
      <c r="EV116" s="4">
        <f t="shared" si="49"/>
        <v>0</v>
      </c>
      <c r="EW116" s="4">
        <f t="shared" si="49"/>
        <v>1</v>
      </c>
      <c r="EX116" s="4">
        <f t="shared" si="49"/>
        <v>1</v>
      </c>
      <c r="EY116" s="4">
        <f t="shared" si="49"/>
        <v>1</v>
      </c>
      <c r="EZ116" s="4">
        <f t="shared" si="49"/>
        <v>1</v>
      </c>
    </row>
    <row r="117" spans="1:164" ht="11.4" thickBot="1" x14ac:dyDescent="0.3">
      <c r="A117" s="4">
        <v>10</v>
      </c>
      <c r="B117" s="4" t="s">
        <v>163</v>
      </c>
      <c r="C117" s="24">
        <v>15</v>
      </c>
      <c r="D117" s="24">
        <v>0</v>
      </c>
      <c r="E117" s="24">
        <v>0</v>
      </c>
      <c r="F117" s="24">
        <v>15</v>
      </c>
      <c r="G117" s="24">
        <v>24</v>
      </c>
      <c r="H117" s="24">
        <v>102</v>
      </c>
      <c r="I117" s="21">
        <v>0</v>
      </c>
      <c r="J117" s="25">
        <v>0.23529411764705882</v>
      </c>
      <c r="L117" s="77" t="s">
        <v>113</v>
      </c>
      <c r="M117" s="78"/>
      <c r="N117" s="79" t="s">
        <v>234</v>
      </c>
      <c r="O117" s="80"/>
      <c r="P117" s="79" t="s">
        <v>235</v>
      </c>
      <c r="Q117" s="81"/>
      <c r="R117" s="80"/>
      <c r="S117" s="80"/>
      <c r="T117" s="85" t="s">
        <v>236</v>
      </c>
      <c r="U117" s="80"/>
      <c r="V117" s="83"/>
      <c r="AA117" s="77" t="s">
        <v>113</v>
      </c>
      <c r="AB117" s="78"/>
      <c r="AC117" s="85" t="s">
        <v>230</v>
      </c>
      <c r="AD117" s="80"/>
      <c r="AE117" s="85" t="s">
        <v>237</v>
      </c>
      <c r="AF117" s="81"/>
      <c r="AG117" s="86" t="s">
        <v>214</v>
      </c>
      <c r="AH117" s="86" t="s">
        <v>193</v>
      </c>
      <c r="AI117" s="85" t="s">
        <v>219</v>
      </c>
      <c r="AJ117" s="80"/>
      <c r="AK117" s="83"/>
      <c r="AW117" s="87" t="str">
        <f t="shared" si="50"/>
        <v/>
      </c>
      <c r="AX117" s="88">
        <f t="shared" si="50"/>
        <v>6</v>
      </c>
      <c r="AY117" s="88" t="str">
        <f t="shared" si="50"/>
        <v/>
      </c>
      <c r="AZ117" s="88">
        <f t="shared" si="50"/>
        <v>0</v>
      </c>
      <c r="BA117" s="88" t="str">
        <f>(IF(Q117="","",(IF(MID(Q117,2,1)="-",LEFT(Q117,1),LEFT(Q117,2)))+0))</f>
        <v/>
      </c>
      <c r="BB117" s="88" t="str">
        <f>(IF(R117="","",(IF(MID(R117,2,1)="-",LEFT(R117,1),LEFT(R117,2)))+0))</f>
        <v/>
      </c>
      <c r="BC117" s="88" t="str">
        <f>(IF(S117="","",(IF(MID(S117,2,1)="-",LEFT(S117,1),LEFT(S117,2)))+0))</f>
        <v/>
      </c>
      <c r="BD117" s="88">
        <f>(IF(T117="","",(IF(MID(T117,2,1)="-",LEFT(T117,1),LEFT(T117,2)))+0))</f>
        <v>2</v>
      </c>
      <c r="BE117" s="88" t="str">
        <f>(IF(U117="","",(IF(MID(U117,2,1)="-",LEFT(U117,1),LEFT(U117,2)))+0))</f>
        <v/>
      </c>
      <c r="BF117" s="89"/>
      <c r="BV117" s="87" t="str">
        <f t="shared" si="51"/>
        <v/>
      </c>
      <c r="BW117" s="88">
        <f t="shared" si="51"/>
        <v>2</v>
      </c>
      <c r="BX117" s="88" t="str">
        <f t="shared" si="51"/>
        <v/>
      </c>
      <c r="BY117" s="88">
        <f t="shared" si="51"/>
        <v>2</v>
      </c>
      <c r="BZ117" s="88" t="str">
        <f>(IF(Q117="","",IF(RIGHT(Q117,2)="10",RIGHT(Q117,2),RIGHT(Q117,1))+0))</f>
        <v/>
      </c>
      <c r="CA117" s="88" t="str">
        <f>(IF(R117="","",IF(RIGHT(R117,2)="10",RIGHT(R117,2),RIGHT(R117,1))+0))</f>
        <v/>
      </c>
      <c r="CB117" s="88" t="str">
        <f>(IF(S117="","",IF(RIGHT(S117,2)="10",RIGHT(S117,2),RIGHT(S117,1))+0))</f>
        <v/>
      </c>
      <c r="CC117" s="88">
        <f>(IF(T117="","",IF(RIGHT(T117,2)="10",RIGHT(T117,2),RIGHT(T117,1))+0))</f>
        <v>6</v>
      </c>
      <c r="CD117" s="88" t="str">
        <f>(IF(U117="","",IF(RIGHT(U117,2)="10",RIGHT(U117,2),RIGHT(U117,1))+0))</f>
        <v/>
      </c>
      <c r="CE117" s="89"/>
      <c r="CU117" s="87" t="str">
        <f t="shared" si="52"/>
        <v/>
      </c>
      <c r="CV117" s="88" t="str">
        <f t="shared" si="52"/>
        <v>H</v>
      </c>
      <c r="CW117" s="88" t="str">
        <f t="shared" si="52"/>
        <v/>
      </c>
      <c r="CX117" s="88" t="str">
        <f t="shared" si="52"/>
        <v>A</v>
      </c>
      <c r="CY117" s="88" t="str">
        <f>(IF(Q117="","",IF(BA117&gt;BZ117,"H",IF(BA117&lt;BZ117,"A","D"))))</f>
        <v/>
      </c>
      <c r="CZ117" s="88" t="str">
        <f>(IF(R117="","",IF(BB117&gt;CA117,"H",IF(BB117&lt;CA117,"A","D"))))</f>
        <v/>
      </c>
      <c r="DA117" s="88" t="str">
        <f>(IF(S117="","",IF(BC117&gt;CB117,"H",IF(BC117&lt;CB117,"A","D"))))</f>
        <v/>
      </c>
      <c r="DB117" s="88" t="str">
        <f>(IF(T117="","",IF(BD117&gt;CC117,"H",IF(BD117&lt;CC117,"A","D"))))</f>
        <v>A</v>
      </c>
      <c r="DC117" s="88" t="str">
        <f>(IF(U117="","",IF(BE117&gt;CD117,"H",IF(BE117&lt;CD117,"A","D"))))</f>
        <v/>
      </c>
      <c r="DD117" s="89" t="str">
        <f>(IF(V117="","",IF(BF117&gt;CE117,"H",IF(BF117&lt;CE117,"A","D"))))</f>
        <v/>
      </c>
      <c r="DT117" s="20" t="str">
        <f t="shared" si="35"/>
        <v>Westonian United</v>
      </c>
      <c r="DU117" s="48">
        <f t="shared" si="53"/>
        <v>6</v>
      </c>
      <c r="DV117" s="49">
        <f t="shared" si="36"/>
        <v>1</v>
      </c>
      <c r="DW117" s="49">
        <f t="shared" si="37"/>
        <v>0</v>
      </c>
      <c r="DX117" s="49">
        <f t="shared" si="38"/>
        <v>2</v>
      </c>
      <c r="DY117" s="49">
        <f>COUNTIF(DD$107:DD$117,"A")</f>
        <v>2</v>
      </c>
      <c r="DZ117" s="49">
        <f>COUNTIF(DD$107:DD$117,"D")</f>
        <v>0</v>
      </c>
      <c r="EA117" s="49">
        <f>COUNTIF(DD$107:DD$117,"H")</f>
        <v>1</v>
      </c>
      <c r="EB117" s="48">
        <f t="shared" si="54"/>
        <v>3</v>
      </c>
      <c r="EC117" s="48">
        <f t="shared" si="39"/>
        <v>0</v>
      </c>
      <c r="ED117" s="48">
        <f t="shared" si="39"/>
        <v>3</v>
      </c>
      <c r="EE117" s="50">
        <f>SUM($AW117:$BT117)+SUM(CE$107:CE$117)</f>
        <v>23</v>
      </c>
      <c r="EF117" s="50">
        <f>SUM($BV117:$CS117)+SUM(BF$107:BF$117)</f>
        <v>18</v>
      </c>
      <c r="EG117" s="48">
        <f t="shared" si="40"/>
        <v>6</v>
      </c>
      <c r="EH117" s="50">
        <f t="shared" si="55"/>
        <v>5</v>
      </c>
      <c r="EI117" s="47"/>
      <c r="EJ117" s="49">
        <f t="shared" si="41"/>
        <v>13</v>
      </c>
      <c r="EK117" s="49">
        <f t="shared" si="42"/>
        <v>4</v>
      </c>
      <c r="EL117" s="49">
        <f t="shared" si="43"/>
        <v>2</v>
      </c>
      <c r="EM117" s="49">
        <f t="shared" si="44"/>
        <v>7</v>
      </c>
      <c r="EN117" s="49">
        <f t="shared" si="45"/>
        <v>41</v>
      </c>
      <c r="EO117" s="49">
        <f t="shared" si="46"/>
        <v>55</v>
      </c>
      <c r="EP117" s="49">
        <f t="shared" si="47"/>
        <v>10</v>
      </c>
      <c r="EQ117" s="49">
        <f t="shared" si="48"/>
        <v>0.74545454545454548</v>
      </c>
      <c r="ER117" s="20"/>
      <c r="ES117" s="4">
        <f t="shared" si="56"/>
        <v>1</v>
      </c>
      <c r="ET117" s="4">
        <f t="shared" si="57"/>
        <v>1</v>
      </c>
      <c r="EU117" s="4">
        <f t="shared" si="49"/>
        <v>1</v>
      </c>
      <c r="EV117" s="4">
        <f t="shared" si="49"/>
        <v>1</v>
      </c>
      <c r="EW117" s="4">
        <f t="shared" si="49"/>
        <v>1</v>
      </c>
      <c r="EX117" s="4">
        <f t="shared" si="49"/>
        <v>1</v>
      </c>
      <c r="EY117" s="4">
        <f t="shared" si="49"/>
        <v>1</v>
      </c>
      <c r="EZ117" s="4">
        <f t="shared" si="49"/>
        <v>1</v>
      </c>
    </row>
    <row r="118" spans="1:164" x14ac:dyDescent="0.25">
      <c r="D118" s="28">
        <f>SUM(D108:D117)</f>
        <v>64</v>
      </c>
      <c r="E118" s="28">
        <f>SUM(E108:E117)</f>
        <v>14</v>
      </c>
      <c r="F118" s="28">
        <f>SUM(F108:F117)</f>
        <v>62</v>
      </c>
      <c r="G118" s="28">
        <f>SUM(G108:G117)</f>
        <v>497</v>
      </c>
      <c r="H118" s="28">
        <f>SUM(H108:H117)</f>
        <v>477</v>
      </c>
      <c r="V118" s="4" t="s">
        <v>238</v>
      </c>
    </row>
    <row r="119" spans="1:164" ht="11.4" thickBot="1" x14ac:dyDescent="0.3">
      <c r="A119" s="20" t="s">
        <v>239</v>
      </c>
      <c r="B119" s="31" t="s">
        <v>240</v>
      </c>
      <c r="C119" s="23" t="s">
        <v>79</v>
      </c>
      <c r="D119" s="21"/>
      <c r="E119" s="21"/>
      <c r="F119" s="21"/>
      <c r="G119" s="21"/>
      <c r="H119" s="21"/>
      <c r="J119" s="21"/>
    </row>
    <row r="120" spans="1:164" s="20" customFormat="1" ht="11.4" thickBot="1" x14ac:dyDescent="0.3">
      <c r="A120" s="20" t="s">
        <v>11</v>
      </c>
      <c r="B120" s="20" t="s">
        <v>12</v>
      </c>
      <c r="C120" s="21" t="s">
        <v>13</v>
      </c>
      <c r="D120" s="21" t="s">
        <v>14</v>
      </c>
      <c r="E120" s="21" t="s">
        <v>15</v>
      </c>
      <c r="F120" s="21" t="s">
        <v>16</v>
      </c>
      <c r="G120" s="21" t="s">
        <v>17</v>
      </c>
      <c r="H120" s="21" t="s">
        <v>18</v>
      </c>
      <c r="I120" s="21" t="s">
        <v>19</v>
      </c>
      <c r="J120" s="21" t="s">
        <v>20</v>
      </c>
      <c r="L120" s="32"/>
      <c r="M120" s="33" t="s">
        <v>183</v>
      </c>
      <c r="N120" s="34" t="s">
        <v>83</v>
      </c>
      <c r="O120" s="33" t="s">
        <v>241</v>
      </c>
      <c r="P120" s="33" t="s">
        <v>185</v>
      </c>
      <c r="Q120" s="33" t="s">
        <v>242</v>
      </c>
      <c r="R120" s="33" t="s">
        <v>243</v>
      </c>
      <c r="S120" s="33" t="s">
        <v>244</v>
      </c>
      <c r="T120" s="35" t="s">
        <v>245</v>
      </c>
      <c r="U120" s="92" t="s">
        <v>87</v>
      </c>
      <c r="V120" s="4"/>
      <c r="W120" s="4"/>
      <c r="X120" s="4"/>
      <c r="Y120" s="4"/>
      <c r="Z120" s="4"/>
      <c r="AA120" s="32"/>
      <c r="AB120" s="33" t="s">
        <v>183</v>
      </c>
      <c r="AC120" s="34" t="s">
        <v>83</v>
      </c>
      <c r="AD120" s="33" t="s">
        <v>241</v>
      </c>
      <c r="AE120" s="33" t="s">
        <v>185</v>
      </c>
      <c r="AF120" s="33" t="s">
        <v>242</v>
      </c>
      <c r="AG120" s="33" t="s">
        <v>243</v>
      </c>
      <c r="AH120" s="33" t="s">
        <v>244</v>
      </c>
      <c r="AI120" s="35" t="s">
        <v>245</v>
      </c>
      <c r="AJ120" s="92" t="s">
        <v>87</v>
      </c>
      <c r="AK120" s="4"/>
      <c r="AL120" s="4"/>
      <c r="AM120" s="4"/>
      <c r="AN120" s="4"/>
      <c r="AO120" s="4"/>
      <c r="AP120" s="4" t="s">
        <v>112</v>
      </c>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24" t="s">
        <v>13</v>
      </c>
      <c r="DV120" s="24" t="s">
        <v>90</v>
      </c>
      <c r="DW120" s="24" t="s">
        <v>91</v>
      </c>
      <c r="DX120" s="24" t="s">
        <v>92</v>
      </c>
      <c r="DY120" s="24" t="s">
        <v>93</v>
      </c>
      <c r="DZ120" s="24" t="s">
        <v>94</v>
      </c>
      <c r="EA120" s="24" t="s">
        <v>95</v>
      </c>
      <c r="EB120" s="24" t="s">
        <v>14</v>
      </c>
      <c r="EC120" s="24" t="s">
        <v>15</v>
      </c>
      <c r="ED120" s="24" t="s">
        <v>16</v>
      </c>
      <c r="EE120" s="24" t="s">
        <v>17</v>
      </c>
      <c r="EF120" s="24" t="s">
        <v>18</v>
      </c>
      <c r="EG120" s="24" t="s">
        <v>19</v>
      </c>
      <c r="EH120" s="24" t="s">
        <v>96</v>
      </c>
      <c r="EI120" s="24"/>
      <c r="EJ120" s="24" t="s">
        <v>13</v>
      </c>
      <c r="EK120" s="24" t="s">
        <v>14</v>
      </c>
      <c r="EL120" s="24" t="s">
        <v>15</v>
      </c>
      <c r="EM120" s="24" t="s">
        <v>16</v>
      </c>
      <c r="EN120" s="24" t="s">
        <v>17</v>
      </c>
      <c r="EO120" s="24" t="s">
        <v>18</v>
      </c>
      <c r="EP120" s="24" t="s">
        <v>19</v>
      </c>
      <c r="EQ120" s="24" t="s">
        <v>96</v>
      </c>
      <c r="ER120" s="4"/>
      <c r="ES120" s="4"/>
      <c r="ET120" s="4"/>
      <c r="EU120" s="4"/>
      <c r="EV120" s="4"/>
      <c r="EW120" s="4"/>
      <c r="EX120" s="4"/>
      <c r="EY120" s="4"/>
      <c r="EZ120" s="4"/>
      <c r="FA120" s="4"/>
      <c r="FB120" s="4"/>
      <c r="FC120" s="22"/>
      <c r="FD120" s="22"/>
      <c r="FE120" s="22"/>
      <c r="FF120" s="22"/>
      <c r="FG120" s="22"/>
      <c r="FH120" s="4"/>
    </row>
    <row r="121" spans="1:164" s="20" customFormat="1" x14ac:dyDescent="0.25">
      <c r="A121" s="20">
        <v>1</v>
      </c>
      <c r="B121" s="20" t="s">
        <v>143</v>
      </c>
      <c r="C121" s="21">
        <v>10</v>
      </c>
      <c r="D121" s="21">
        <v>8</v>
      </c>
      <c r="E121" s="21">
        <v>2</v>
      </c>
      <c r="F121" s="21">
        <v>0</v>
      </c>
      <c r="G121" s="21">
        <v>51</v>
      </c>
      <c r="H121" s="21">
        <v>13</v>
      </c>
      <c r="I121" s="21">
        <v>18</v>
      </c>
      <c r="J121" s="26">
        <v>3.9230769230769229</v>
      </c>
      <c r="L121" s="36" t="s">
        <v>189</v>
      </c>
      <c r="M121" s="37"/>
      <c r="N121" s="34"/>
      <c r="O121" s="39" t="s">
        <v>198</v>
      </c>
      <c r="P121" s="33"/>
      <c r="Q121" s="33"/>
      <c r="R121" s="39" t="s">
        <v>233</v>
      </c>
      <c r="S121" s="39" t="s">
        <v>104</v>
      </c>
      <c r="T121" s="93" t="s">
        <v>131</v>
      </c>
      <c r="U121" s="94"/>
      <c r="V121" s="4"/>
      <c r="W121" s="4"/>
      <c r="X121" s="4"/>
      <c r="Y121" s="4"/>
      <c r="Z121" s="4"/>
      <c r="AA121" s="36" t="s">
        <v>189</v>
      </c>
      <c r="AB121" s="37"/>
      <c r="AC121" s="34"/>
      <c r="AD121" s="41" t="s">
        <v>246</v>
      </c>
      <c r="AE121" s="33"/>
      <c r="AF121" s="33"/>
      <c r="AG121" s="41" t="s">
        <v>247</v>
      </c>
      <c r="AH121" s="41" t="s">
        <v>248</v>
      </c>
      <c r="AI121" s="95" t="s">
        <v>249</v>
      </c>
      <c r="AJ121" s="94"/>
      <c r="AK121" s="4"/>
      <c r="AL121" s="4"/>
      <c r="AM121" s="4"/>
      <c r="AN121" s="4"/>
      <c r="AO121" s="4"/>
      <c r="AP121" s="4" t="s">
        <v>128</v>
      </c>
      <c r="AQ121" s="4"/>
      <c r="AR121" s="4"/>
      <c r="AS121" s="4"/>
      <c r="AT121" s="4"/>
      <c r="AU121" s="4"/>
      <c r="AV121" s="4"/>
      <c r="AW121" s="43"/>
      <c r="AX121" s="44" t="str">
        <f t="shared" ref="AX121:BD122" si="58">(IF(N121="","",(IF(MID(N121,2,1)="-",LEFT(N121,1),LEFT(N121,2)))+0))</f>
        <v/>
      </c>
      <c r="AY121" s="44">
        <f t="shared" si="58"/>
        <v>3</v>
      </c>
      <c r="AZ121" s="44" t="str">
        <f t="shared" si="58"/>
        <v/>
      </c>
      <c r="BA121" s="44" t="str">
        <f t="shared" si="58"/>
        <v/>
      </c>
      <c r="BB121" s="44">
        <f t="shared" si="58"/>
        <v>5</v>
      </c>
      <c r="BC121" s="44">
        <f t="shared" si="58"/>
        <v>1</v>
      </c>
      <c r="BD121" s="45">
        <f t="shared" si="58"/>
        <v>2</v>
      </c>
      <c r="BE121" s="4"/>
      <c r="BF121" s="4"/>
      <c r="BG121" s="4"/>
      <c r="BH121" s="4"/>
      <c r="BI121" s="4"/>
      <c r="BJ121" s="4"/>
      <c r="BK121" s="4"/>
      <c r="BL121" s="4"/>
      <c r="BM121" s="46"/>
      <c r="BN121" s="46"/>
      <c r="BO121" s="46"/>
      <c r="BP121" s="46" t="str">
        <f t="shared" ref="BP121:BT128" si="59">(IF(AQ121="","",(IF(MID(AQ121,2,1)="-",LEFT(AQ121,1),LEFT(AQ121,2)))+0))</f>
        <v/>
      </c>
      <c r="BQ121" s="46" t="str">
        <f t="shared" si="59"/>
        <v/>
      </c>
      <c r="BR121" s="46" t="str">
        <f t="shared" si="59"/>
        <v/>
      </c>
      <c r="BS121" s="46" t="str">
        <f t="shared" si="59"/>
        <v/>
      </c>
      <c r="BT121" s="46" t="str">
        <f t="shared" si="59"/>
        <v/>
      </c>
      <c r="BU121" s="47"/>
      <c r="BV121" s="43"/>
      <c r="BW121" s="44" t="str">
        <f t="shared" ref="BW121:CC122" si="60">(IF(N121="","",IF(RIGHT(N121,2)="10",RIGHT(N121,2),RIGHT(N121,1))+0))</f>
        <v/>
      </c>
      <c r="BX121" s="44">
        <f t="shared" si="60"/>
        <v>5</v>
      </c>
      <c r="BY121" s="44" t="str">
        <f t="shared" si="60"/>
        <v/>
      </c>
      <c r="BZ121" s="44" t="str">
        <f t="shared" si="60"/>
        <v/>
      </c>
      <c r="CA121" s="44">
        <f t="shared" si="60"/>
        <v>2</v>
      </c>
      <c r="CB121" s="44">
        <f t="shared" si="60"/>
        <v>3</v>
      </c>
      <c r="CC121" s="45">
        <f t="shared" si="60"/>
        <v>1</v>
      </c>
      <c r="CD121" s="4"/>
      <c r="CE121" s="4"/>
      <c r="CF121" s="4"/>
      <c r="CG121" s="4"/>
      <c r="CH121" s="4"/>
      <c r="CI121" s="4"/>
      <c r="CJ121" s="4"/>
      <c r="CK121" s="4"/>
      <c r="CL121" s="46"/>
      <c r="CM121" s="46"/>
      <c r="CN121" s="46"/>
      <c r="CO121" s="46" t="str">
        <f t="shared" ref="CO121:CS128" si="61">(IF(AQ121="","",IF(RIGHT(AQ121,2)="10",RIGHT(AQ121,2),RIGHT(AQ121,1))+0))</f>
        <v/>
      </c>
      <c r="CP121" s="46" t="str">
        <f t="shared" si="61"/>
        <v/>
      </c>
      <c r="CQ121" s="46" t="str">
        <f t="shared" si="61"/>
        <v/>
      </c>
      <c r="CR121" s="46" t="str">
        <f t="shared" si="61"/>
        <v/>
      </c>
      <c r="CS121" s="46" t="str">
        <f t="shared" si="61"/>
        <v/>
      </c>
      <c r="CT121" s="4"/>
      <c r="CU121" s="43"/>
      <c r="CV121" s="44" t="str">
        <f t="shared" ref="CV121:DB122" si="62">(IF(N121="","",IF(AX121&gt;BW121,"H",IF(AX121&lt;BW121,"A","D"))))</f>
        <v/>
      </c>
      <c r="CW121" s="44" t="str">
        <f t="shared" si="62"/>
        <v>A</v>
      </c>
      <c r="CX121" s="44" t="str">
        <f t="shared" si="62"/>
        <v/>
      </c>
      <c r="CY121" s="44" t="str">
        <f t="shared" si="62"/>
        <v/>
      </c>
      <c r="CZ121" s="44" t="str">
        <f t="shared" si="62"/>
        <v>H</v>
      </c>
      <c r="DA121" s="44" t="str">
        <f t="shared" si="62"/>
        <v>A</v>
      </c>
      <c r="DB121" s="45" t="str">
        <f t="shared" si="62"/>
        <v>H</v>
      </c>
      <c r="DC121" s="4"/>
      <c r="DD121" s="4"/>
      <c r="DE121" s="4"/>
      <c r="DF121" s="4"/>
      <c r="DG121" s="4"/>
      <c r="DH121" s="4"/>
      <c r="DI121" s="4"/>
      <c r="DJ121" s="4"/>
      <c r="DK121" s="46"/>
      <c r="DL121" s="46"/>
      <c r="DM121" s="46"/>
      <c r="DN121" s="24" t="str">
        <f t="shared" ref="DN121:DR128" si="63">(IF(AQ121="","",IF(BP121&gt;CO121,"H",IF(BP121&lt;CO121,"A","D"))))</f>
        <v/>
      </c>
      <c r="DO121" s="24" t="str">
        <f t="shared" si="63"/>
        <v/>
      </c>
      <c r="DP121" s="24" t="str">
        <f t="shared" si="63"/>
        <v/>
      </c>
      <c r="DQ121" s="24" t="str">
        <f t="shared" si="63"/>
        <v/>
      </c>
      <c r="DR121" s="24" t="str">
        <f t="shared" si="63"/>
        <v/>
      </c>
      <c r="DS121" s="4"/>
      <c r="DT121" s="20" t="str">
        <f t="shared" ref="DT121:DT128" si="64">L121</f>
        <v>Banstead Athletic Juniors</v>
      </c>
      <c r="DU121" s="48">
        <f>SUM(EB121:ED121)</f>
        <v>10</v>
      </c>
      <c r="DV121" s="49">
        <f>COUNTIF($CU121:$DR121,"H")</f>
        <v>2</v>
      </c>
      <c r="DW121" s="49">
        <f>COUNTIF($CU121:$DR121,"D")</f>
        <v>0</v>
      </c>
      <c r="DX121" s="49">
        <f>COUNTIF($CU121:$DR121,"A")</f>
        <v>2</v>
      </c>
      <c r="DY121" s="49">
        <f>COUNTIF(CU$120:CU$128,"A")</f>
        <v>2</v>
      </c>
      <c r="DZ121" s="49">
        <f>COUNTIF(CU$120:CU$128,"D")</f>
        <v>1</v>
      </c>
      <c r="EA121" s="49">
        <f>COUNTIF(CU$120:CU$128,"H")</f>
        <v>3</v>
      </c>
      <c r="EB121" s="48">
        <f>DV121+DY121</f>
        <v>4</v>
      </c>
      <c r="EC121" s="48">
        <f t="shared" ref="EC121:ED128" si="65">DW121+DZ121</f>
        <v>1</v>
      </c>
      <c r="ED121" s="48">
        <f t="shared" si="65"/>
        <v>5</v>
      </c>
      <c r="EE121" s="50">
        <f>SUM($AW121:$BT121)+SUM(BV$120:BV$128)</f>
        <v>27</v>
      </c>
      <c r="EF121" s="50">
        <f>SUM($BV121:$CS121)+SUM(AW$120:AW$128)</f>
        <v>26</v>
      </c>
      <c r="EG121" s="48">
        <f t="shared" ref="EG121:EG128" si="66">(EB121*2)+EC121</f>
        <v>9</v>
      </c>
      <c r="EH121" s="50">
        <f>EE121-EF121</f>
        <v>1</v>
      </c>
      <c r="EI121" s="47"/>
      <c r="EJ121" s="49">
        <f t="shared" ref="EJ121:EJ128" si="67">VLOOKUP($DT121,$B$120:$J$128,2,0)</f>
        <v>12</v>
      </c>
      <c r="EK121" s="49">
        <f t="shared" ref="EK121:EK128" si="68">VLOOKUP($DT121,$B$120:$J$128,3,0)</f>
        <v>6</v>
      </c>
      <c r="EL121" s="49">
        <f t="shared" ref="EL121:EL128" si="69">VLOOKUP($DT121,$B$120:$J$128,4,0)</f>
        <v>1</v>
      </c>
      <c r="EM121" s="49">
        <f t="shared" ref="EM121:EM128" si="70">VLOOKUP($DT121,$B$120:$J$128,5,0)</f>
        <v>5</v>
      </c>
      <c r="EN121" s="49">
        <f t="shared" ref="EN121:EN128" si="71">VLOOKUP($DT121,$B$120:$J$128,6,0)</f>
        <v>39</v>
      </c>
      <c r="EO121" s="49">
        <f t="shared" ref="EO121:EO128" si="72">VLOOKUP($DT121,$B$120:$J$128,7,0)</f>
        <v>33</v>
      </c>
      <c r="EP121" s="49">
        <f t="shared" ref="EP121:EP128" si="73">VLOOKUP($DT121,$B$120:$J$128,8,0)</f>
        <v>13</v>
      </c>
      <c r="EQ121" s="49">
        <f t="shared" ref="EQ121:EQ128" si="74">VLOOKUP($DT121,$B$120:$J$128,9,0)</f>
        <v>1.1818181818181819</v>
      </c>
      <c r="ER121" s="4"/>
      <c r="ES121" s="4">
        <f>IF(DU121=EJ121,0,1)</f>
        <v>1</v>
      </c>
      <c r="ET121" s="4">
        <f>IF(EB121=EK121,0,1)</f>
        <v>1</v>
      </c>
      <c r="EU121" s="4">
        <f t="shared" ref="EU121:EZ128" si="75">IF(EC121=EL121,0,1)</f>
        <v>0</v>
      </c>
      <c r="EV121" s="4">
        <f t="shared" si="75"/>
        <v>0</v>
      </c>
      <c r="EW121" s="4">
        <f t="shared" si="75"/>
        <v>1</v>
      </c>
      <c r="EX121" s="4">
        <f t="shared" si="75"/>
        <v>1</v>
      </c>
      <c r="EY121" s="4">
        <f t="shared" si="75"/>
        <v>1</v>
      </c>
      <c r="EZ121" s="4">
        <f t="shared" si="75"/>
        <v>1</v>
      </c>
      <c r="FA121" s="4"/>
      <c r="FB121" s="4"/>
      <c r="FC121" s="22"/>
      <c r="FD121" s="22"/>
      <c r="FE121" s="22"/>
      <c r="FF121" s="22"/>
      <c r="FG121" s="22"/>
      <c r="FH121" s="4"/>
    </row>
    <row r="122" spans="1:164" x14ac:dyDescent="0.25">
      <c r="A122" s="4">
        <v>2</v>
      </c>
      <c r="B122" s="4" t="s">
        <v>250</v>
      </c>
      <c r="C122" s="24">
        <v>11</v>
      </c>
      <c r="D122" s="24">
        <v>8</v>
      </c>
      <c r="E122" s="24">
        <v>2</v>
      </c>
      <c r="F122" s="24">
        <v>1</v>
      </c>
      <c r="G122" s="24">
        <v>40</v>
      </c>
      <c r="H122" s="24">
        <v>19</v>
      </c>
      <c r="I122" s="21">
        <v>18</v>
      </c>
      <c r="J122" s="25">
        <v>2.1052631578947367</v>
      </c>
      <c r="L122" s="67" t="s">
        <v>143</v>
      </c>
      <c r="M122" s="68" t="s">
        <v>149</v>
      </c>
      <c r="N122" s="53"/>
      <c r="O122" s="55"/>
      <c r="P122" s="55" t="s">
        <v>156</v>
      </c>
      <c r="Q122" s="55"/>
      <c r="R122" s="55" t="s">
        <v>232</v>
      </c>
      <c r="S122" s="55" t="s">
        <v>179</v>
      </c>
      <c r="T122" s="70"/>
      <c r="U122" s="96"/>
      <c r="AA122" s="67" t="s">
        <v>143</v>
      </c>
      <c r="AB122" s="68" t="s">
        <v>251</v>
      </c>
      <c r="AC122" s="53"/>
      <c r="AD122" s="55"/>
      <c r="AE122" s="55" t="s">
        <v>252</v>
      </c>
      <c r="AF122" s="55"/>
      <c r="AG122" s="55" t="s">
        <v>248</v>
      </c>
      <c r="AH122" s="55" t="s">
        <v>253</v>
      </c>
      <c r="AI122" s="70"/>
      <c r="AJ122" s="96"/>
      <c r="AP122" s="4" t="s">
        <v>254</v>
      </c>
      <c r="AW122" s="61">
        <f t="shared" ref="AW122:AX128" si="76">(IF(M122="","",(IF(MID(M122,2,1)="-",LEFT(M122,1),LEFT(M122,2)))+0))</f>
        <v>3</v>
      </c>
      <c r="AX122" s="62"/>
      <c r="AY122" s="46" t="str">
        <f t="shared" si="58"/>
        <v/>
      </c>
      <c r="AZ122" s="46">
        <f t="shared" si="58"/>
        <v>8</v>
      </c>
      <c r="BA122" s="46" t="str">
        <f t="shared" si="58"/>
        <v/>
      </c>
      <c r="BB122" s="46">
        <f t="shared" si="58"/>
        <v>4</v>
      </c>
      <c r="BC122" s="46">
        <f t="shared" si="58"/>
        <v>3</v>
      </c>
      <c r="BD122" s="63" t="str">
        <f t="shared" si="58"/>
        <v/>
      </c>
      <c r="BM122" s="46"/>
      <c r="BN122" s="46"/>
      <c r="BO122" s="46"/>
      <c r="BP122" s="46" t="str">
        <f t="shared" si="59"/>
        <v/>
      </c>
      <c r="BQ122" s="46" t="str">
        <f t="shared" si="59"/>
        <v/>
      </c>
      <c r="BR122" s="46" t="str">
        <f t="shared" si="59"/>
        <v/>
      </c>
      <c r="BS122" s="46" t="str">
        <f t="shared" si="59"/>
        <v/>
      </c>
      <c r="BT122" s="46" t="str">
        <f t="shared" si="59"/>
        <v/>
      </c>
      <c r="BU122" s="47"/>
      <c r="BV122" s="61">
        <f t="shared" ref="BV122:BW128" si="77">(IF(M122="","",IF(RIGHT(M122,2)="10",RIGHT(M122,2),RIGHT(M122,1))+0))</f>
        <v>2</v>
      </c>
      <c r="BW122" s="62"/>
      <c r="BX122" s="46" t="str">
        <f t="shared" si="60"/>
        <v/>
      </c>
      <c r="BY122" s="46">
        <f t="shared" si="60"/>
        <v>0</v>
      </c>
      <c r="BZ122" s="46" t="str">
        <f t="shared" si="60"/>
        <v/>
      </c>
      <c r="CA122" s="46">
        <f t="shared" si="60"/>
        <v>0</v>
      </c>
      <c r="CB122" s="46">
        <f t="shared" si="60"/>
        <v>3</v>
      </c>
      <c r="CC122" s="63" t="str">
        <f t="shared" si="60"/>
        <v/>
      </c>
      <c r="CL122" s="46"/>
      <c r="CM122" s="46"/>
      <c r="CN122" s="46"/>
      <c r="CO122" s="46" t="str">
        <f t="shared" si="61"/>
        <v/>
      </c>
      <c r="CP122" s="46" t="str">
        <f t="shared" si="61"/>
        <v/>
      </c>
      <c r="CQ122" s="46" t="str">
        <f t="shared" si="61"/>
        <v/>
      </c>
      <c r="CR122" s="46" t="str">
        <f t="shared" si="61"/>
        <v/>
      </c>
      <c r="CS122" s="46" t="str">
        <f t="shared" si="61"/>
        <v/>
      </c>
      <c r="CU122" s="61" t="str">
        <f t="shared" ref="CU122:CV128" si="78">(IF(M122="","",IF(AW122&gt;BV122,"H",IF(AW122&lt;BV122,"A","D"))))</f>
        <v>H</v>
      </c>
      <c r="CV122" s="62"/>
      <c r="CW122" s="46" t="str">
        <f t="shared" si="62"/>
        <v/>
      </c>
      <c r="CX122" s="46" t="str">
        <f t="shared" si="62"/>
        <v>H</v>
      </c>
      <c r="CY122" s="46" t="str">
        <f t="shared" si="62"/>
        <v/>
      </c>
      <c r="CZ122" s="46" t="str">
        <f t="shared" si="62"/>
        <v>H</v>
      </c>
      <c r="DA122" s="46" t="str">
        <f t="shared" si="62"/>
        <v>D</v>
      </c>
      <c r="DB122" s="63" t="str">
        <f t="shared" si="62"/>
        <v/>
      </c>
      <c r="DK122" s="46"/>
      <c r="DL122" s="46"/>
      <c r="DM122" s="46"/>
      <c r="DN122" s="24" t="str">
        <f t="shared" si="63"/>
        <v/>
      </c>
      <c r="DO122" s="24" t="str">
        <f t="shared" si="63"/>
        <v/>
      </c>
      <c r="DP122" s="24" t="str">
        <f t="shared" si="63"/>
        <v/>
      </c>
      <c r="DQ122" s="24" t="str">
        <f t="shared" si="63"/>
        <v/>
      </c>
      <c r="DR122" s="24" t="str">
        <f t="shared" si="63"/>
        <v/>
      </c>
      <c r="DT122" s="20" t="str">
        <f t="shared" si="64"/>
        <v>Epsom Juniors</v>
      </c>
      <c r="DU122" s="48">
        <f t="shared" ref="DU122:DU128" si="79">SUM(EB122:ED122)</f>
        <v>7</v>
      </c>
      <c r="DV122" s="49">
        <f t="shared" ref="DV122:DV128" si="80">COUNTIF($CU122:$DR122,"H")</f>
        <v>3</v>
      </c>
      <c r="DW122" s="49">
        <f t="shared" ref="DW122:DW128" si="81">COUNTIF($CU122:$DR122,"D")</f>
        <v>1</v>
      </c>
      <c r="DX122" s="49">
        <f t="shared" ref="DX122:DX128" si="82">COUNTIF($CU122:$DR122,"A")</f>
        <v>0</v>
      </c>
      <c r="DY122" s="49">
        <f>COUNTIF(CV$120:CV$128,"A")</f>
        <v>3</v>
      </c>
      <c r="DZ122" s="49">
        <f>COUNTIF(CV$120:CV$128,"D")</f>
        <v>0</v>
      </c>
      <c r="EA122" s="49">
        <f>COUNTIF(CV$120:CV$128,"H")</f>
        <v>0</v>
      </c>
      <c r="EB122" s="48">
        <f t="shared" ref="EB122:EB128" si="83">DV122+DY122</f>
        <v>6</v>
      </c>
      <c r="EC122" s="48">
        <f t="shared" si="65"/>
        <v>1</v>
      </c>
      <c r="ED122" s="48">
        <f t="shared" si="65"/>
        <v>0</v>
      </c>
      <c r="EE122" s="50">
        <f>SUM($AW122:$BT122)+SUM(BW$120:BW$128)</f>
        <v>37</v>
      </c>
      <c r="EF122" s="50">
        <f>SUM($BV122:$CS122)+SUM(AX$120:AX$128)</f>
        <v>7</v>
      </c>
      <c r="EG122" s="48">
        <f t="shared" si="66"/>
        <v>13</v>
      </c>
      <c r="EH122" s="50">
        <f t="shared" ref="EH122:EH128" si="84">EE122-EF122</f>
        <v>30</v>
      </c>
      <c r="EI122" s="47"/>
      <c r="EJ122" s="49">
        <f t="shared" si="67"/>
        <v>10</v>
      </c>
      <c r="EK122" s="49">
        <f t="shared" si="68"/>
        <v>8</v>
      </c>
      <c r="EL122" s="49">
        <f t="shared" si="69"/>
        <v>2</v>
      </c>
      <c r="EM122" s="49">
        <f t="shared" si="70"/>
        <v>0</v>
      </c>
      <c r="EN122" s="49">
        <f t="shared" si="71"/>
        <v>51</v>
      </c>
      <c r="EO122" s="49">
        <f t="shared" si="72"/>
        <v>13</v>
      </c>
      <c r="EP122" s="49">
        <f t="shared" si="73"/>
        <v>18</v>
      </c>
      <c r="EQ122" s="49">
        <f t="shared" si="74"/>
        <v>3.9230769230769229</v>
      </c>
      <c r="ES122" s="4">
        <f t="shared" ref="ES122:ES128" si="85">IF(DU122=EJ122,0,1)</f>
        <v>1</v>
      </c>
      <c r="ET122" s="4">
        <f t="shared" ref="ET122:ET128" si="86">IF(EB122=EK122,0,1)</f>
        <v>1</v>
      </c>
      <c r="EU122" s="4">
        <f t="shared" si="75"/>
        <v>1</v>
      </c>
      <c r="EV122" s="4">
        <f t="shared" si="75"/>
        <v>0</v>
      </c>
      <c r="EW122" s="4">
        <f t="shared" si="75"/>
        <v>1</v>
      </c>
      <c r="EX122" s="4">
        <f t="shared" si="75"/>
        <v>1</v>
      </c>
      <c r="EY122" s="4">
        <f t="shared" si="75"/>
        <v>1</v>
      </c>
      <c r="EZ122" s="4">
        <f t="shared" si="75"/>
        <v>1</v>
      </c>
    </row>
    <row r="123" spans="1:164" x14ac:dyDescent="0.25">
      <c r="A123" s="4">
        <v>3</v>
      </c>
      <c r="B123" s="4" t="s">
        <v>189</v>
      </c>
      <c r="C123" s="24">
        <v>12</v>
      </c>
      <c r="D123" s="24">
        <v>6</v>
      </c>
      <c r="E123" s="24">
        <v>1</v>
      </c>
      <c r="F123" s="24">
        <v>5</v>
      </c>
      <c r="G123" s="24">
        <v>39</v>
      </c>
      <c r="H123" s="24">
        <v>33</v>
      </c>
      <c r="I123" s="21">
        <v>13</v>
      </c>
      <c r="J123" s="25">
        <v>1.1818181818181819</v>
      </c>
      <c r="L123" s="51" t="s">
        <v>255</v>
      </c>
      <c r="M123" s="52" t="s">
        <v>116</v>
      </c>
      <c r="N123" s="55"/>
      <c r="O123" s="53"/>
      <c r="P123" s="57"/>
      <c r="Q123" s="57"/>
      <c r="R123" s="57"/>
      <c r="S123" s="71" t="s">
        <v>206</v>
      </c>
      <c r="T123" s="58" t="s">
        <v>227</v>
      </c>
      <c r="U123" s="97" t="s">
        <v>120</v>
      </c>
      <c r="V123" s="20"/>
      <c r="W123" s="20"/>
      <c r="X123" s="20"/>
      <c r="Y123" s="20"/>
      <c r="Z123" s="20"/>
      <c r="AA123" s="51" t="s">
        <v>255</v>
      </c>
      <c r="AB123" s="59" t="s">
        <v>256</v>
      </c>
      <c r="AC123" s="55"/>
      <c r="AD123" s="53"/>
      <c r="AE123" s="57"/>
      <c r="AF123" s="57"/>
      <c r="AG123" s="57"/>
      <c r="AH123" s="54" t="s">
        <v>249</v>
      </c>
      <c r="AI123" s="60" t="s">
        <v>257</v>
      </c>
      <c r="AJ123" s="98" t="s">
        <v>251</v>
      </c>
      <c r="AK123" s="20"/>
      <c r="AL123" s="20"/>
      <c r="AM123" s="20"/>
      <c r="AN123" s="20"/>
      <c r="AO123" s="20"/>
      <c r="AP123" s="4" t="s">
        <v>141</v>
      </c>
      <c r="AQ123" s="20"/>
      <c r="AR123" s="20"/>
      <c r="AS123" s="20"/>
      <c r="AT123" s="20"/>
      <c r="AU123" s="20"/>
      <c r="AV123" s="20"/>
      <c r="AW123" s="61">
        <f t="shared" si="76"/>
        <v>1</v>
      </c>
      <c r="AX123" s="46" t="str">
        <f t="shared" si="76"/>
        <v/>
      </c>
      <c r="AY123" s="62"/>
      <c r="AZ123" s="46" t="str">
        <f>(IF(P123="","",(IF(MID(P123,2,1)="-",LEFT(P123,1),LEFT(P123,2)))+0))</f>
        <v/>
      </c>
      <c r="BA123" s="46" t="str">
        <f>(IF(Q123="","",(IF(MID(Q123,2,1)="-",LEFT(Q123,1),LEFT(Q123,2)))+0))</f>
        <v/>
      </c>
      <c r="BB123" s="46" t="str">
        <f>(IF(R123="","",(IF(MID(R123,2,1)="-",LEFT(R123,1),LEFT(R123,2)))+0))</f>
        <v/>
      </c>
      <c r="BC123" s="46">
        <f>(IF(S123="","",(IF(MID(S123,2,1)="-",LEFT(S123,1),LEFT(S123,2)))+0))</f>
        <v>1</v>
      </c>
      <c r="BD123" s="63">
        <f>(IF(T123="","",(IF(MID(T123,2,1)="-",LEFT(T123,1),LEFT(T123,2)))+0))</f>
        <v>1</v>
      </c>
      <c r="BM123" s="46"/>
      <c r="BN123" s="46"/>
      <c r="BO123" s="46"/>
      <c r="BP123" s="46" t="str">
        <f t="shared" si="59"/>
        <v/>
      </c>
      <c r="BQ123" s="46" t="str">
        <f t="shared" si="59"/>
        <v/>
      </c>
      <c r="BR123" s="46" t="str">
        <f t="shared" si="59"/>
        <v/>
      </c>
      <c r="BS123" s="46" t="str">
        <f t="shared" si="59"/>
        <v/>
      </c>
      <c r="BT123" s="46" t="str">
        <f t="shared" si="59"/>
        <v/>
      </c>
      <c r="BU123" s="47"/>
      <c r="BV123" s="61">
        <f t="shared" si="77"/>
        <v>5</v>
      </c>
      <c r="BW123" s="46" t="str">
        <f t="shared" si="77"/>
        <v/>
      </c>
      <c r="BX123" s="62"/>
      <c r="BY123" s="46" t="str">
        <f>(IF(P123="","",IF(RIGHT(P123,2)="10",RIGHT(P123,2),RIGHT(P123,1))+0))</f>
        <v/>
      </c>
      <c r="BZ123" s="46" t="str">
        <f>(IF(Q123="","",IF(RIGHT(Q123,2)="10",RIGHT(Q123,2),RIGHT(Q123,1))+0))</f>
        <v/>
      </c>
      <c r="CA123" s="46" t="str">
        <f>(IF(R123="","",IF(RIGHT(R123,2)="10",RIGHT(R123,2),RIGHT(R123,1))+0))</f>
        <v/>
      </c>
      <c r="CB123" s="46">
        <f>(IF(S123="","",IF(RIGHT(S123,2)="10",RIGHT(S123,2),RIGHT(S123,1))+0))</f>
        <v>2</v>
      </c>
      <c r="CC123" s="63">
        <f>(IF(T123="","",IF(RIGHT(T123,2)="10",RIGHT(T123,2),RIGHT(T123,1))+0))</f>
        <v>0</v>
      </c>
      <c r="CL123" s="46"/>
      <c r="CM123" s="46"/>
      <c r="CN123" s="46"/>
      <c r="CO123" s="46" t="str">
        <f t="shared" si="61"/>
        <v/>
      </c>
      <c r="CP123" s="46" t="str">
        <f t="shared" si="61"/>
        <v/>
      </c>
      <c r="CQ123" s="46" t="str">
        <f t="shared" si="61"/>
        <v/>
      </c>
      <c r="CR123" s="46" t="str">
        <f t="shared" si="61"/>
        <v/>
      </c>
      <c r="CS123" s="46" t="str">
        <f t="shared" si="61"/>
        <v/>
      </c>
      <c r="CU123" s="61" t="str">
        <f t="shared" si="78"/>
        <v>A</v>
      </c>
      <c r="CV123" s="46" t="str">
        <f t="shared" si="78"/>
        <v/>
      </c>
      <c r="CW123" s="62"/>
      <c r="CX123" s="46" t="str">
        <f>(IF(P123="","",IF(AZ123&gt;BY123,"H",IF(AZ123&lt;BY123,"A","D"))))</f>
        <v/>
      </c>
      <c r="CY123" s="46" t="str">
        <f>(IF(Q123="","",IF(BA123&gt;BZ123,"H",IF(BA123&lt;BZ123,"A","D"))))</f>
        <v/>
      </c>
      <c r="CZ123" s="46" t="str">
        <f>(IF(R123="","",IF(BB123&gt;CA123,"H",IF(BB123&lt;CA123,"A","D"))))</f>
        <v/>
      </c>
      <c r="DA123" s="46" t="str">
        <f>(IF(S123="","",IF(BC123&gt;CB123,"H",IF(BC123&lt;CB123,"A","D"))))</f>
        <v>A</v>
      </c>
      <c r="DB123" s="63" t="str">
        <f>(IF(T123="","",IF(BD123&gt;CC123,"H",IF(BD123&lt;CC123,"A","D"))))</f>
        <v>H</v>
      </c>
      <c r="DK123" s="46"/>
      <c r="DL123" s="46"/>
      <c r="DM123" s="46"/>
      <c r="DQ123" s="24" t="str">
        <f t="shared" si="63"/>
        <v/>
      </c>
      <c r="DR123" s="24" t="str">
        <f t="shared" si="63"/>
        <v/>
      </c>
      <c r="DT123" s="20" t="str">
        <f t="shared" si="64"/>
        <v>Ewell Youth</v>
      </c>
      <c r="DU123" s="48">
        <f t="shared" si="79"/>
        <v>7</v>
      </c>
      <c r="DV123" s="49">
        <f t="shared" si="80"/>
        <v>1</v>
      </c>
      <c r="DW123" s="49">
        <f t="shared" si="81"/>
        <v>0</v>
      </c>
      <c r="DX123" s="49">
        <f t="shared" si="82"/>
        <v>2</v>
      </c>
      <c r="DY123" s="49">
        <f>COUNTIF(CW$120:CW$128,"A")</f>
        <v>1</v>
      </c>
      <c r="DZ123" s="49">
        <f>COUNTIF(CW$120:CW$128,"D")</f>
        <v>1</v>
      </c>
      <c r="EA123" s="49">
        <f>COUNTIF(CW$120:CW$128,"H")</f>
        <v>2</v>
      </c>
      <c r="EB123" s="48">
        <f t="shared" si="83"/>
        <v>2</v>
      </c>
      <c r="EC123" s="48">
        <f t="shared" si="65"/>
        <v>1</v>
      </c>
      <c r="ED123" s="48">
        <f t="shared" si="65"/>
        <v>4</v>
      </c>
      <c r="EE123" s="50">
        <f>SUM($AW123:$BT123)+SUM(BX$120:BX$128)</f>
        <v>14</v>
      </c>
      <c r="EF123" s="50">
        <f>SUM($BV123:$CS123)+SUM(AY$120:AY$128)</f>
        <v>23</v>
      </c>
      <c r="EG123" s="48">
        <f t="shared" si="66"/>
        <v>5</v>
      </c>
      <c r="EH123" s="50">
        <f t="shared" si="84"/>
        <v>-9</v>
      </c>
      <c r="EI123" s="47"/>
      <c r="EJ123" s="49">
        <f t="shared" si="67"/>
        <v>10</v>
      </c>
      <c r="EK123" s="49">
        <f t="shared" si="68"/>
        <v>3</v>
      </c>
      <c r="EL123" s="49">
        <f t="shared" si="69"/>
        <v>1</v>
      </c>
      <c r="EM123" s="49">
        <f t="shared" si="70"/>
        <v>6</v>
      </c>
      <c r="EN123" s="49">
        <f t="shared" si="71"/>
        <v>20</v>
      </c>
      <c r="EO123" s="49">
        <f t="shared" si="72"/>
        <v>40</v>
      </c>
      <c r="EP123" s="49">
        <f t="shared" si="73"/>
        <v>7</v>
      </c>
      <c r="EQ123" s="49">
        <f t="shared" si="74"/>
        <v>0.5</v>
      </c>
      <c r="ES123" s="4">
        <f t="shared" si="85"/>
        <v>1</v>
      </c>
      <c r="ET123" s="4">
        <f t="shared" si="86"/>
        <v>1</v>
      </c>
      <c r="EU123" s="4">
        <f t="shared" si="75"/>
        <v>0</v>
      </c>
      <c r="EV123" s="4">
        <f t="shared" si="75"/>
        <v>1</v>
      </c>
      <c r="EW123" s="4">
        <f t="shared" si="75"/>
        <v>1</v>
      </c>
      <c r="EX123" s="4">
        <f t="shared" si="75"/>
        <v>1</v>
      </c>
      <c r="EY123" s="4">
        <f t="shared" si="75"/>
        <v>1</v>
      </c>
      <c r="EZ123" s="4">
        <f t="shared" si="75"/>
        <v>1</v>
      </c>
      <c r="FA123" s="20"/>
      <c r="FB123" s="20"/>
    </row>
    <row r="124" spans="1:164" x14ac:dyDescent="0.25">
      <c r="A124" s="4">
        <v>4</v>
      </c>
      <c r="B124" s="4" t="s">
        <v>258</v>
      </c>
      <c r="C124" s="24">
        <v>8</v>
      </c>
      <c r="D124" s="24">
        <v>3</v>
      </c>
      <c r="E124" s="24">
        <v>2</v>
      </c>
      <c r="F124" s="24">
        <v>3</v>
      </c>
      <c r="G124" s="24">
        <v>35</v>
      </c>
      <c r="H124" s="24">
        <v>27</v>
      </c>
      <c r="I124" s="21">
        <v>8</v>
      </c>
      <c r="J124" s="25">
        <v>1.2962962962962963</v>
      </c>
      <c r="L124" s="51" t="s">
        <v>217</v>
      </c>
      <c r="M124" s="99"/>
      <c r="N124" s="55" t="s">
        <v>259</v>
      </c>
      <c r="O124" s="56" t="s">
        <v>179</v>
      </c>
      <c r="P124" s="53"/>
      <c r="Q124" s="100"/>
      <c r="R124" s="100"/>
      <c r="S124" s="71" t="s">
        <v>121</v>
      </c>
      <c r="T124" s="101"/>
      <c r="U124" s="94"/>
      <c r="AA124" s="51" t="s">
        <v>217</v>
      </c>
      <c r="AB124" s="99"/>
      <c r="AC124" s="55" t="s">
        <v>249</v>
      </c>
      <c r="AD124" s="54" t="s">
        <v>260</v>
      </c>
      <c r="AE124" s="53"/>
      <c r="AF124" s="100"/>
      <c r="AG124" s="100"/>
      <c r="AH124" s="54" t="s">
        <v>261</v>
      </c>
      <c r="AI124" s="101"/>
      <c r="AJ124" s="94"/>
      <c r="AW124" s="61" t="str">
        <f t="shared" si="76"/>
        <v/>
      </c>
      <c r="AX124" s="46">
        <f t="shared" si="76"/>
        <v>1</v>
      </c>
      <c r="AY124" s="46">
        <f>(IF(O124="","",(IF(MID(O124,2,1)="-",LEFT(O124,1),LEFT(O124,2)))+0))</f>
        <v>3</v>
      </c>
      <c r="AZ124" s="62"/>
      <c r="BA124" s="46" t="str">
        <f>(IF(Q124="","",(IF(MID(Q124,2,1)="-",LEFT(Q124,1),LEFT(Q124,2)))+0))</f>
        <v/>
      </c>
      <c r="BB124" s="46" t="str">
        <f>(IF(R124="","",(IF(MID(R124,2,1)="-",LEFT(R124,1),LEFT(R124,2)))+0))</f>
        <v/>
      </c>
      <c r="BC124" s="46">
        <f>(IF(S124="","",(IF(MID(S124,2,1)="-",LEFT(S124,1),LEFT(S124,2)))+0))</f>
        <v>1</v>
      </c>
      <c r="BD124" s="63" t="str">
        <f>(IF(T124="","",(IF(MID(T124,2,1)="-",LEFT(T124,1),LEFT(T124,2)))+0))</f>
        <v/>
      </c>
      <c r="BM124" s="46"/>
      <c r="BN124" s="46"/>
      <c r="BO124" s="46"/>
      <c r="BP124" s="46" t="str">
        <f t="shared" si="59"/>
        <v/>
      </c>
      <c r="BQ124" s="46" t="str">
        <f t="shared" si="59"/>
        <v/>
      </c>
      <c r="BR124" s="46" t="str">
        <f t="shared" si="59"/>
        <v/>
      </c>
      <c r="BS124" s="46" t="str">
        <f t="shared" si="59"/>
        <v/>
      </c>
      <c r="BT124" s="46" t="str">
        <f t="shared" si="59"/>
        <v/>
      </c>
      <c r="BU124" s="47"/>
      <c r="BV124" s="61" t="str">
        <f t="shared" si="77"/>
        <v/>
      </c>
      <c r="BW124" s="46">
        <f t="shared" si="77"/>
        <v>8</v>
      </c>
      <c r="BX124" s="46">
        <f>(IF(O124="","",IF(RIGHT(O124,2)="10",RIGHT(O124,2),RIGHT(O124,1))+0))</f>
        <v>3</v>
      </c>
      <c r="BY124" s="62"/>
      <c r="BZ124" s="46" t="str">
        <f>(IF(Q124="","",IF(RIGHT(Q124,2)="10",RIGHT(Q124,2),RIGHT(Q124,1))+0))</f>
        <v/>
      </c>
      <c r="CA124" s="46" t="str">
        <f>(IF(R124="","",IF(RIGHT(R124,2)="10",RIGHT(R124,2),RIGHT(R124,1))+0))</f>
        <v/>
      </c>
      <c r="CB124" s="46">
        <f>(IF(S124="","",IF(RIGHT(S124,2)="10",RIGHT(S124,2),RIGHT(S124,1))+0))</f>
        <v>4</v>
      </c>
      <c r="CC124" s="63" t="str">
        <f>(IF(T124="","",IF(RIGHT(T124,2)="10",RIGHT(T124,2),RIGHT(T124,1))+0))</f>
        <v/>
      </c>
      <c r="CL124" s="46"/>
      <c r="CM124" s="46"/>
      <c r="CN124" s="46"/>
      <c r="CO124" s="46" t="str">
        <f t="shared" si="61"/>
        <v/>
      </c>
      <c r="CP124" s="46" t="str">
        <f t="shared" si="61"/>
        <v/>
      </c>
      <c r="CQ124" s="46" t="str">
        <f t="shared" si="61"/>
        <v/>
      </c>
      <c r="CR124" s="46" t="str">
        <f t="shared" si="61"/>
        <v/>
      </c>
      <c r="CS124" s="46" t="str">
        <f t="shared" si="61"/>
        <v/>
      </c>
      <c r="CU124" s="61" t="str">
        <f t="shared" si="78"/>
        <v/>
      </c>
      <c r="CV124" s="46" t="str">
        <f t="shared" si="78"/>
        <v>A</v>
      </c>
      <c r="CW124" s="46" t="str">
        <f>(IF(O124="","",IF(AY124&gt;BX124,"H",IF(AY124&lt;BX124,"A","D"))))</f>
        <v>D</v>
      </c>
      <c r="CX124" s="62"/>
      <c r="CY124" s="46" t="str">
        <f>(IF(Q124="","",IF(BA124&gt;BZ124,"H",IF(BA124&lt;BZ124,"A","D"))))</f>
        <v/>
      </c>
      <c r="CZ124" s="46" t="str">
        <f>(IF(R124="","",IF(BB124&gt;CA124,"H",IF(BB124&lt;CA124,"A","D"))))</f>
        <v/>
      </c>
      <c r="DA124" s="46" t="str">
        <f>(IF(S124="","",IF(BC124&gt;CB124,"H",IF(BC124&lt;CB124,"A","D"))))</f>
        <v>A</v>
      </c>
      <c r="DB124" s="63" t="str">
        <f>(IF(T124="","",IF(BD124&gt;CC124,"H",IF(BD124&lt;CC124,"A","D"))))</f>
        <v/>
      </c>
      <c r="DK124" s="46"/>
      <c r="DL124" s="46"/>
      <c r="DM124" s="46"/>
      <c r="DQ124" s="24" t="str">
        <f t="shared" si="63"/>
        <v/>
      </c>
      <c r="DR124" s="24" t="str">
        <f t="shared" si="63"/>
        <v/>
      </c>
      <c r="DT124" s="20" t="str">
        <f t="shared" si="64"/>
        <v>Manor Athletic</v>
      </c>
      <c r="DU124" s="48">
        <f t="shared" si="79"/>
        <v>6</v>
      </c>
      <c r="DV124" s="49">
        <f t="shared" si="80"/>
        <v>0</v>
      </c>
      <c r="DW124" s="49">
        <f t="shared" si="81"/>
        <v>1</v>
      </c>
      <c r="DX124" s="49">
        <f t="shared" si="82"/>
        <v>2</v>
      </c>
      <c r="DY124" s="49">
        <f>COUNTIF(CX$120:CX$128,"A")</f>
        <v>0</v>
      </c>
      <c r="DZ124" s="49">
        <f>COUNTIF(CX$120:CX$128,"D")</f>
        <v>1</v>
      </c>
      <c r="EA124" s="49">
        <f>COUNTIF(CX$120:CX$128,"H")</f>
        <v>2</v>
      </c>
      <c r="EB124" s="48">
        <f t="shared" si="83"/>
        <v>0</v>
      </c>
      <c r="EC124" s="48">
        <f t="shared" si="65"/>
        <v>2</v>
      </c>
      <c r="ED124" s="48">
        <f t="shared" si="65"/>
        <v>4</v>
      </c>
      <c r="EE124" s="50">
        <f>SUM($AW124:$BT124)+SUM(BY$120:BY$128)</f>
        <v>8</v>
      </c>
      <c r="EF124" s="50">
        <f>SUM($BV124:$CS124)+SUM(AZ$120:AZ$128)</f>
        <v>30</v>
      </c>
      <c r="EG124" s="48">
        <f t="shared" si="66"/>
        <v>2</v>
      </c>
      <c r="EH124" s="50">
        <f t="shared" si="84"/>
        <v>-22</v>
      </c>
      <c r="EI124" s="47"/>
      <c r="EJ124" s="49">
        <f t="shared" si="67"/>
        <v>9</v>
      </c>
      <c r="EK124" s="49">
        <f t="shared" si="68"/>
        <v>2</v>
      </c>
      <c r="EL124" s="49">
        <f t="shared" si="69"/>
        <v>2</v>
      </c>
      <c r="EM124" s="49">
        <f t="shared" si="70"/>
        <v>5</v>
      </c>
      <c r="EN124" s="49">
        <f t="shared" si="71"/>
        <v>18</v>
      </c>
      <c r="EO124" s="49">
        <f t="shared" si="72"/>
        <v>41</v>
      </c>
      <c r="EP124" s="49">
        <f t="shared" si="73"/>
        <v>6</v>
      </c>
      <c r="EQ124" s="49">
        <f t="shared" si="74"/>
        <v>0.43902439024390244</v>
      </c>
      <c r="ES124" s="4">
        <f t="shared" si="85"/>
        <v>1</v>
      </c>
      <c r="ET124" s="4">
        <f t="shared" si="86"/>
        <v>1</v>
      </c>
      <c r="EU124" s="4">
        <f t="shared" si="75"/>
        <v>0</v>
      </c>
      <c r="EV124" s="4">
        <f t="shared" si="75"/>
        <v>1</v>
      </c>
      <c r="EW124" s="4">
        <f t="shared" si="75"/>
        <v>1</v>
      </c>
      <c r="EX124" s="4">
        <f t="shared" si="75"/>
        <v>1</v>
      </c>
      <c r="EY124" s="4">
        <f t="shared" si="75"/>
        <v>1</v>
      </c>
      <c r="EZ124" s="4">
        <f t="shared" si="75"/>
        <v>1</v>
      </c>
    </row>
    <row r="125" spans="1:164" x14ac:dyDescent="0.25">
      <c r="A125" s="4">
        <v>5</v>
      </c>
      <c r="B125" s="4" t="s">
        <v>262</v>
      </c>
      <c r="C125" s="24">
        <v>8</v>
      </c>
      <c r="D125" s="24">
        <v>2</v>
      </c>
      <c r="E125" s="24">
        <v>3</v>
      </c>
      <c r="F125" s="24">
        <v>3</v>
      </c>
      <c r="G125" s="24">
        <v>15</v>
      </c>
      <c r="H125" s="24">
        <v>19</v>
      </c>
      <c r="I125" s="21">
        <v>7</v>
      </c>
      <c r="J125" s="25">
        <v>0.78947368421052633</v>
      </c>
      <c r="L125" s="51" t="s">
        <v>262</v>
      </c>
      <c r="M125" s="91" t="s">
        <v>263</v>
      </c>
      <c r="N125" s="55"/>
      <c r="O125" s="57"/>
      <c r="P125" s="57"/>
      <c r="Q125" s="53"/>
      <c r="R125" s="71" t="s">
        <v>145</v>
      </c>
      <c r="S125" s="54" t="s">
        <v>179</v>
      </c>
      <c r="T125" s="74" t="s">
        <v>164</v>
      </c>
      <c r="U125" s="96"/>
      <c r="AA125" s="51" t="s">
        <v>262</v>
      </c>
      <c r="AB125" s="59" t="s">
        <v>252</v>
      </c>
      <c r="AC125" s="55"/>
      <c r="AD125" s="57"/>
      <c r="AE125" s="57"/>
      <c r="AF125" s="53"/>
      <c r="AG125" s="54" t="s">
        <v>249</v>
      </c>
      <c r="AH125" s="54" t="s">
        <v>264</v>
      </c>
      <c r="AI125" s="60" t="s">
        <v>251</v>
      </c>
      <c r="AJ125" s="96"/>
      <c r="AW125" s="61">
        <f t="shared" si="76"/>
        <v>0</v>
      </c>
      <c r="AX125" s="46" t="str">
        <f t="shared" si="76"/>
        <v/>
      </c>
      <c r="AY125" s="46" t="str">
        <f>(IF(O125="","",(IF(MID(O125,2,1)="-",LEFT(O125,1),LEFT(O125,2)))+0))</f>
        <v/>
      </c>
      <c r="AZ125" s="46" t="str">
        <f>(IF(P125="","",(IF(MID(P125,2,1)="-",LEFT(P125,1),LEFT(P125,2)))+0))</f>
        <v/>
      </c>
      <c r="BA125" s="62"/>
      <c r="BB125" s="46">
        <f>(IF(R125="","",(IF(MID(R125,2,1)="-",LEFT(R125,1),LEFT(R125,2)))+0))</f>
        <v>2</v>
      </c>
      <c r="BC125" s="46">
        <f>(IF(S125="","",(IF(MID(S125,2,1)="-",LEFT(S125,1),LEFT(S125,2)))+0))</f>
        <v>3</v>
      </c>
      <c r="BD125" s="63">
        <f>(IF(T125="","",(IF(MID(T125,2,1)="-",LEFT(T125,1),LEFT(T125,2)))+0))</f>
        <v>2</v>
      </c>
      <c r="BM125" s="46"/>
      <c r="BN125" s="46"/>
      <c r="BO125" s="46"/>
      <c r="BP125" s="46" t="str">
        <f t="shared" si="59"/>
        <v/>
      </c>
      <c r="BQ125" s="46" t="str">
        <f t="shared" si="59"/>
        <v/>
      </c>
      <c r="BR125" s="46" t="str">
        <f t="shared" si="59"/>
        <v/>
      </c>
      <c r="BS125" s="46" t="str">
        <f t="shared" si="59"/>
        <v/>
      </c>
      <c r="BT125" s="46" t="str">
        <f t="shared" si="59"/>
        <v/>
      </c>
      <c r="BU125" s="47"/>
      <c r="BV125" s="61">
        <f t="shared" si="77"/>
        <v>0</v>
      </c>
      <c r="BW125" s="46" t="str">
        <f t="shared" si="77"/>
        <v/>
      </c>
      <c r="BX125" s="46" t="str">
        <f>(IF(O125="","",IF(RIGHT(O125,2)="10",RIGHT(O125,2),RIGHT(O125,1))+0))</f>
        <v/>
      </c>
      <c r="BY125" s="46" t="str">
        <f>(IF(P125="","",IF(RIGHT(P125,2)="10",RIGHT(P125,2),RIGHT(P125,1))+0))</f>
        <v/>
      </c>
      <c r="BZ125" s="62"/>
      <c r="CA125" s="46">
        <f>(IF(R125="","",IF(RIGHT(R125,2)="10",RIGHT(R125,2),RIGHT(R125,1))+0))</f>
        <v>4</v>
      </c>
      <c r="CB125" s="46">
        <f>(IF(S125="","",IF(RIGHT(S125,2)="10",RIGHT(S125,2),RIGHT(S125,1))+0))</f>
        <v>3</v>
      </c>
      <c r="CC125" s="63">
        <f>(IF(T125="","",IF(RIGHT(T125,2)="10",RIGHT(T125,2),RIGHT(T125,1))+0))</f>
        <v>0</v>
      </c>
      <c r="CL125" s="46"/>
      <c r="CM125" s="46"/>
      <c r="CN125" s="46"/>
      <c r="CO125" s="46" t="str">
        <f t="shared" si="61"/>
        <v/>
      </c>
      <c r="CP125" s="46" t="str">
        <f t="shared" si="61"/>
        <v/>
      </c>
      <c r="CQ125" s="46" t="str">
        <f t="shared" si="61"/>
        <v/>
      </c>
      <c r="CR125" s="46" t="str">
        <f t="shared" si="61"/>
        <v/>
      </c>
      <c r="CS125" s="46" t="str">
        <f t="shared" si="61"/>
        <v/>
      </c>
      <c r="CU125" s="61" t="str">
        <f t="shared" si="78"/>
        <v>D</v>
      </c>
      <c r="CV125" s="46" t="str">
        <f t="shared" si="78"/>
        <v/>
      </c>
      <c r="CW125" s="46" t="str">
        <f>(IF(O125="","",IF(AY125&gt;BX125,"H",IF(AY125&lt;BX125,"A","D"))))</f>
        <v/>
      </c>
      <c r="CX125" s="46" t="str">
        <f>(IF(P125="","",IF(AZ125&gt;BY125,"H",IF(AZ125&lt;BY125,"A","D"))))</f>
        <v/>
      </c>
      <c r="CY125" s="62"/>
      <c r="CZ125" s="46" t="str">
        <f>(IF(R125="","",IF(BB125&gt;CA125,"H",IF(BB125&lt;CA125,"A","D"))))</f>
        <v>A</v>
      </c>
      <c r="DA125" s="46" t="str">
        <f>(IF(S125="","",IF(BC125&gt;CB125,"H",IF(BC125&lt;CB125,"A","D"))))</f>
        <v>D</v>
      </c>
      <c r="DB125" s="63" t="str">
        <f>(IF(T125="","",IF(BD125&gt;CC125,"H",IF(BD125&lt;CC125,"A","D"))))</f>
        <v>H</v>
      </c>
      <c r="DK125" s="46"/>
      <c r="DL125" s="46"/>
      <c r="DM125" s="46"/>
      <c r="DQ125" s="24" t="str">
        <f t="shared" si="63"/>
        <v/>
      </c>
      <c r="DR125" s="24" t="str">
        <f t="shared" si="63"/>
        <v/>
      </c>
      <c r="DT125" s="20" t="str">
        <f t="shared" si="64"/>
        <v>Park Albion</v>
      </c>
      <c r="DU125" s="48">
        <f t="shared" si="79"/>
        <v>5</v>
      </c>
      <c r="DV125" s="49">
        <f t="shared" si="80"/>
        <v>1</v>
      </c>
      <c r="DW125" s="49">
        <f t="shared" si="81"/>
        <v>2</v>
      </c>
      <c r="DX125" s="49">
        <f t="shared" si="82"/>
        <v>1</v>
      </c>
      <c r="DY125" s="49">
        <f>COUNTIF(CY$120:CY$128,"A")</f>
        <v>0</v>
      </c>
      <c r="DZ125" s="49">
        <f>COUNTIF(CY$120:CY$128,"D")</f>
        <v>0</v>
      </c>
      <c r="EA125" s="49">
        <f>COUNTIF(CY$120:CY$128,"H")</f>
        <v>1</v>
      </c>
      <c r="EB125" s="48">
        <f t="shared" si="83"/>
        <v>1</v>
      </c>
      <c r="EC125" s="48">
        <f t="shared" si="65"/>
        <v>2</v>
      </c>
      <c r="ED125" s="48">
        <f t="shared" si="65"/>
        <v>2</v>
      </c>
      <c r="EE125" s="50">
        <f>SUM($AW125:$BT125)+SUM(BZ$120:BZ$128)</f>
        <v>7</v>
      </c>
      <c r="EF125" s="50">
        <f>SUM($BV125:$CS125)+SUM(BA$120:BA$128)</f>
        <v>10</v>
      </c>
      <c r="EG125" s="48">
        <f t="shared" si="66"/>
        <v>4</v>
      </c>
      <c r="EH125" s="50">
        <f t="shared" si="84"/>
        <v>-3</v>
      </c>
      <c r="EI125" s="47"/>
      <c r="EJ125" s="49">
        <f t="shared" si="67"/>
        <v>8</v>
      </c>
      <c r="EK125" s="49">
        <f t="shared" si="68"/>
        <v>2</v>
      </c>
      <c r="EL125" s="49">
        <f t="shared" si="69"/>
        <v>3</v>
      </c>
      <c r="EM125" s="49">
        <f t="shared" si="70"/>
        <v>3</v>
      </c>
      <c r="EN125" s="49">
        <f t="shared" si="71"/>
        <v>15</v>
      </c>
      <c r="EO125" s="49">
        <f t="shared" si="72"/>
        <v>19</v>
      </c>
      <c r="EP125" s="49">
        <f t="shared" si="73"/>
        <v>7</v>
      </c>
      <c r="EQ125" s="49">
        <f t="shared" si="74"/>
        <v>0.78947368421052633</v>
      </c>
      <c r="ES125" s="4">
        <f t="shared" si="85"/>
        <v>1</v>
      </c>
      <c r="ET125" s="4">
        <f t="shared" si="86"/>
        <v>1</v>
      </c>
      <c r="EU125" s="4">
        <f t="shared" si="75"/>
        <v>1</v>
      </c>
      <c r="EV125" s="4">
        <f t="shared" si="75"/>
        <v>1</v>
      </c>
      <c r="EW125" s="4">
        <f t="shared" si="75"/>
        <v>1</v>
      </c>
      <c r="EX125" s="4">
        <f t="shared" si="75"/>
        <v>1</v>
      </c>
      <c r="EY125" s="4">
        <f t="shared" si="75"/>
        <v>1</v>
      </c>
      <c r="EZ125" s="4">
        <f t="shared" si="75"/>
        <v>1</v>
      </c>
    </row>
    <row r="126" spans="1:164" x14ac:dyDescent="0.25">
      <c r="A126" s="73">
        <v>6</v>
      </c>
      <c r="B126" s="4" t="s">
        <v>255</v>
      </c>
      <c r="C126" s="24">
        <v>10</v>
      </c>
      <c r="D126" s="24">
        <v>3</v>
      </c>
      <c r="E126" s="24">
        <v>1</v>
      </c>
      <c r="F126" s="24">
        <v>6</v>
      </c>
      <c r="G126" s="24">
        <v>20</v>
      </c>
      <c r="H126" s="24">
        <v>40</v>
      </c>
      <c r="I126" s="21">
        <v>7</v>
      </c>
      <c r="J126" s="25">
        <v>0.5</v>
      </c>
      <c r="L126" s="51" t="s">
        <v>258</v>
      </c>
      <c r="M126" s="52" t="s">
        <v>265</v>
      </c>
      <c r="N126" s="55"/>
      <c r="O126" s="71" t="s">
        <v>144</v>
      </c>
      <c r="P126" s="71" t="s">
        <v>179</v>
      </c>
      <c r="Q126" s="57"/>
      <c r="R126" s="53"/>
      <c r="S126" s="54" t="s">
        <v>145</v>
      </c>
      <c r="T126" s="75"/>
      <c r="U126" s="94"/>
      <c r="AA126" s="51" t="s">
        <v>258</v>
      </c>
      <c r="AB126" s="59" t="s">
        <v>246</v>
      </c>
      <c r="AC126" s="55"/>
      <c r="AD126" s="54" t="s">
        <v>252</v>
      </c>
      <c r="AE126" s="54" t="s">
        <v>251</v>
      </c>
      <c r="AF126" s="57"/>
      <c r="AG126" s="53"/>
      <c r="AH126" s="54" t="s">
        <v>266</v>
      </c>
      <c r="AI126" s="75"/>
      <c r="AJ126" s="94"/>
      <c r="AW126" s="61">
        <f t="shared" si="76"/>
        <v>4</v>
      </c>
      <c r="AX126" s="46" t="str">
        <f t="shared" si="76"/>
        <v/>
      </c>
      <c r="AY126" s="46">
        <f>(IF(O126="","",(IF(MID(O126,2,1)="-",LEFT(O126,1),LEFT(O126,2)))+0))</f>
        <v>7</v>
      </c>
      <c r="AZ126" s="46">
        <f>(IF(P126="","",(IF(MID(P126,2,1)="-",LEFT(P126,1),LEFT(P126,2)))+0))</f>
        <v>3</v>
      </c>
      <c r="BA126" s="46" t="str">
        <f>(IF(Q126="","",(IF(MID(Q126,2,1)="-",LEFT(Q126,1),LEFT(Q126,2)))+0))</f>
        <v/>
      </c>
      <c r="BB126" s="62"/>
      <c r="BC126" s="46">
        <f>(IF(S126="","",(IF(MID(S126,2,1)="-",LEFT(S126,1),LEFT(S126,2)))+0))</f>
        <v>2</v>
      </c>
      <c r="BD126" s="63" t="str">
        <f>(IF(T126="","",(IF(MID(T126,2,1)="-",LEFT(T126,1),LEFT(T126,2)))+0))</f>
        <v/>
      </c>
      <c r="BM126" s="46"/>
      <c r="BN126" s="46"/>
      <c r="BO126" s="46"/>
      <c r="BP126" s="46" t="str">
        <f t="shared" si="59"/>
        <v/>
      </c>
      <c r="BQ126" s="46" t="str">
        <f t="shared" si="59"/>
        <v/>
      </c>
      <c r="BR126" s="46" t="str">
        <f t="shared" si="59"/>
        <v/>
      </c>
      <c r="BS126" s="46" t="str">
        <f t="shared" si="59"/>
        <v/>
      </c>
      <c r="BT126" s="46" t="str">
        <f t="shared" si="59"/>
        <v/>
      </c>
      <c r="BU126" s="47"/>
      <c r="BV126" s="61">
        <f t="shared" si="77"/>
        <v>5</v>
      </c>
      <c r="BW126" s="46" t="str">
        <f t="shared" si="77"/>
        <v/>
      </c>
      <c r="BX126" s="46">
        <f>(IF(O126="","",IF(RIGHT(O126,2)="10",RIGHT(O126,2),RIGHT(O126,1))+0))</f>
        <v>1</v>
      </c>
      <c r="BY126" s="46">
        <f>(IF(P126="","",IF(RIGHT(P126,2)="10",RIGHT(P126,2),RIGHT(P126,1))+0))</f>
        <v>3</v>
      </c>
      <c r="BZ126" s="46" t="str">
        <f>(IF(Q126="","",IF(RIGHT(Q126,2)="10",RIGHT(Q126,2),RIGHT(Q126,1))+0))</f>
        <v/>
      </c>
      <c r="CA126" s="62"/>
      <c r="CB126" s="46">
        <f>(IF(S126="","",IF(RIGHT(S126,2)="10",RIGHT(S126,2),RIGHT(S126,1))+0))</f>
        <v>4</v>
      </c>
      <c r="CC126" s="63" t="str">
        <f>(IF(T126="","",IF(RIGHT(T126,2)="10",RIGHT(T126,2),RIGHT(T126,1))+0))</f>
        <v/>
      </c>
      <c r="CL126" s="46"/>
      <c r="CM126" s="46"/>
      <c r="CN126" s="46"/>
      <c r="CO126" s="46" t="str">
        <f t="shared" si="61"/>
        <v/>
      </c>
      <c r="CP126" s="46" t="str">
        <f t="shared" si="61"/>
        <v/>
      </c>
      <c r="CQ126" s="46" t="str">
        <f t="shared" si="61"/>
        <v/>
      </c>
      <c r="CR126" s="46" t="str">
        <f t="shared" si="61"/>
        <v/>
      </c>
      <c r="CS126" s="46" t="str">
        <f t="shared" si="61"/>
        <v/>
      </c>
      <c r="CU126" s="61" t="str">
        <f t="shared" si="78"/>
        <v>A</v>
      </c>
      <c r="CV126" s="46" t="str">
        <f t="shared" si="78"/>
        <v/>
      </c>
      <c r="CW126" s="46" t="str">
        <f>(IF(O126="","",IF(AY126&gt;BX126,"H",IF(AY126&lt;BX126,"A","D"))))</f>
        <v>H</v>
      </c>
      <c r="CX126" s="46" t="str">
        <f>(IF(P126="","",IF(AZ126&gt;BY126,"H",IF(AZ126&lt;BY126,"A","D"))))</f>
        <v>D</v>
      </c>
      <c r="CY126" s="46" t="str">
        <f>(IF(Q126="","",IF(BA126&gt;BZ126,"H",IF(BA126&lt;BZ126,"A","D"))))</f>
        <v/>
      </c>
      <c r="CZ126" s="62"/>
      <c r="DA126" s="46" t="str">
        <f>(IF(S126="","",IF(BC126&gt;CB126,"H",IF(BC126&lt;CB126,"A","D"))))</f>
        <v>A</v>
      </c>
      <c r="DB126" s="63" t="str">
        <f>(IF(T126="","",IF(BD126&gt;CC126,"H",IF(BD126&lt;CC126,"A","D"))))</f>
        <v/>
      </c>
      <c r="DK126" s="46"/>
      <c r="DL126" s="46"/>
      <c r="DM126" s="46"/>
      <c r="DQ126" s="24" t="str">
        <f t="shared" si="63"/>
        <v/>
      </c>
      <c r="DR126" s="24" t="str">
        <f t="shared" si="63"/>
        <v/>
      </c>
      <c r="DT126" s="20" t="str">
        <f t="shared" si="64"/>
        <v>Rosehill Juniors</v>
      </c>
      <c r="DU126" s="48">
        <f t="shared" si="79"/>
        <v>8</v>
      </c>
      <c r="DV126" s="49">
        <f t="shared" si="80"/>
        <v>1</v>
      </c>
      <c r="DW126" s="49">
        <f t="shared" si="81"/>
        <v>1</v>
      </c>
      <c r="DX126" s="49">
        <f t="shared" si="82"/>
        <v>2</v>
      </c>
      <c r="DY126" s="49">
        <f>COUNTIF(CZ$120:CZ$128,"A")</f>
        <v>1</v>
      </c>
      <c r="DZ126" s="49">
        <f>COUNTIF(CZ$120:CZ$128,"D")</f>
        <v>0</v>
      </c>
      <c r="EA126" s="49">
        <f>COUNTIF(CZ$120:CZ$128,"H")</f>
        <v>3</v>
      </c>
      <c r="EB126" s="48">
        <f t="shared" si="83"/>
        <v>2</v>
      </c>
      <c r="EC126" s="48">
        <f t="shared" si="65"/>
        <v>1</v>
      </c>
      <c r="ED126" s="48">
        <f t="shared" si="65"/>
        <v>5</v>
      </c>
      <c r="EE126" s="50">
        <f>SUM($AW126:$BT126)+SUM(CA$120:CA$128)</f>
        <v>24</v>
      </c>
      <c r="EF126" s="50">
        <f>SUM($BV126:$CS126)+SUM(BB$120:BB$128)</f>
        <v>30</v>
      </c>
      <c r="EG126" s="48">
        <f t="shared" si="66"/>
        <v>5</v>
      </c>
      <c r="EH126" s="50">
        <f t="shared" si="84"/>
        <v>-6</v>
      </c>
      <c r="EI126" s="47"/>
      <c r="EJ126" s="49">
        <f t="shared" si="67"/>
        <v>8</v>
      </c>
      <c r="EK126" s="49">
        <f t="shared" si="68"/>
        <v>3</v>
      </c>
      <c r="EL126" s="49">
        <f t="shared" si="69"/>
        <v>2</v>
      </c>
      <c r="EM126" s="49">
        <f t="shared" si="70"/>
        <v>3</v>
      </c>
      <c r="EN126" s="49">
        <f t="shared" si="71"/>
        <v>35</v>
      </c>
      <c r="EO126" s="49">
        <f t="shared" si="72"/>
        <v>27</v>
      </c>
      <c r="EP126" s="49">
        <f t="shared" si="73"/>
        <v>8</v>
      </c>
      <c r="EQ126" s="49">
        <f t="shared" si="74"/>
        <v>1.2962962962962963</v>
      </c>
      <c r="ES126" s="4">
        <f t="shared" si="85"/>
        <v>0</v>
      </c>
      <c r="ET126" s="4">
        <f t="shared" si="86"/>
        <v>1</v>
      </c>
      <c r="EU126" s="4">
        <f t="shared" si="75"/>
        <v>1</v>
      </c>
      <c r="EV126" s="4">
        <f t="shared" si="75"/>
        <v>1</v>
      </c>
      <c r="EW126" s="4">
        <f t="shared" si="75"/>
        <v>1</v>
      </c>
      <c r="EX126" s="4">
        <f t="shared" si="75"/>
        <v>1</v>
      </c>
      <c r="EY126" s="4">
        <f t="shared" si="75"/>
        <v>1</v>
      </c>
      <c r="EZ126" s="4">
        <f t="shared" si="75"/>
        <v>1</v>
      </c>
    </row>
    <row r="127" spans="1:164" ht="11.4" thickBot="1" x14ac:dyDescent="0.3">
      <c r="A127" s="73">
        <v>7</v>
      </c>
      <c r="B127" s="4" t="s">
        <v>217</v>
      </c>
      <c r="C127" s="24">
        <v>9</v>
      </c>
      <c r="D127" s="24">
        <v>2</v>
      </c>
      <c r="E127" s="24">
        <v>2</v>
      </c>
      <c r="F127" s="24">
        <v>5</v>
      </c>
      <c r="G127" s="24">
        <v>18</v>
      </c>
      <c r="H127" s="24">
        <v>41</v>
      </c>
      <c r="I127" s="21">
        <v>6</v>
      </c>
      <c r="J127" s="25">
        <v>0.43902439024390244</v>
      </c>
      <c r="L127" s="51" t="s">
        <v>250</v>
      </c>
      <c r="M127" s="52" t="s">
        <v>149</v>
      </c>
      <c r="N127" s="55" t="s">
        <v>267</v>
      </c>
      <c r="O127" s="54" t="s">
        <v>149</v>
      </c>
      <c r="P127" s="71" t="s">
        <v>232</v>
      </c>
      <c r="Q127" s="56" t="s">
        <v>102</v>
      </c>
      <c r="R127" s="71" t="s">
        <v>234</v>
      </c>
      <c r="S127" s="53"/>
      <c r="T127" s="79" t="s">
        <v>133</v>
      </c>
      <c r="U127" s="98" t="s">
        <v>232</v>
      </c>
      <c r="AA127" s="51" t="s">
        <v>250</v>
      </c>
      <c r="AB127" s="59" t="s">
        <v>268</v>
      </c>
      <c r="AC127" s="55" t="s">
        <v>269</v>
      </c>
      <c r="AD127" s="54" t="s">
        <v>270</v>
      </c>
      <c r="AE127" s="54" t="s">
        <v>261</v>
      </c>
      <c r="AF127" s="54" t="s">
        <v>271</v>
      </c>
      <c r="AG127" s="54" t="s">
        <v>272</v>
      </c>
      <c r="AH127" s="53"/>
      <c r="AI127" s="60" t="s">
        <v>260</v>
      </c>
      <c r="AJ127" s="98" t="s">
        <v>268</v>
      </c>
      <c r="AW127" s="61">
        <f t="shared" si="76"/>
        <v>3</v>
      </c>
      <c r="AX127" s="46">
        <f t="shared" si="76"/>
        <v>1</v>
      </c>
      <c r="AY127" s="46">
        <f>(IF(O127="","",(IF(MID(O127,2,1)="-",LEFT(O127,1),LEFT(O127,2)))+0))</f>
        <v>3</v>
      </c>
      <c r="AZ127" s="46">
        <f>(IF(P127="","",(IF(MID(P127,2,1)="-",LEFT(P127,1),LEFT(P127,2)))+0))</f>
        <v>4</v>
      </c>
      <c r="BA127" s="46">
        <f>(IF(Q127="","",(IF(MID(Q127,2,1)="-",LEFT(Q127,1),LEFT(Q127,2)))+0))</f>
        <v>3</v>
      </c>
      <c r="BB127" s="46">
        <f>(IF(R127="","",(IF(MID(R127,2,1)="-",LEFT(R127,1),LEFT(R127,2)))+0))</f>
        <v>6</v>
      </c>
      <c r="BC127" s="62"/>
      <c r="BD127" s="63">
        <f>(IF(T127="","",(IF(MID(T127,2,1)="-",LEFT(T127,1),LEFT(T127,2)))+0))</f>
        <v>7</v>
      </c>
      <c r="BM127" s="46"/>
      <c r="BN127" s="46"/>
      <c r="BO127" s="46"/>
      <c r="BP127" s="46" t="str">
        <f t="shared" si="59"/>
        <v/>
      </c>
      <c r="BQ127" s="46" t="str">
        <f t="shared" si="59"/>
        <v/>
      </c>
      <c r="BR127" s="46" t="str">
        <f t="shared" si="59"/>
        <v/>
      </c>
      <c r="BS127" s="46" t="str">
        <f t="shared" si="59"/>
        <v/>
      </c>
      <c r="BT127" s="46" t="str">
        <f t="shared" si="59"/>
        <v/>
      </c>
      <c r="BU127" s="47"/>
      <c r="BV127" s="61">
        <f t="shared" si="77"/>
        <v>2</v>
      </c>
      <c r="BW127" s="46">
        <f t="shared" si="77"/>
        <v>6</v>
      </c>
      <c r="BX127" s="46">
        <f>(IF(O127="","",IF(RIGHT(O127,2)="10",RIGHT(O127,2),RIGHT(O127,1))+0))</f>
        <v>2</v>
      </c>
      <c r="BY127" s="46">
        <f>(IF(P127="","",IF(RIGHT(P127,2)="10",RIGHT(P127,2),RIGHT(P127,1))+0))</f>
        <v>0</v>
      </c>
      <c r="BZ127" s="46">
        <f>(IF(Q127="","",IF(RIGHT(Q127,2)="10",RIGHT(Q127,2),RIGHT(Q127,1))+0))</f>
        <v>0</v>
      </c>
      <c r="CA127" s="46">
        <f>(IF(R127="","",IF(RIGHT(R127,2)="10",RIGHT(R127,2),RIGHT(R127,1))+0))</f>
        <v>2</v>
      </c>
      <c r="CB127" s="62"/>
      <c r="CC127" s="63">
        <f>(IF(T127="","",IF(RIGHT(T127,2)="10",RIGHT(T127,2),RIGHT(T127,1))+0))</f>
        <v>0</v>
      </c>
      <c r="CL127" s="46"/>
      <c r="CM127" s="46"/>
      <c r="CN127" s="46"/>
      <c r="CO127" s="46" t="str">
        <f t="shared" si="61"/>
        <v/>
      </c>
      <c r="CP127" s="46" t="str">
        <f t="shared" si="61"/>
        <v/>
      </c>
      <c r="CQ127" s="46" t="str">
        <f t="shared" si="61"/>
        <v/>
      </c>
      <c r="CR127" s="46" t="str">
        <f t="shared" si="61"/>
        <v/>
      </c>
      <c r="CS127" s="46" t="str">
        <f t="shared" si="61"/>
        <v/>
      </c>
      <c r="CU127" s="61" t="str">
        <f t="shared" si="78"/>
        <v>H</v>
      </c>
      <c r="CV127" s="46" t="str">
        <f t="shared" si="78"/>
        <v>A</v>
      </c>
      <c r="CW127" s="46" t="str">
        <f>(IF(O127="","",IF(AY127&gt;BX127,"H",IF(AY127&lt;BX127,"A","D"))))</f>
        <v>H</v>
      </c>
      <c r="CX127" s="46" t="str">
        <f>(IF(P127="","",IF(AZ127&gt;BY127,"H",IF(AZ127&lt;BY127,"A","D"))))</f>
        <v>H</v>
      </c>
      <c r="CY127" s="46" t="str">
        <f>(IF(Q127="","",IF(BA127&gt;BZ127,"H",IF(BA127&lt;BZ127,"A","D"))))</f>
        <v>H</v>
      </c>
      <c r="CZ127" s="46" t="str">
        <f>(IF(R127="","",IF(BB127&gt;CA127,"H",IF(BB127&lt;CA127,"A","D"))))</f>
        <v>H</v>
      </c>
      <c r="DA127" s="62"/>
      <c r="DB127" s="63" t="str">
        <f>(IF(T127="","",IF(BD127&gt;CC127,"H",IF(BD127&lt;CC127,"A","D"))))</f>
        <v>H</v>
      </c>
      <c r="DK127" s="46"/>
      <c r="DL127" s="46"/>
      <c r="DM127" s="46"/>
      <c r="DQ127" s="24" t="str">
        <f t="shared" si="63"/>
        <v/>
      </c>
      <c r="DR127" s="24" t="str">
        <f t="shared" si="63"/>
        <v/>
      </c>
      <c r="DT127" s="20" t="str">
        <f t="shared" si="64"/>
        <v>Sutton Juniors</v>
      </c>
      <c r="DU127" s="48">
        <f t="shared" si="79"/>
        <v>14</v>
      </c>
      <c r="DV127" s="49">
        <f t="shared" si="80"/>
        <v>6</v>
      </c>
      <c r="DW127" s="49">
        <f t="shared" si="81"/>
        <v>0</v>
      </c>
      <c r="DX127" s="49">
        <f t="shared" si="82"/>
        <v>1</v>
      </c>
      <c r="DY127" s="49">
        <f>COUNTIF(DA$120:DA$128,"A")</f>
        <v>4</v>
      </c>
      <c r="DZ127" s="49">
        <f>COUNTIF(DA$120:DA$128,"D")</f>
        <v>2</v>
      </c>
      <c r="EA127" s="49">
        <f>COUNTIF(DA$120:DA$128,"H")</f>
        <v>1</v>
      </c>
      <c r="EB127" s="48">
        <f t="shared" si="83"/>
        <v>10</v>
      </c>
      <c r="EC127" s="48">
        <f t="shared" si="65"/>
        <v>2</v>
      </c>
      <c r="ED127" s="48">
        <f t="shared" si="65"/>
        <v>2</v>
      </c>
      <c r="EE127" s="50">
        <f>SUM($AW127:$BT127)+SUM(CB$120:CB$128)</f>
        <v>47</v>
      </c>
      <c r="EF127" s="50">
        <f>SUM($BV127:$CS127)+SUM(BC$120:BC$128)</f>
        <v>27</v>
      </c>
      <c r="EG127" s="48">
        <f t="shared" si="66"/>
        <v>22</v>
      </c>
      <c r="EH127" s="50">
        <f t="shared" si="84"/>
        <v>20</v>
      </c>
      <c r="EI127" s="47"/>
      <c r="EJ127" s="49">
        <f t="shared" si="67"/>
        <v>11</v>
      </c>
      <c r="EK127" s="49">
        <f t="shared" si="68"/>
        <v>8</v>
      </c>
      <c r="EL127" s="49">
        <f t="shared" si="69"/>
        <v>2</v>
      </c>
      <c r="EM127" s="49">
        <f t="shared" si="70"/>
        <v>1</v>
      </c>
      <c r="EN127" s="49">
        <f t="shared" si="71"/>
        <v>40</v>
      </c>
      <c r="EO127" s="49">
        <f t="shared" si="72"/>
        <v>19</v>
      </c>
      <c r="EP127" s="49">
        <f t="shared" si="73"/>
        <v>18</v>
      </c>
      <c r="EQ127" s="49">
        <f t="shared" si="74"/>
        <v>2.1052631578947367</v>
      </c>
      <c r="ES127" s="4">
        <f t="shared" si="85"/>
        <v>1</v>
      </c>
      <c r="ET127" s="4">
        <f t="shared" si="86"/>
        <v>1</v>
      </c>
      <c r="EU127" s="4">
        <f t="shared" si="75"/>
        <v>0</v>
      </c>
      <c r="EV127" s="4">
        <f t="shared" si="75"/>
        <v>1</v>
      </c>
      <c r="EW127" s="4">
        <f t="shared" si="75"/>
        <v>1</v>
      </c>
      <c r="EX127" s="4">
        <f t="shared" si="75"/>
        <v>1</v>
      </c>
      <c r="EY127" s="4">
        <f t="shared" si="75"/>
        <v>1</v>
      </c>
      <c r="EZ127" s="4">
        <f t="shared" si="75"/>
        <v>1</v>
      </c>
    </row>
    <row r="128" spans="1:164" ht="11.4" thickBot="1" x14ac:dyDescent="0.3">
      <c r="A128" s="4">
        <v>8</v>
      </c>
      <c r="B128" s="4" t="s">
        <v>273</v>
      </c>
      <c r="C128" s="24">
        <v>12</v>
      </c>
      <c r="D128" s="24">
        <v>1</v>
      </c>
      <c r="E128" s="24">
        <v>1</v>
      </c>
      <c r="F128" s="24">
        <v>10</v>
      </c>
      <c r="G128" s="24">
        <v>12</v>
      </c>
      <c r="H128" s="24">
        <v>38</v>
      </c>
      <c r="I128" s="21">
        <v>3</v>
      </c>
      <c r="J128" s="25">
        <v>0.31578947368421051</v>
      </c>
      <c r="L128" s="77" t="s">
        <v>273</v>
      </c>
      <c r="M128" s="102" t="s">
        <v>169</v>
      </c>
      <c r="N128" s="81" t="s">
        <v>195</v>
      </c>
      <c r="O128" s="80"/>
      <c r="P128" s="80"/>
      <c r="Q128" s="80"/>
      <c r="R128" s="80"/>
      <c r="S128" s="85" t="s">
        <v>132</v>
      </c>
      <c r="T128" s="83"/>
      <c r="U128" s="103"/>
      <c r="AA128" s="77" t="s">
        <v>273</v>
      </c>
      <c r="AB128" s="104" t="s">
        <v>274</v>
      </c>
      <c r="AC128" s="81" t="s">
        <v>246</v>
      </c>
      <c r="AD128" s="80"/>
      <c r="AE128" s="80"/>
      <c r="AF128" s="80"/>
      <c r="AG128" s="80"/>
      <c r="AH128" s="60" t="s">
        <v>252</v>
      </c>
      <c r="AI128" s="83"/>
      <c r="AJ128" s="103"/>
      <c r="AW128" s="87">
        <f t="shared" si="76"/>
        <v>4</v>
      </c>
      <c r="AX128" s="88">
        <f t="shared" si="76"/>
        <v>0</v>
      </c>
      <c r="AY128" s="88" t="str">
        <f>(IF(O128="","",(IF(MID(O128,2,1)="-",LEFT(O128,1),LEFT(O128,2)))+0))</f>
        <v/>
      </c>
      <c r="AZ128" s="88" t="str">
        <f>(IF(P128="","",(IF(MID(P128,2,1)="-",LEFT(P128,1),LEFT(P128,2)))+0))</f>
        <v/>
      </c>
      <c r="BA128" s="88" t="str">
        <f>(IF(Q128="","",(IF(MID(Q128,2,1)="-",LEFT(Q128,1),LEFT(Q128,2)))+0))</f>
        <v/>
      </c>
      <c r="BB128" s="88" t="str">
        <f>(IF(R128="","",(IF(MID(R128,2,1)="-",LEFT(R128,1),LEFT(R128,2)))+0))</f>
        <v/>
      </c>
      <c r="BC128" s="88">
        <f>(IF(S128="","",(IF(MID(S128,2,1)="-",LEFT(S128,1),LEFT(S128,2)))+0))</f>
        <v>4</v>
      </c>
      <c r="BD128" s="89"/>
      <c r="BM128" s="46"/>
      <c r="BN128" s="46"/>
      <c r="BO128" s="46"/>
      <c r="BP128" s="46" t="str">
        <f t="shared" si="59"/>
        <v/>
      </c>
      <c r="BQ128" s="46" t="str">
        <f t="shared" si="59"/>
        <v/>
      </c>
      <c r="BR128" s="46" t="str">
        <f t="shared" si="59"/>
        <v/>
      </c>
      <c r="BS128" s="46" t="str">
        <f t="shared" si="59"/>
        <v/>
      </c>
      <c r="BT128" s="46" t="str">
        <f t="shared" si="59"/>
        <v/>
      </c>
      <c r="BU128" s="47"/>
      <c r="BV128" s="87">
        <f t="shared" si="77"/>
        <v>2</v>
      </c>
      <c r="BW128" s="88">
        <f t="shared" si="77"/>
        <v>5</v>
      </c>
      <c r="BX128" s="88" t="str">
        <f>(IF(O128="","",IF(RIGHT(O128,2)="10",RIGHT(O128,2),RIGHT(O128,1))+0))</f>
        <v/>
      </c>
      <c r="BY128" s="88" t="str">
        <f>(IF(P128="","",IF(RIGHT(P128,2)="10",RIGHT(P128,2),RIGHT(P128,1))+0))</f>
        <v/>
      </c>
      <c r="BZ128" s="88" t="str">
        <f>(IF(Q128="","",IF(RIGHT(Q128,2)="10",RIGHT(Q128,2),RIGHT(Q128,1))+0))</f>
        <v/>
      </c>
      <c r="CA128" s="88" t="str">
        <f>(IF(R128="","",IF(RIGHT(R128,2)="10",RIGHT(R128,2),RIGHT(R128,1))+0))</f>
        <v/>
      </c>
      <c r="CB128" s="88">
        <f>(IF(S128="","",IF(RIGHT(S128,2)="10",RIGHT(S128,2),RIGHT(S128,1))+0))</f>
        <v>1</v>
      </c>
      <c r="CC128" s="89"/>
      <c r="CL128" s="46"/>
      <c r="CM128" s="46"/>
      <c r="CN128" s="46"/>
      <c r="CO128" s="46" t="str">
        <f t="shared" si="61"/>
        <v/>
      </c>
      <c r="CP128" s="46" t="str">
        <f t="shared" si="61"/>
        <v/>
      </c>
      <c r="CQ128" s="46" t="str">
        <f t="shared" si="61"/>
        <v/>
      </c>
      <c r="CR128" s="46" t="str">
        <f t="shared" si="61"/>
        <v/>
      </c>
      <c r="CS128" s="46" t="str">
        <f t="shared" si="61"/>
        <v/>
      </c>
      <c r="CU128" s="87" t="str">
        <f t="shared" si="78"/>
        <v>H</v>
      </c>
      <c r="CV128" s="88" t="str">
        <f t="shared" si="78"/>
        <v>A</v>
      </c>
      <c r="CW128" s="88" t="str">
        <f>(IF(O128="","",IF(AY128&gt;BX128,"H",IF(AY128&lt;BX128,"A","D"))))</f>
        <v/>
      </c>
      <c r="CX128" s="88" t="str">
        <f>(IF(P128="","",IF(AZ128&gt;BY128,"H",IF(AZ128&lt;BY128,"A","D"))))</f>
        <v/>
      </c>
      <c r="CY128" s="88" t="str">
        <f>(IF(Q128="","",IF(BA128&gt;BZ128,"H",IF(BA128&lt;BZ128,"A","D"))))</f>
        <v/>
      </c>
      <c r="CZ128" s="88" t="str">
        <f>(IF(R128="","",IF(BB128&gt;CA128,"H",IF(BB128&lt;CA128,"A","D"))))</f>
        <v/>
      </c>
      <c r="DA128" s="88" t="str">
        <f>(IF(S128="","",IF(BC128&gt;CB128,"H",IF(BC128&lt;CB128,"A","D"))))</f>
        <v>H</v>
      </c>
      <c r="DB128" s="89"/>
      <c r="DK128" s="46"/>
      <c r="DL128" s="46"/>
      <c r="DM128" s="46"/>
      <c r="DQ128" s="24" t="str">
        <f t="shared" si="63"/>
        <v/>
      </c>
      <c r="DR128" s="24" t="str">
        <f t="shared" si="63"/>
        <v/>
      </c>
      <c r="DT128" s="20" t="str">
        <f t="shared" si="64"/>
        <v>West Ewell Juniors</v>
      </c>
      <c r="DU128" s="48">
        <f t="shared" si="79"/>
        <v>7</v>
      </c>
      <c r="DV128" s="49">
        <f t="shared" si="80"/>
        <v>2</v>
      </c>
      <c r="DW128" s="49">
        <f t="shared" si="81"/>
        <v>0</v>
      </c>
      <c r="DX128" s="49">
        <f t="shared" si="82"/>
        <v>1</v>
      </c>
      <c r="DY128" s="49">
        <f>COUNTIF(DB$120:DB$128,"A")</f>
        <v>0</v>
      </c>
      <c r="DZ128" s="49">
        <f>COUNTIF(DB$120:DB$128,"D")</f>
        <v>0</v>
      </c>
      <c r="EA128" s="49">
        <f>COUNTIF(DB$120:DB$128,"H")</f>
        <v>4</v>
      </c>
      <c r="EB128" s="48">
        <f t="shared" si="83"/>
        <v>2</v>
      </c>
      <c r="EC128" s="48">
        <f t="shared" si="65"/>
        <v>0</v>
      </c>
      <c r="ED128" s="48">
        <f t="shared" si="65"/>
        <v>5</v>
      </c>
      <c r="EE128" s="50">
        <f>SUM($AW128:$BT128)+SUM(CC$120:CC$128)</f>
        <v>9</v>
      </c>
      <c r="EF128" s="50">
        <f>SUM($BV128:$CS128)+SUM(BD$120:BD$128)</f>
        <v>20</v>
      </c>
      <c r="EG128" s="48">
        <f t="shared" si="66"/>
        <v>4</v>
      </c>
      <c r="EH128" s="50">
        <f t="shared" si="84"/>
        <v>-11</v>
      </c>
      <c r="EI128" s="47"/>
      <c r="EJ128" s="49">
        <f t="shared" si="67"/>
        <v>12</v>
      </c>
      <c r="EK128" s="49">
        <f t="shared" si="68"/>
        <v>1</v>
      </c>
      <c r="EL128" s="49">
        <f t="shared" si="69"/>
        <v>1</v>
      </c>
      <c r="EM128" s="49">
        <f t="shared" si="70"/>
        <v>10</v>
      </c>
      <c r="EN128" s="49">
        <f t="shared" si="71"/>
        <v>12</v>
      </c>
      <c r="EO128" s="49">
        <f t="shared" si="72"/>
        <v>38</v>
      </c>
      <c r="EP128" s="49">
        <f t="shared" si="73"/>
        <v>3</v>
      </c>
      <c r="EQ128" s="49">
        <f t="shared" si="74"/>
        <v>0.31578947368421051</v>
      </c>
      <c r="ES128" s="4">
        <f t="shared" si="85"/>
        <v>1</v>
      </c>
      <c r="ET128" s="4">
        <f t="shared" si="86"/>
        <v>1</v>
      </c>
      <c r="EU128" s="4">
        <f t="shared" si="75"/>
        <v>1</v>
      </c>
      <c r="EV128" s="4">
        <f t="shared" si="75"/>
        <v>1</v>
      </c>
      <c r="EW128" s="4">
        <f t="shared" si="75"/>
        <v>1</v>
      </c>
      <c r="EX128" s="4">
        <f t="shared" si="75"/>
        <v>1</v>
      </c>
      <c r="EY128" s="4">
        <f t="shared" si="75"/>
        <v>1</v>
      </c>
      <c r="EZ128" s="4">
        <f t="shared" si="75"/>
        <v>1</v>
      </c>
    </row>
    <row r="129" spans="1:164" ht="11.4" thickBot="1" x14ac:dyDescent="0.3">
      <c r="B129" s="105" t="s">
        <v>275</v>
      </c>
      <c r="J129" s="25"/>
      <c r="L129" s="106" t="s">
        <v>163</v>
      </c>
      <c r="M129" s="107"/>
      <c r="N129" s="108" t="s">
        <v>104</v>
      </c>
      <c r="O129" s="107"/>
      <c r="P129" s="107"/>
      <c r="Q129" s="109" t="s">
        <v>145</v>
      </c>
      <c r="R129" s="107"/>
      <c r="S129" s="109" t="s">
        <v>276</v>
      </c>
      <c r="T129" s="107"/>
      <c r="U129" s="110"/>
      <c r="AA129" s="106" t="s">
        <v>163</v>
      </c>
      <c r="AB129" s="107"/>
      <c r="AC129" s="108" t="s">
        <v>247</v>
      </c>
      <c r="AD129" s="107"/>
      <c r="AE129" s="107"/>
      <c r="AF129" s="111" t="s">
        <v>246</v>
      </c>
      <c r="AG129" s="107"/>
      <c r="AH129" s="111" t="s">
        <v>274</v>
      </c>
      <c r="AI129" s="107"/>
      <c r="AJ129" s="110"/>
      <c r="DK129" s="46"/>
      <c r="DL129" s="46"/>
      <c r="DM129" s="46"/>
      <c r="DQ129" s="24"/>
      <c r="DR129" s="24"/>
      <c r="DT129" s="20"/>
      <c r="DU129" s="48"/>
      <c r="DV129" s="49"/>
      <c r="DW129" s="49"/>
      <c r="DX129" s="49"/>
      <c r="DY129" s="49"/>
      <c r="DZ129" s="49"/>
      <c r="EA129" s="49"/>
      <c r="EB129" s="48"/>
      <c r="EC129" s="48"/>
      <c r="ED129" s="48"/>
      <c r="EE129" s="50"/>
      <c r="EF129" s="50"/>
      <c r="EG129" s="48"/>
      <c r="EH129" s="50"/>
      <c r="EI129" s="47"/>
      <c r="EJ129" s="49"/>
      <c r="EK129" s="49"/>
      <c r="EL129" s="49"/>
      <c r="EM129" s="49"/>
      <c r="EN129" s="49"/>
      <c r="EO129" s="49"/>
      <c r="EP129" s="49"/>
      <c r="EQ129" s="49"/>
    </row>
    <row r="130" spans="1:164" x14ac:dyDescent="0.25">
      <c r="D130" s="27">
        <f>SUM(D119:D128)</f>
        <v>33</v>
      </c>
      <c r="E130" s="27">
        <f>SUM(E119:E128)</f>
        <v>14</v>
      </c>
      <c r="F130" s="27">
        <f>SUM(F119:F128)</f>
        <v>33</v>
      </c>
      <c r="G130" s="27">
        <f>SUM(G119:G128)</f>
        <v>230</v>
      </c>
      <c r="H130" s="27">
        <f>SUM(H119:H128)</f>
        <v>230</v>
      </c>
      <c r="V130" s="4" t="s">
        <v>277</v>
      </c>
    </row>
    <row r="131" spans="1:164" x14ac:dyDescent="0.25">
      <c r="A131" s="20" t="s">
        <v>278</v>
      </c>
      <c r="B131" s="31" t="s">
        <v>279</v>
      </c>
      <c r="C131" s="23" t="s">
        <v>280</v>
      </c>
      <c r="D131" s="21"/>
      <c r="E131" s="21"/>
      <c r="F131" s="21"/>
      <c r="G131" s="21"/>
      <c r="H131" s="21"/>
      <c r="J131" s="21"/>
      <c r="V131" s="4" t="s">
        <v>281</v>
      </c>
    </row>
    <row r="132" spans="1:164" x14ac:dyDescent="0.25">
      <c r="A132" s="20" t="s">
        <v>11</v>
      </c>
      <c r="B132" s="20" t="s">
        <v>12</v>
      </c>
      <c r="C132" s="21" t="s">
        <v>13</v>
      </c>
      <c r="D132" s="21" t="s">
        <v>14</v>
      </c>
      <c r="E132" s="21" t="s">
        <v>15</v>
      </c>
      <c r="F132" s="21" t="s">
        <v>16</v>
      </c>
      <c r="G132" s="21" t="s">
        <v>17</v>
      </c>
      <c r="H132" s="21" t="s">
        <v>18</v>
      </c>
      <c r="I132" s="21" t="s">
        <v>19</v>
      </c>
      <c r="J132" s="21" t="s">
        <v>20</v>
      </c>
    </row>
    <row r="133" spans="1:164" x14ac:dyDescent="0.25">
      <c r="A133" s="4">
        <v>1</v>
      </c>
      <c r="B133" s="4" t="s">
        <v>282</v>
      </c>
      <c r="C133" s="24">
        <v>11</v>
      </c>
      <c r="D133" s="24">
        <v>11</v>
      </c>
      <c r="E133" s="24">
        <v>0</v>
      </c>
      <c r="F133" s="24">
        <v>0</v>
      </c>
      <c r="G133" s="24">
        <v>117</v>
      </c>
      <c r="H133" s="24">
        <v>13</v>
      </c>
      <c r="I133" s="21">
        <v>22</v>
      </c>
      <c r="J133" s="25">
        <v>9</v>
      </c>
    </row>
    <row r="134" spans="1:164" x14ac:dyDescent="0.25">
      <c r="A134" s="4">
        <v>2</v>
      </c>
      <c r="B134" s="4" t="s">
        <v>283</v>
      </c>
      <c r="C134" s="24">
        <v>8</v>
      </c>
      <c r="D134" s="24">
        <v>5</v>
      </c>
      <c r="E134" s="24">
        <v>1</v>
      </c>
      <c r="F134" s="24">
        <v>2</v>
      </c>
      <c r="G134" s="24">
        <v>31</v>
      </c>
      <c r="H134" s="24">
        <v>26</v>
      </c>
      <c r="I134" s="21">
        <v>13</v>
      </c>
      <c r="J134" s="25">
        <v>1.1923076923076923</v>
      </c>
    </row>
    <row r="135" spans="1:164" s="20" customFormat="1" x14ac:dyDescent="0.25">
      <c r="A135" s="20">
        <v>3</v>
      </c>
      <c r="B135" s="20" t="s">
        <v>284</v>
      </c>
      <c r="C135" s="21">
        <v>11</v>
      </c>
      <c r="D135" s="21">
        <v>6</v>
      </c>
      <c r="E135" s="21">
        <v>1</v>
      </c>
      <c r="F135" s="21">
        <v>4</v>
      </c>
      <c r="G135" s="21">
        <v>44</v>
      </c>
      <c r="H135" s="21">
        <v>49</v>
      </c>
      <c r="I135" s="21">
        <v>13</v>
      </c>
      <c r="J135" s="26">
        <v>0.89795918367346939</v>
      </c>
      <c r="FC135" s="22"/>
      <c r="FD135" s="22"/>
      <c r="FE135" s="22"/>
      <c r="FF135" s="22"/>
      <c r="FG135" s="22"/>
      <c r="FH135" s="4"/>
    </row>
    <row r="136" spans="1:164" x14ac:dyDescent="0.25">
      <c r="A136" s="4">
        <v>4</v>
      </c>
      <c r="B136" s="4" t="s">
        <v>285</v>
      </c>
      <c r="C136" s="24">
        <v>12</v>
      </c>
      <c r="D136" s="24">
        <v>6</v>
      </c>
      <c r="E136" s="24">
        <v>1</v>
      </c>
      <c r="F136" s="24">
        <v>5</v>
      </c>
      <c r="G136" s="24">
        <v>45</v>
      </c>
      <c r="H136" s="24">
        <v>48</v>
      </c>
      <c r="I136" s="21">
        <v>11</v>
      </c>
      <c r="J136" s="25">
        <v>0.9375</v>
      </c>
    </row>
    <row r="137" spans="1:164" x14ac:dyDescent="0.25">
      <c r="A137" s="4">
        <v>5</v>
      </c>
      <c r="B137" s="4" t="s">
        <v>286</v>
      </c>
      <c r="C137" s="24">
        <v>11</v>
      </c>
      <c r="D137" s="24">
        <v>3</v>
      </c>
      <c r="E137" s="24">
        <v>1</v>
      </c>
      <c r="F137" s="24">
        <v>7</v>
      </c>
      <c r="G137" s="24">
        <v>33</v>
      </c>
      <c r="H137" s="24">
        <v>60</v>
      </c>
      <c r="I137" s="21">
        <v>7</v>
      </c>
      <c r="J137" s="25">
        <v>0.55000000000000004</v>
      </c>
    </row>
    <row r="138" spans="1:164" x14ac:dyDescent="0.25">
      <c r="A138" s="4">
        <v>6</v>
      </c>
      <c r="B138" s="4" t="s">
        <v>287</v>
      </c>
      <c r="C138" s="24">
        <v>8</v>
      </c>
      <c r="D138" s="24">
        <v>2</v>
      </c>
      <c r="E138" s="24">
        <v>1</v>
      </c>
      <c r="F138" s="24">
        <v>5</v>
      </c>
      <c r="G138" s="24">
        <v>16</v>
      </c>
      <c r="H138" s="24">
        <v>35</v>
      </c>
      <c r="I138" s="21">
        <v>6</v>
      </c>
      <c r="J138" s="25">
        <v>0.45714285714285713</v>
      </c>
    </row>
    <row r="139" spans="1:164" s="20" customFormat="1" x14ac:dyDescent="0.25">
      <c r="A139" s="4">
        <v>7</v>
      </c>
      <c r="B139" s="4" t="s">
        <v>288</v>
      </c>
      <c r="C139" s="24">
        <v>9</v>
      </c>
      <c r="D139" s="24">
        <v>3</v>
      </c>
      <c r="E139" s="24">
        <v>0</v>
      </c>
      <c r="F139" s="24">
        <v>6</v>
      </c>
      <c r="G139" s="24">
        <v>32</v>
      </c>
      <c r="H139" s="24">
        <v>67</v>
      </c>
      <c r="I139" s="21">
        <v>4</v>
      </c>
      <c r="J139" s="25">
        <v>0.47761194029850745</v>
      </c>
      <c r="FC139" s="22"/>
      <c r="FD139" s="22"/>
      <c r="FE139" s="22"/>
      <c r="FF139" s="22"/>
      <c r="FG139" s="22"/>
      <c r="FH139" s="4"/>
    </row>
    <row r="140" spans="1:164" s="20" customFormat="1" x14ac:dyDescent="0.25">
      <c r="A140" s="4">
        <v>8</v>
      </c>
      <c r="B140" s="4" t="s">
        <v>289</v>
      </c>
      <c r="C140" s="24">
        <v>8</v>
      </c>
      <c r="D140" s="24">
        <v>0</v>
      </c>
      <c r="E140" s="24">
        <v>1</v>
      </c>
      <c r="F140" s="24">
        <v>7</v>
      </c>
      <c r="G140" s="24">
        <v>15</v>
      </c>
      <c r="H140" s="24">
        <v>35</v>
      </c>
      <c r="I140" s="21">
        <v>1</v>
      </c>
      <c r="J140" s="25">
        <v>0.42857142857142855</v>
      </c>
      <c r="FC140" s="22"/>
      <c r="FD140" s="22"/>
      <c r="FE140" s="22"/>
      <c r="FF140" s="22"/>
      <c r="FG140" s="22"/>
      <c r="FH140" s="4"/>
    </row>
    <row r="141" spans="1:164" x14ac:dyDescent="0.25">
      <c r="D141" s="27">
        <f>SUM(D131:D140)</f>
        <v>36</v>
      </c>
      <c r="E141" s="27">
        <f>SUM(E131:E140)</f>
        <v>6</v>
      </c>
      <c r="F141" s="27">
        <f>SUM(F131:F140)</f>
        <v>36</v>
      </c>
      <c r="G141" s="27">
        <f>SUM(G131:G140)</f>
        <v>333</v>
      </c>
      <c r="H141" s="27">
        <f>SUM(H131:H140)</f>
        <v>333</v>
      </c>
      <c r="I141" s="24"/>
      <c r="J141" s="21"/>
    </row>
    <row r="142" spans="1:164" ht="11.4" thickBot="1" x14ac:dyDescent="0.3">
      <c r="A142" s="20" t="s">
        <v>290</v>
      </c>
      <c r="B142" s="20"/>
      <c r="C142" s="23" t="s">
        <v>291</v>
      </c>
      <c r="D142" s="21"/>
      <c r="E142" s="21"/>
      <c r="F142" s="21"/>
      <c r="G142" s="21"/>
      <c r="H142" s="21"/>
      <c r="J142" s="21"/>
      <c r="L142" s="20"/>
    </row>
    <row r="143" spans="1:164" ht="11.4" thickBot="1" x14ac:dyDescent="0.3">
      <c r="A143" s="20" t="s">
        <v>11</v>
      </c>
      <c r="B143" s="20" t="s">
        <v>12</v>
      </c>
      <c r="C143" s="21" t="s">
        <v>13</v>
      </c>
      <c r="D143" s="21" t="s">
        <v>14</v>
      </c>
      <c r="E143" s="21" t="s">
        <v>15</v>
      </c>
      <c r="F143" s="21" t="s">
        <v>16</v>
      </c>
      <c r="G143" s="21" t="s">
        <v>17</v>
      </c>
      <c r="H143" s="21" t="s">
        <v>18</v>
      </c>
      <c r="I143" s="21" t="s">
        <v>19</v>
      </c>
      <c r="J143" s="21" t="s">
        <v>96</v>
      </c>
      <c r="L143" s="32"/>
      <c r="M143" s="33" t="s">
        <v>183</v>
      </c>
      <c r="N143" s="34" t="s">
        <v>292</v>
      </c>
      <c r="O143" s="33" t="s">
        <v>293</v>
      </c>
      <c r="P143" s="33" t="s">
        <v>294</v>
      </c>
      <c r="Q143" s="33" t="s">
        <v>295</v>
      </c>
      <c r="R143" s="35" t="s">
        <v>296</v>
      </c>
      <c r="AA143" s="32"/>
      <c r="AB143" s="33" t="s">
        <v>183</v>
      </c>
      <c r="AC143" s="34" t="s">
        <v>292</v>
      </c>
      <c r="AD143" s="33" t="s">
        <v>293</v>
      </c>
      <c r="AE143" s="33" t="s">
        <v>294</v>
      </c>
      <c r="AF143" s="33" t="s">
        <v>295</v>
      </c>
      <c r="AG143" s="35" t="s">
        <v>296</v>
      </c>
      <c r="DU143" s="24" t="s">
        <v>13</v>
      </c>
      <c r="DV143" s="24" t="s">
        <v>90</v>
      </c>
      <c r="DW143" s="24" t="s">
        <v>91</v>
      </c>
      <c r="DX143" s="24" t="s">
        <v>92</v>
      </c>
      <c r="DY143" s="24" t="s">
        <v>93</v>
      </c>
      <c r="DZ143" s="24" t="s">
        <v>94</v>
      </c>
      <c r="EA143" s="24" t="s">
        <v>95</v>
      </c>
      <c r="EB143" s="24" t="s">
        <v>14</v>
      </c>
      <c r="EC143" s="24" t="s">
        <v>15</v>
      </c>
      <c r="ED143" s="24" t="s">
        <v>16</v>
      </c>
      <c r="EE143" s="24" t="s">
        <v>17</v>
      </c>
      <c r="EF143" s="24" t="s">
        <v>18</v>
      </c>
      <c r="EG143" s="24" t="s">
        <v>19</v>
      </c>
      <c r="EH143" s="24" t="s">
        <v>96</v>
      </c>
      <c r="EI143" s="24"/>
      <c r="EJ143" s="24" t="s">
        <v>13</v>
      </c>
      <c r="EK143" s="24" t="s">
        <v>14</v>
      </c>
      <c r="EL143" s="24" t="s">
        <v>15</v>
      </c>
      <c r="EM143" s="24" t="s">
        <v>16</v>
      </c>
      <c r="EN143" s="24" t="s">
        <v>17</v>
      </c>
      <c r="EO143" s="24" t="s">
        <v>18</v>
      </c>
      <c r="EP143" s="24" t="s">
        <v>19</v>
      </c>
      <c r="EQ143" s="24" t="s">
        <v>96</v>
      </c>
    </row>
    <row r="144" spans="1:164" x14ac:dyDescent="0.25">
      <c r="A144" s="4">
        <v>1</v>
      </c>
      <c r="B144" s="4" t="s">
        <v>297</v>
      </c>
      <c r="C144" s="24">
        <v>10</v>
      </c>
      <c r="D144" s="24">
        <v>9</v>
      </c>
      <c r="E144" s="24">
        <v>1</v>
      </c>
      <c r="F144" s="24">
        <v>0</v>
      </c>
      <c r="G144" s="24">
        <v>32</v>
      </c>
      <c r="H144" s="24">
        <v>7</v>
      </c>
      <c r="I144" s="21">
        <v>19</v>
      </c>
      <c r="J144" s="24">
        <v>25</v>
      </c>
      <c r="L144" s="36" t="s">
        <v>298</v>
      </c>
      <c r="M144" s="37"/>
      <c r="N144" s="34" t="s">
        <v>157</v>
      </c>
      <c r="O144" s="33" t="s">
        <v>235</v>
      </c>
      <c r="P144" s="33" t="s">
        <v>206</v>
      </c>
      <c r="Q144" s="33" t="s">
        <v>164</v>
      </c>
      <c r="R144" s="35" t="s">
        <v>235</v>
      </c>
      <c r="AA144" s="36" t="s">
        <v>298</v>
      </c>
      <c r="AB144" s="37"/>
      <c r="AC144" s="34" t="s">
        <v>246</v>
      </c>
      <c r="AD144" s="33"/>
      <c r="AE144" s="33"/>
      <c r="AF144" s="33"/>
      <c r="AG144" s="35"/>
      <c r="AP144" s="4" t="s">
        <v>112</v>
      </c>
      <c r="AW144" s="43"/>
      <c r="AX144" s="44">
        <f>(IF(N144="","",(IF(MID(N144,2,1)="-",LEFT(N144,1),LEFT(N144,2)))+0))</f>
        <v>0</v>
      </c>
      <c r="AY144" s="44">
        <f>(IF(O144="","",(IF(MID(O144,2,1)="-",LEFT(O144,1),LEFT(O144,2)))+0))</f>
        <v>0</v>
      </c>
      <c r="AZ144" s="44">
        <f>(IF(P144="","",(IF(MID(P144,2,1)="-",LEFT(P144,1),LEFT(P144,2)))+0))</f>
        <v>1</v>
      </c>
      <c r="BA144" s="44">
        <f>(IF(Q144="","",(IF(MID(Q144,2,1)="-",LEFT(Q144,1),LEFT(Q144,2)))+0))</f>
        <v>2</v>
      </c>
      <c r="BB144" s="45">
        <f>(IF(R144="","",(IF(MID(R144,2,1)="-",LEFT(R144,1),LEFT(R144,2)))+0))</f>
        <v>0</v>
      </c>
      <c r="BM144" s="24"/>
      <c r="BN144" s="24"/>
      <c r="BO144" s="24"/>
      <c r="BP144" s="46" t="str">
        <f t="shared" ref="BP144:BT149" si="87">(IF(AQ144="","",(IF(MID(AQ144,2,1)="-",LEFT(AQ144,1),LEFT(AQ144,2)))+0))</f>
        <v/>
      </c>
      <c r="BQ144" s="46" t="str">
        <f t="shared" si="87"/>
        <v/>
      </c>
      <c r="BR144" s="46" t="str">
        <f t="shared" si="87"/>
        <v/>
      </c>
      <c r="BS144" s="46" t="str">
        <f t="shared" si="87"/>
        <v/>
      </c>
      <c r="BT144" s="46" t="str">
        <f t="shared" si="87"/>
        <v/>
      </c>
      <c r="BU144" s="47"/>
      <c r="BV144" s="43"/>
      <c r="BW144" s="44">
        <f>(IF(N144="","",IF(RIGHT(N144,2)="10",RIGHT(N144,2),RIGHT(N144,1))+0))</f>
        <v>3</v>
      </c>
      <c r="BX144" s="44">
        <f>(IF(O144="","",IF(RIGHT(O144,2)="10",RIGHT(O144,2),RIGHT(O144,1))+0))</f>
        <v>2</v>
      </c>
      <c r="BY144" s="44">
        <f>(IF(P144="","",IF(RIGHT(P144,2)="10",RIGHT(P144,2),RIGHT(P144,1))+0))</f>
        <v>2</v>
      </c>
      <c r="BZ144" s="44">
        <f>(IF(Q144="","",IF(RIGHT(Q144,2)="10",RIGHT(Q144,2),RIGHT(Q144,1))+0))</f>
        <v>0</v>
      </c>
      <c r="CA144" s="45">
        <f>(IF(R144="","",IF(RIGHT(R144,2)="10",RIGHT(R144,2),RIGHT(R144,1))+0))</f>
        <v>2</v>
      </c>
      <c r="CL144" s="24"/>
      <c r="CM144" s="24"/>
      <c r="CN144" s="24"/>
      <c r="CO144" s="46" t="str">
        <f t="shared" ref="CO144:CS149" si="88">(IF(AQ144="","",IF(RIGHT(AQ144,2)="10",RIGHT(AQ144,2),RIGHT(AQ144,1))+0))</f>
        <v/>
      </c>
      <c r="CP144" s="46" t="str">
        <f t="shared" si="88"/>
        <v/>
      </c>
      <c r="CQ144" s="46" t="str">
        <f t="shared" si="88"/>
        <v/>
      </c>
      <c r="CR144" s="46" t="str">
        <f t="shared" si="88"/>
        <v/>
      </c>
      <c r="CS144" s="46" t="str">
        <f t="shared" si="88"/>
        <v/>
      </c>
      <c r="CU144" s="43"/>
      <c r="CV144" s="44" t="str">
        <f>(IF(N144="","",IF(AX144&gt;BW144,"H",IF(AX144&lt;BW144,"A","D"))))</f>
        <v>A</v>
      </c>
      <c r="CW144" s="44" t="str">
        <f>(IF(O144="","",IF(AY144&gt;BX144,"H",IF(AY144&lt;BX144,"A","D"))))</f>
        <v>A</v>
      </c>
      <c r="CX144" s="44" t="str">
        <f>(IF(P144="","",IF(AZ144&gt;BY144,"H",IF(AZ144&lt;BY144,"A","D"))))</f>
        <v>A</v>
      </c>
      <c r="CY144" s="44" t="str">
        <f>(IF(Q144="","",IF(BA144&gt;BZ144,"H",IF(BA144&lt;BZ144,"A","D"))))</f>
        <v>H</v>
      </c>
      <c r="CZ144" s="45" t="str">
        <f>(IF(R144="","",IF(BB144&gt;CA144,"H",IF(BB144&lt;CA144,"A","D"))))</f>
        <v>A</v>
      </c>
      <c r="DK144" s="24"/>
      <c r="DL144" s="24"/>
      <c r="DM144" s="24"/>
      <c r="DN144" s="24" t="str">
        <f t="shared" ref="DN144:DR150" si="89">(IF(AQ144="","",IF(BP144&gt;CO144,"H",IF(BP144&lt;CO144,"A","D"))))</f>
        <v/>
      </c>
      <c r="DO144" s="24" t="str">
        <f t="shared" si="89"/>
        <v/>
      </c>
      <c r="DP144" s="24" t="str">
        <f t="shared" si="89"/>
        <v/>
      </c>
      <c r="DQ144" s="24" t="str">
        <f t="shared" si="89"/>
        <v/>
      </c>
      <c r="DR144" s="24" t="str">
        <f t="shared" si="89"/>
        <v/>
      </c>
      <c r="DT144" s="20" t="str">
        <f t="shared" ref="DT144:DT149" si="90">L144</f>
        <v>Banstead Athletic</v>
      </c>
      <c r="DU144" s="48">
        <f t="shared" ref="DU144:DU149" si="91">SUM(EB144:ED144)</f>
        <v>10</v>
      </c>
      <c r="DV144" s="49">
        <f t="shared" ref="DV144:DV149" si="92">COUNTIF($CU144:$DR144,"H")</f>
        <v>1</v>
      </c>
      <c r="DW144" s="49">
        <f t="shared" ref="DW144:DW149" si="93">COUNTIF($CU144:$DR144,"D")</f>
        <v>0</v>
      </c>
      <c r="DX144" s="49">
        <f t="shared" ref="DX144:DX149" si="94">COUNTIF($CU144:$DR144,"A")</f>
        <v>4</v>
      </c>
      <c r="DY144" s="49">
        <f>COUNTIF(CU$144:CU$149,"A")</f>
        <v>2</v>
      </c>
      <c r="DZ144" s="49">
        <f>COUNTIF(CU$144:CU$149,"D")</f>
        <v>0</v>
      </c>
      <c r="EA144" s="49">
        <f>COUNTIF(CU$144:CU$149,"H")</f>
        <v>3</v>
      </c>
      <c r="EB144" s="48">
        <f t="shared" ref="EB144:ED149" si="95">DV144+DY144</f>
        <v>3</v>
      </c>
      <c r="EC144" s="48">
        <f t="shared" si="95"/>
        <v>0</v>
      </c>
      <c r="ED144" s="48">
        <f t="shared" si="95"/>
        <v>7</v>
      </c>
      <c r="EE144" s="50">
        <f>SUM($AW144:$BT144)+SUM(BV$144:BV$149)</f>
        <v>11</v>
      </c>
      <c r="EF144" s="50">
        <f>SUM($BV144:$CS144)+SUM(AW$144:AW$149)</f>
        <v>31</v>
      </c>
      <c r="EG144" s="48">
        <f t="shared" ref="EG144:EG149" si="96">(EB144*2)+EC144</f>
        <v>6</v>
      </c>
      <c r="EH144" s="50">
        <f t="shared" ref="EH144:EH149" si="97">EE144-EF144</f>
        <v>-20</v>
      </c>
      <c r="EI144" s="47"/>
      <c r="EJ144" s="49">
        <f t="shared" ref="EJ144:EJ149" si="98">VLOOKUP($DT144,$B$144:$J$149,2,0)</f>
        <v>10</v>
      </c>
      <c r="EK144" s="49">
        <f t="shared" ref="EK144:EK149" si="99">VLOOKUP($DT144,$B$144:$J$149,3,0)</f>
        <v>3</v>
      </c>
      <c r="EL144" s="49">
        <f t="shared" ref="EL144:EL149" si="100">VLOOKUP($DT144,$B$144:$J$149,4,0)</f>
        <v>0</v>
      </c>
      <c r="EM144" s="49">
        <f t="shared" ref="EM144:EM149" si="101">VLOOKUP($DT144,$B$144:$J$149,5,0)</f>
        <v>7</v>
      </c>
      <c r="EN144" s="49">
        <f t="shared" ref="EN144:EN149" si="102">VLOOKUP($DT144,$B$144:$J$149,6,0)</f>
        <v>11</v>
      </c>
      <c r="EO144" s="49">
        <f t="shared" ref="EO144:EO149" si="103">VLOOKUP($DT144,$B$144:$J$149,7,0)</f>
        <v>31</v>
      </c>
      <c r="EP144" s="49">
        <f t="shared" ref="EP144:EP149" si="104">VLOOKUP($DT144,$B$144:$J$149,8,0)</f>
        <v>6</v>
      </c>
      <c r="EQ144" s="49">
        <f t="shared" ref="EQ144:EQ149" si="105">VLOOKUP($DT144,$B$144:$J$149,9,0)</f>
        <v>-20</v>
      </c>
      <c r="ES144" s="4">
        <f t="shared" ref="ES144:ES149" si="106">IF(DU144=EJ144,0,1)</f>
        <v>0</v>
      </c>
      <c r="ET144" s="4">
        <f t="shared" ref="ET144:EZ149" si="107">IF(EB144=EK144,0,1)</f>
        <v>0</v>
      </c>
      <c r="EU144" s="4">
        <f t="shared" si="107"/>
        <v>0</v>
      </c>
      <c r="EV144" s="4">
        <f t="shared" si="107"/>
        <v>0</v>
      </c>
      <c r="EW144" s="4">
        <f t="shared" si="107"/>
        <v>0</v>
      </c>
      <c r="EX144" s="4">
        <f t="shared" si="107"/>
        <v>0</v>
      </c>
      <c r="EY144" s="4">
        <f t="shared" si="107"/>
        <v>0</v>
      </c>
      <c r="EZ144" s="4">
        <f t="shared" si="107"/>
        <v>0</v>
      </c>
    </row>
    <row r="145" spans="1:164" s="20" customFormat="1" x14ac:dyDescent="0.25">
      <c r="A145" s="20">
        <v>2</v>
      </c>
      <c r="B145" s="20" t="s">
        <v>299</v>
      </c>
      <c r="C145" s="21">
        <v>10</v>
      </c>
      <c r="D145" s="21">
        <v>7</v>
      </c>
      <c r="E145" s="21">
        <v>1</v>
      </c>
      <c r="F145" s="21">
        <v>2</v>
      </c>
      <c r="G145" s="21">
        <v>44</v>
      </c>
      <c r="H145" s="21">
        <v>18</v>
      </c>
      <c r="I145" s="21">
        <v>15</v>
      </c>
      <c r="J145" s="21">
        <v>26</v>
      </c>
      <c r="L145" s="67" t="s">
        <v>299</v>
      </c>
      <c r="M145" s="68" t="s">
        <v>300</v>
      </c>
      <c r="N145" s="53"/>
      <c r="O145" s="55" t="s">
        <v>130</v>
      </c>
      <c r="P145" s="55" t="s">
        <v>211</v>
      </c>
      <c r="Q145" s="55" t="s">
        <v>132</v>
      </c>
      <c r="R145" s="70" t="s">
        <v>117</v>
      </c>
      <c r="AA145" s="67" t="s">
        <v>299</v>
      </c>
      <c r="AB145" s="68" t="s">
        <v>203</v>
      </c>
      <c r="AC145" s="53"/>
      <c r="AD145" s="55" t="s">
        <v>301</v>
      </c>
      <c r="AE145" s="55" t="s">
        <v>302</v>
      </c>
      <c r="AF145" s="55" t="s">
        <v>303</v>
      </c>
      <c r="AG145" s="70" t="s">
        <v>304</v>
      </c>
      <c r="AP145" s="4" t="s">
        <v>305</v>
      </c>
      <c r="AW145" s="61">
        <f>(IF(M145="","",(IF(MID(M145,2,1)="-",LEFT(M145,1),LEFT(M145,2)))+0))</f>
        <v>10</v>
      </c>
      <c r="AX145" s="62"/>
      <c r="AY145" s="46">
        <f>(IF(O145="","",(IF(MID(O145,2,1)="-",LEFT(O145,1),LEFT(O145,2)))+0))</f>
        <v>8</v>
      </c>
      <c r="AZ145" s="46">
        <f>(IF(P145="","",(IF(MID(P145,2,1)="-",LEFT(P145,1),LEFT(P145,2)))+0))</f>
        <v>7</v>
      </c>
      <c r="BA145" s="46">
        <f>(IF(Q145="","",(IF(MID(Q145,2,1)="-",LEFT(Q145,1),LEFT(Q145,2)))+0))</f>
        <v>4</v>
      </c>
      <c r="BB145" s="63">
        <f>(IF(R145="","",(IF(MID(R145,2,1)="-",LEFT(R145,1),LEFT(R145,2)))+0))</f>
        <v>1</v>
      </c>
      <c r="BC145" s="4"/>
      <c r="BD145" s="4"/>
      <c r="BE145" s="4"/>
      <c r="BF145" s="4"/>
      <c r="BG145" s="4"/>
      <c r="BH145" s="4"/>
      <c r="BI145" s="4"/>
      <c r="BJ145" s="4"/>
      <c r="BK145" s="4"/>
      <c r="BL145" s="4"/>
      <c r="BM145" s="24"/>
      <c r="BN145" s="24"/>
      <c r="BO145" s="24"/>
      <c r="BP145" s="46" t="str">
        <f t="shared" si="87"/>
        <v/>
      </c>
      <c r="BQ145" s="46" t="str">
        <f t="shared" si="87"/>
        <v/>
      </c>
      <c r="BR145" s="46" t="str">
        <f t="shared" si="87"/>
        <v/>
      </c>
      <c r="BS145" s="46" t="str">
        <f t="shared" si="87"/>
        <v/>
      </c>
      <c r="BT145" s="46" t="str">
        <f t="shared" si="87"/>
        <v/>
      </c>
      <c r="BU145" s="47"/>
      <c r="BV145" s="61">
        <f>(IF(M145="","",IF(RIGHT(M145,2)="10",RIGHT(M145,2),RIGHT(M145,1))+0))</f>
        <v>1</v>
      </c>
      <c r="BW145" s="62"/>
      <c r="BX145" s="46">
        <f>(IF(O145="","",IF(RIGHT(O145,2)="10",RIGHT(O145,2),RIGHT(O145,1))+0))</f>
        <v>1</v>
      </c>
      <c r="BY145" s="46">
        <f>(IF(P145="","",IF(RIGHT(P145,2)="10",RIGHT(P145,2),RIGHT(P145,1))+0))</f>
        <v>2</v>
      </c>
      <c r="BZ145" s="46">
        <f>(IF(Q145="","",IF(RIGHT(Q145,2)="10",RIGHT(Q145,2),RIGHT(Q145,1))+0))</f>
        <v>1</v>
      </c>
      <c r="CA145" s="63">
        <f>(IF(R145="","",IF(RIGHT(R145,2)="10",RIGHT(R145,2),RIGHT(R145,1))+0))</f>
        <v>1</v>
      </c>
      <c r="CB145" s="4"/>
      <c r="CC145" s="4"/>
      <c r="CD145" s="4"/>
      <c r="CE145" s="4"/>
      <c r="CF145" s="4"/>
      <c r="CG145" s="4"/>
      <c r="CH145" s="4"/>
      <c r="CI145" s="4"/>
      <c r="CJ145" s="4"/>
      <c r="CK145" s="4"/>
      <c r="CL145" s="24"/>
      <c r="CM145" s="24"/>
      <c r="CN145" s="24"/>
      <c r="CO145" s="46" t="str">
        <f t="shared" si="88"/>
        <v/>
      </c>
      <c r="CP145" s="46" t="str">
        <f t="shared" si="88"/>
        <v/>
      </c>
      <c r="CQ145" s="46" t="str">
        <f t="shared" si="88"/>
        <v/>
      </c>
      <c r="CR145" s="46" t="str">
        <f t="shared" si="88"/>
        <v/>
      </c>
      <c r="CS145" s="46" t="str">
        <f t="shared" si="88"/>
        <v/>
      </c>
      <c r="CT145" s="4"/>
      <c r="CU145" s="61" t="str">
        <f>(IF(M145="","",IF(AW145&gt;BV145,"H",IF(AW145&lt;BV145,"A","D"))))</f>
        <v>H</v>
      </c>
      <c r="CV145" s="62"/>
      <c r="CW145" s="46" t="str">
        <f>(IF(O145="","",IF(AY145&gt;BX145,"H",IF(AY145&lt;BX145,"A","D"))))</f>
        <v>H</v>
      </c>
      <c r="CX145" s="46" t="str">
        <f>(IF(P145="","",IF(AZ145&gt;BY145,"H",IF(AZ145&lt;BY145,"A","D"))))</f>
        <v>H</v>
      </c>
      <c r="CY145" s="46" t="str">
        <f>(IF(Q145="","",IF(BA145&gt;BZ145,"H",IF(BA145&lt;BZ145,"A","D"))))</f>
        <v>H</v>
      </c>
      <c r="CZ145" s="63" t="str">
        <f>(IF(R145="","",IF(BB145&gt;CA145,"H",IF(BB145&lt;CA145,"A","D"))))</f>
        <v>D</v>
      </c>
      <c r="DA145" s="4"/>
      <c r="DB145" s="4"/>
      <c r="DC145" s="4"/>
      <c r="DD145" s="4"/>
      <c r="DE145" s="4"/>
      <c r="DF145" s="4"/>
      <c r="DG145" s="4"/>
      <c r="DH145" s="4"/>
      <c r="DI145" s="4"/>
      <c r="DJ145" s="4"/>
      <c r="DK145" s="24"/>
      <c r="DL145" s="24"/>
      <c r="DM145" s="24"/>
      <c r="DN145" s="24" t="str">
        <f t="shared" si="89"/>
        <v/>
      </c>
      <c r="DO145" s="24" t="str">
        <f t="shared" si="89"/>
        <v/>
      </c>
      <c r="DP145" s="24" t="str">
        <f t="shared" si="89"/>
        <v/>
      </c>
      <c r="DQ145" s="24" t="str">
        <f t="shared" si="89"/>
        <v/>
      </c>
      <c r="DR145" s="24" t="str">
        <f t="shared" si="89"/>
        <v/>
      </c>
      <c r="DS145" s="4"/>
      <c r="DT145" s="20" t="str">
        <f t="shared" si="90"/>
        <v>Epsom &amp; Ewell</v>
      </c>
      <c r="DU145" s="48">
        <f t="shared" si="91"/>
        <v>10</v>
      </c>
      <c r="DV145" s="49">
        <f t="shared" si="92"/>
        <v>4</v>
      </c>
      <c r="DW145" s="49">
        <f t="shared" si="93"/>
        <v>1</v>
      </c>
      <c r="DX145" s="49">
        <f t="shared" si="94"/>
        <v>0</v>
      </c>
      <c r="DY145" s="49">
        <f>COUNTIF(CV$144:CV$149,"A")</f>
        <v>3</v>
      </c>
      <c r="DZ145" s="49">
        <f>COUNTIF(CV$144:CV$149,"D")</f>
        <v>0</v>
      </c>
      <c r="EA145" s="49">
        <f>COUNTIF(CV$144:CV$149,"H")</f>
        <v>2</v>
      </c>
      <c r="EB145" s="48">
        <f t="shared" si="95"/>
        <v>7</v>
      </c>
      <c r="EC145" s="48">
        <f t="shared" si="95"/>
        <v>1</v>
      </c>
      <c r="ED145" s="48">
        <f t="shared" si="95"/>
        <v>2</v>
      </c>
      <c r="EE145" s="50">
        <f>SUM($AW145:$BT145)+SUM(BW$144:BW$149)</f>
        <v>44</v>
      </c>
      <c r="EF145" s="50">
        <f>SUM($BV145:$CS145)+SUM(AX$144:AX$149)</f>
        <v>18</v>
      </c>
      <c r="EG145" s="48">
        <f t="shared" si="96"/>
        <v>15</v>
      </c>
      <c r="EH145" s="50">
        <f t="shared" si="97"/>
        <v>26</v>
      </c>
      <c r="EI145" s="47"/>
      <c r="EJ145" s="49">
        <f t="shared" si="98"/>
        <v>10</v>
      </c>
      <c r="EK145" s="49">
        <f t="shared" si="99"/>
        <v>7</v>
      </c>
      <c r="EL145" s="49">
        <f t="shared" si="100"/>
        <v>1</v>
      </c>
      <c r="EM145" s="49">
        <f t="shared" si="101"/>
        <v>2</v>
      </c>
      <c r="EN145" s="49">
        <f t="shared" si="102"/>
        <v>44</v>
      </c>
      <c r="EO145" s="49">
        <f t="shared" si="103"/>
        <v>18</v>
      </c>
      <c r="EP145" s="49">
        <f t="shared" si="104"/>
        <v>15</v>
      </c>
      <c r="EQ145" s="49">
        <f t="shared" si="105"/>
        <v>26</v>
      </c>
      <c r="ER145" s="4"/>
      <c r="ES145" s="4">
        <f t="shared" si="106"/>
        <v>0</v>
      </c>
      <c r="ET145" s="4">
        <f t="shared" si="107"/>
        <v>0</v>
      </c>
      <c r="EU145" s="4">
        <f t="shared" si="107"/>
        <v>0</v>
      </c>
      <c r="EV145" s="4">
        <f t="shared" si="107"/>
        <v>0</v>
      </c>
      <c r="EW145" s="4">
        <f t="shared" si="107"/>
        <v>0</v>
      </c>
      <c r="EX145" s="4">
        <f t="shared" si="107"/>
        <v>0</v>
      </c>
      <c r="EY145" s="4">
        <f t="shared" si="107"/>
        <v>0</v>
      </c>
      <c r="EZ145" s="4">
        <f t="shared" si="107"/>
        <v>0</v>
      </c>
      <c r="FC145" s="22"/>
      <c r="FD145" s="22"/>
      <c r="FE145" s="22"/>
      <c r="FF145" s="22"/>
      <c r="FG145" s="22"/>
      <c r="FH145" s="4"/>
    </row>
    <row r="146" spans="1:164" x14ac:dyDescent="0.25">
      <c r="A146" s="4">
        <v>3</v>
      </c>
      <c r="B146" s="4" t="s">
        <v>306</v>
      </c>
      <c r="C146" s="24">
        <v>10</v>
      </c>
      <c r="D146" s="24">
        <v>5</v>
      </c>
      <c r="E146" s="24">
        <v>0</v>
      </c>
      <c r="F146" s="24">
        <v>5</v>
      </c>
      <c r="G146" s="24">
        <v>22</v>
      </c>
      <c r="H146" s="24">
        <v>30</v>
      </c>
      <c r="I146" s="21">
        <v>10</v>
      </c>
      <c r="J146" s="24">
        <v>-8</v>
      </c>
      <c r="L146" s="51" t="s">
        <v>306</v>
      </c>
      <c r="M146" s="64" t="s">
        <v>234</v>
      </c>
      <c r="N146" s="55" t="s">
        <v>169</v>
      </c>
      <c r="O146" s="53"/>
      <c r="P146" s="57" t="s">
        <v>146</v>
      </c>
      <c r="Q146" s="57" t="s">
        <v>104</v>
      </c>
      <c r="R146" s="75" t="s">
        <v>207</v>
      </c>
      <c r="AA146" s="51" t="s">
        <v>306</v>
      </c>
      <c r="AB146" s="64"/>
      <c r="AC146" s="55" t="s">
        <v>307</v>
      </c>
      <c r="AD146" s="53"/>
      <c r="AE146" s="57"/>
      <c r="AF146" s="57"/>
      <c r="AG146" s="60" t="s">
        <v>308</v>
      </c>
      <c r="AP146" s="4" t="s">
        <v>309</v>
      </c>
      <c r="AW146" s="61">
        <f>(IF(M146="","",(IF(MID(M146,2,1)="-",LEFT(M146,1),LEFT(M146,2)))+0))</f>
        <v>6</v>
      </c>
      <c r="AX146" s="46">
        <f>(IF(N146="","",(IF(MID(N146,2,1)="-",LEFT(N146,1),LEFT(N146,2)))+0))</f>
        <v>4</v>
      </c>
      <c r="AY146" s="62"/>
      <c r="AZ146" s="46">
        <f>(IF(P146="","",(IF(MID(P146,2,1)="-",LEFT(P146,1),LEFT(P146,2)))+0))</f>
        <v>3</v>
      </c>
      <c r="BA146" s="46">
        <f>(IF(Q146="","",(IF(MID(Q146,2,1)="-",LEFT(Q146,1),LEFT(Q146,2)))+0))</f>
        <v>1</v>
      </c>
      <c r="BB146" s="63">
        <f>(IF(R146="","",(IF(MID(R146,2,1)="-",LEFT(R146,1),LEFT(R146,2)))+0))</f>
        <v>0</v>
      </c>
      <c r="BP146" s="46" t="str">
        <f t="shared" si="87"/>
        <v/>
      </c>
      <c r="BQ146" s="46" t="str">
        <f t="shared" si="87"/>
        <v/>
      </c>
      <c r="BR146" s="46" t="str">
        <f t="shared" si="87"/>
        <v/>
      </c>
      <c r="BS146" s="46" t="str">
        <f t="shared" si="87"/>
        <v/>
      </c>
      <c r="BT146" s="46" t="str">
        <f t="shared" si="87"/>
        <v/>
      </c>
      <c r="BU146" s="47"/>
      <c r="BV146" s="61">
        <f>(IF(M146="","",IF(RIGHT(M146,2)="10",RIGHT(M146,2),RIGHT(M146,1))+0))</f>
        <v>2</v>
      </c>
      <c r="BW146" s="46">
        <f>(IF(N146="","",IF(RIGHT(N146,2)="10",RIGHT(N146,2),RIGHT(N146,1))+0))</f>
        <v>2</v>
      </c>
      <c r="BX146" s="62"/>
      <c r="BY146" s="46">
        <f>(IF(P146="","",IF(RIGHT(P146,2)="10",RIGHT(P146,2),RIGHT(P146,1))+0))</f>
        <v>4</v>
      </c>
      <c r="BZ146" s="46">
        <f>(IF(Q146="","",IF(RIGHT(Q146,2)="10",RIGHT(Q146,2),RIGHT(Q146,1))+0))</f>
        <v>3</v>
      </c>
      <c r="CA146" s="63">
        <f>(IF(R146="","",IF(RIGHT(R146,2)="10",RIGHT(R146,2),RIGHT(R146,1))+0))</f>
        <v>4</v>
      </c>
      <c r="CO146" s="46" t="str">
        <f t="shared" si="88"/>
        <v/>
      </c>
      <c r="CP146" s="46" t="str">
        <f t="shared" si="88"/>
        <v/>
      </c>
      <c r="CQ146" s="46" t="str">
        <f t="shared" si="88"/>
        <v/>
      </c>
      <c r="CR146" s="46" t="str">
        <f t="shared" si="88"/>
        <v/>
      </c>
      <c r="CS146" s="46" t="str">
        <f t="shared" si="88"/>
        <v/>
      </c>
      <c r="CU146" s="61" t="str">
        <f>(IF(M146="","",IF(AW146&gt;BV146,"H",IF(AW146&lt;BV146,"A","D"))))</f>
        <v>H</v>
      </c>
      <c r="CV146" s="46" t="str">
        <f>(IF(N146="","",IF(AX146&gt;BW146,"H",IF(AX146&lt;BW146,"A","D"))))</f>
        <v>H</v>
      </c>
      <c r="CW146" s="62"/>
      <c r="CX146" s="46" t="str">
        <f>(IF(P146="","",IF(AZ146&gt;BY146,"H",IF(AZ146&lt;BY146,"A","D"))))</f>
        <v>A</v>
      </c>
      <c r="CY146" s="46" t="str">
        <f>(IF(Q146="","",IF(BA146&gt;BZ146,"H",IF(BA146&lt;BZ146,"A","D"))))</f>
        <v>A</v>
      </c>
      <c r="CZ146" s="63" t="str">
        <f>(IF(R146="","",IF(BB146&gt;CA146,"H",IF(BB146&lt;CA146,"A","D"))))</f>
        <v>A</v>
      </c>
      <c r="DQ146" s="24" t="str">
        <f t="shared" si="89"/>
        <v/>
      </c>
      <c r="DR146" s="24" t="str">
        <f t="shared" si="89"/>
        <v/>
      </c>
      <c r="DT146" s="20" t="str">
        <f t="shared" si="90"/>
        <v>Hampton</v>
      </c>
      <c r="DU146" s="48">
        <f t="shared" si="91"/>
        <v>10</v>
      </c>
      <c r="DV146" s="49">
        <f t="shared" si="92"/>
        <v>2</v>
      </c>
      <c r="DW146" s="49">
        <f t="shared" si="93"/>
        <v>0</v>
      </c>
      <c r="DX146" s="49">
        <f t="shared" si="94"/>
        <v>3</v>
      </c>
      <c r="DY146" s="49">
        <f>COUNTIF(CW$144:CW$149,"A")</f>
        <v>3</v>
      </c>
      <c r="DZ146" s="49">
        <f>COUNTIF(CW$144:CW$149,"D")</f>
        <v>0</v>
      </c>
      <c r="EA146" s="49">
        <f>COUNTIF(CW$144:CW$149,"H")</f>
        <v>2</v>
      </c>
      <c r="EB146" s="48">
        <f t="shared" si="95"/>
        <v>5</v>
      </c>
      <c r="EC146" s="48">
        <f t="shared" si="95"/>
        <v>0</v>
      </c>
      <c r="ED146" s="48">
        <f t="shared" si="95"/>
        <v>5</v>
      </c>
      <c r="EE146" s="50">
        <f>SUM($AW146:$BT146)+SUM(BX$144:BX$149)</f>
        <v>22</v>
      </c>
      <c r="EF146" s="50">
        <f>SUM($BV146:$CS146)+SUM(AY$144:AY$149)</f>
        <v>30</v>
      </c>
      <c r="EG146" s="48">
        <f t="shared" si="96"/>
        <v>10</v>
      </c>
      <c r="EH146" s="50">
        <f t="shared" si="97"/>
        <v>-8</v>
      </c>
      <c r="EI146" s="47"/>
      <c r="EJ146" s="49">
        <f t="shared" si="98"/>
        <v>10</v>
      </c>
      <c r="EK146" s="49">
        <f t="shared" si="99"/>
        <v>5</v>
      </c>
      <c r="EL146" s="49">
        <f t="shared" si="100"/>
        <v>0</v>
      </c>
      <c r="EM146" s="49">
        <f t="shared" si="101"/>
        <v>5</v>
      </c>
      <c r="EN146" s="49">
        <f t="shared" si="102"/>
        <v>22</v>
      </c>
      <c r="EO146" s="49">
        <f t="shared" si="103"/>
        <v>30</v>
      </c>
      <c r="EP146" s="49">
        <f t="shared" si="104"/>
        <v>10</v>
      </c>
      <c r="EQ146" s="49">
        <f t="shared" si="105"/>
        <v>-8</v>
      </c>
      <c r="ES146" s="4">
        <f t="shared" si="106"/>
        <v>0</v>
      </c>
      <c r="ET146" s="4">
        <f t="shared" si="107"/>
        <v>0</v>
      </c>
      <c r="EU146" s="4">
        <f t="shared" si="107"/>
        <v>0</v>
      </c>
      <c r="EV146" s="4">
        <f t="shared" si="107"/>
        <v>0</v>
      </c>
      <c r="EW146" s="4">
        <f t="shared" si="107"/>
        <v>0</v>
      </c>
      <c r="EX146" s="4">
        <f t="shared" si="107"/>
        <v>0</v>
      </c>
      <c r="EY146" s="4">
        <f t="shared" si="107"/>
        <v>0</v>
      </c>
      <c r="EZ146" s="4">
        <f t="shared" si="107"/>
        <v>0</v>
      </c>
    </row>
    <row r="147" spans="1:164" x14ac:dyDescent="0.25">
      <c r="A147" s="4">
        <v>4</v>
      </c>
      <c r="B147" s="4" t="s">
        <v>310</v>
      </c>
      <c r="C147" s="24">
        <v>10</v>
      </c>
      <c r="D147" s="24">
        <v>4</v>
      </c>
      <c r="E147" s="24">
        <v>0</v>
      </c>
      <c r="F147" s="24">
        <v>6</v>
      </c>
      <c r="G147" s="24">
        <v>27</v>
      </c>
      <c r="H147" s="24">
        <v>29</v>
      </c>
      <c r="I147" s="21">
        <v>8</v>
      </c>
      <c r="J147" s="24">
        <v>-2</v>
      </c>
      <c r="L147" s="51" t="s">
        <v>310</v>
      </c>
      <c r="M147" s="64" t="s">
        <v>100</v>
      </c>
      <c r="N147" s="55" t="s">
        <v>265</v>
      </c>
      <c r="O147" s="57" t="s">
        <v>147</v>
      </c>
      <c r="P147" s="53"/>
      <c r="Q147" s="57" t="s">
        <v>120</v>
      </c>
      <c r="R147" s="75" t="s">
        <v>311</v>
      </c>
      <c r="AA147" s="51" t="s">
        <v>310</v>
      </c>
      <c r="AB147" s="64"/>
      <c r="AC147" s="55" t="s">
        <v>274</v>
      </c>
      <c r="AD147" s="57"/>
      <c r="AE147" s="53"/>
      <c r="AF147" s="57"/>
      <c r="AG147" s="75"/>
      <c r="AP147" s="4" t="s">
        <v>312</v>
      </c>
      <c r="AW147" s="61">
        <f>(IF(M147="","",(IF(MID(M147,2,1)="-",LEFT(M147,1),LEFT(M147,2)))+0))</f>
        <v>2</v>
      </c>
      <c r="AX147" s="46">
        <f>(IF(N147="","",(IF(MID(N147,2,1)="-",LEFT(N147,1),LEFT(N147,2)))+0))</f>
        <v>4</v>
      </c>
      <c r="AY147" s="46">
        <f>(IF(O147="","",(IF(MID(O147,2,1)="-",LEFT(O147,1),LEFT(O147,2)))+0))</f>
        <v>0</v>
      </c>
      <c r="AZ147" s="62"/>
      <c r="BA147" s="46">
        <f>(IF(Q147="","",(IF(MID(Q147,2,1)="-",LEFT(Q147,1),LEFT(Q147,2)))+0))</f>
        <v>5</v>
      </c>
      <c r="BB147" s="63">
        <f>(IF(R147="","",(IF(MID(R147,2,1)="-",LEFT(R147,1),LEFT(R147,2)))+0))</f>
        <v>2</v>
      </c>
      <c r="BP147" s="46" t="str">
        <f t="shared" si="87"/>
        <v/>
      </c>
      <c r="BQ147" s="46" t="str">
        <f t="shared" si="87"/>
        <v/>
      </c>
      <c r="BR147" s="46" t="str">
        <f t="shared" si="87"/>
        <v/>
      </c>
      <c r="BS147" s="46" t="str">
        <f t="shared" si="87"/>
        <v/>
      </c>
      <c r="BT147" s="46" t="str">
        <f t="shared" si="87"/>
        <v/>
      </c>
      <c r="BU147" s="47"/>
      <c r="BV147" s="61">
        <f>(IF(M147="","",IF(RIGHT(M147,2)="10",RIGHT(M147,2),RIGHT(M147,1))+0))</f>
        <v>3</v>
      </c>
      <c r="BW147" s="46">
        <f>(IF(N147="","",IF(RIGHT(N147,2)="10",RIGHT(N147,2),RIGHT(N147,1))+0))</f>
        <v>5</v>
      </c>
      <c r="BX147" s="46">
        <f>(IF(O147="","",IF(RIGHT(O147,2)="10",RIGHT(O147,2),RIGHT(O147,1))+0))</f>
        <v>1</v>
      </c>
      <c r="BY147" s="62"/>
      <c r="BZ147" s="46">
        <f>(IF(Q147="","",IF(RIGHT(Q147,2)="10",RIGHT(Q147,2),RIGHT(Q147,1))+0))</f>
        <v>0</v>
      </c>
      <c r="CA147" s="63">
        <f>(IF(R147="","",IF(RIGHT(R147,2)="10",RIGHT(R147,2),RIGHT(R147,1))+0))</f>
        <v>5</v>
      </c>
      <c r="CO147" s="46" t="str">
        <f t="shared" si="88"/>
        <v/>
      </c>
      <c r="CP147" s="46" t="str">
        <f t="shared" si="88"/>
        <v/>
      </c>
      <c r="CQ147" s="46" t="str">
        <f t="shared" si="88"/>
        <v/>
      </c>
      <c r="CR147" s="46" t="str">
        <f t="shared" si="88"/>
        <v/>
      </c>
      <c r="CS147" s="46" t="str">
        <f t="shared" si="88"/>
        <v/>
      </c>
      <c r="CU147" s="61" t="str">
        <f>(IF(M147="","",IF(AW147&gt;BV147,"H",IF(AW147&lt;BV147,"A","D"))))</f>
        <v>A</v>
      </c>
      <c r="CV147" s="46" t="str">
        <f>(IF(N147="","",IF(AX147&gt;BW147,"H",IF(AX147&lt;BW147,"A","D"))))</f>
        <v>A</v>
      </c>
      <c r="CW147" s="46" t="str">
        <f>(IF(O147="","",IF(AY147&gt;BX147,"H",IF(AY147&lt;BX147,"A","D"))))</f>
        <v>A</v>
      </c>
      <c r="CX147" s="62"/>
      <c r="CY147" s="46" t="str">
        <f>(IF(Q147="","",IF(BA147&gt;BZ147,"H",IF(BA147&lt;BZ147,"A","D"))))</f>
        <v>H</v>
      </c>
      <c r="CZ147" s="63" t="str">
        <f>(IF(R147="","",IF(BB147&gt;CA147,"H",IF(BB147&lt;CA147,"A","D"))))</f>
        <v>A</v>
      </c>
      <c r="DQ147" s="24" t="str">
        <f t="shared" si="89"/>
        <v/>
      </c>
      <c r="DR147" s="24" t="str">
        <f t="shared" si="89"/>
        <v/>
      </c>
      <c r="DT147" s="20" t="str">
        <f t="shared" si="90"/>
        <v>Redhill</v>
      </c>
      <c r="DU147" s="48">
        <f t="shared" si="91"/>
        <v>10</v>
      </c>
      <c r="DV147" s="49">
        <f t="shared" si="92"/>
        <v>1</v>
      </c>
      <c r="DW147" s="49">
        <f t="shared" si="93"/>
        <v>0</v>
      </c>
      <c r="DX147" s="49">
        <f t="shared" si="94"/>
        <v>4</v>
      </c>
      <c r="DY147" s="49">
        <f>COUNTIF(CX$144:CX$149,"A")</f>
        <v>3</v>
      </c>
      <c r="DZ147" s="49">
        <f>COUNTIF(CX$144:CX$149,"D")</f>
        <v>0</v>
      </c>
      <c r="EA147" s="49">
        <f>COUNTIF(CX$144:CX$149,"H")</f>
        <v>2</v>
      </c>
      <c r="EB147" s="48">
        <f t="shared" si="95"/>
        <v>4</v>
      </c>
      <c r="EC147" s="48">
        <f t="shared" si="95"/>
        <v>0</v>
      </c>
      <c r="ED147" s="48">
        <f t="shared" si="95"/>
        <v>6</v>
      </c>
      <c r="EE147" s="50">
        <f>SUM($AW147:$BT147)+SUM(BY$144:BY$149)</f>
        <v>27</v>
      </c>
      <c r="EF147" s="50">
        <f>SUM($BV147:$CS147)+SUM(AZ$144:AZ$149)</f>
        <v>29</v>
      </c>
      <c r="EG147" s="48">
        <f t="shared" si="96"/>
        <v>8</v>
      </c>
      <c r="EH147" s="50">
        <f t="shared" si="97"/>
        <v>-2</v>
      </c>
      <c r="EI147" s="47"/>
      <c r="EJ147" s="49">
        <f t="shared" si="98"/>
        <v>10</v>
      </c>
      <c r="EK147" s="49">
        <f t="shared" si="99"/>
        <v>4</v>
      </c>
      <c r="EL147" s="49">
        <f t="shared" si="100"/>
        <v>0</v>
      </c>
      <c r="EM147" s="49">
        <f t="shared" si="101"/>
        <v>6</v>
      </c>
      <c r="EN147" s="49">
        <f t="shared" si="102"/>
        <v>27</v>
      </c>
      <c r="EO147" s="49">
        <f t="shared" si="103"/>
        <v>29</v>
      </c>
      <c r="EP147" s="49">
        <f t="shared" si="104"/>
        <v>8</v>
      </c>
      <c r="EQ147" s="49">
        <f t="shared" si="105"/>
        <v>-2</v>
      </c>
      <c r="ES147" s="4">
        <f t="shared" si="106"/>
        <v>0</v>
      </c>
      <c r="ET147" s="4">
        <f t="shared" si="107"/>
        <v>0</v>
      </c>
      <c r="EU147" s="4">
        <f t="shared" si="107"/>
        <v>0</v>
      </c>
      <c r="EV147" s="4">
        <f t="shared" si="107"/>
        <v>0</v>
      </c>
      <c r="EW147" s="4">
        <f t="shared" si="107"/>
        <v>0</v>
      </c>
      <c r="EX147" s="4">
        <f t="shared" si="107"/>
        <v>0</v>
      </c>
      <c r="EY147" s="4">
        <f t="shared" si="107"/>
        <v>0</v>
      </c>
      <c r="EZ147" s="4">
        <f t="shared" si="107"/>
        <v>0</v>
      </c>
    </row>
    <row r="148" spans="1:164" x14ac:dyDescent="0.25">
      <c r="A148" s="4">
        <v>5</v>
      </c>
      <c r="B148" s="4" t="s">
        <v>298</v>
      </c>
      <c r="C148" s="24">
        <v>10</v>
      </c>
      <c r="D148" s="24">
        <v>3</v>
      </c>
      <c r="E148" s="24">
        <v>0</v>
      </c>
      <c r="F148" s="24">
        <v>7</v>
      </c>
      <c r="G148" s="24">
        <v>11</v>
      </c>
      <c r="H148" s="24">
        <v>31</v>
      </c>
      <c r="I148" s="21">
        <v>6</v>
      </c>
      <c r="J148" s="24">
        <v>-20</v>
      </c>
      <c r="L148" s="51" t="s">
        <v>313</v>
      </c>
      <c r="M148" s="64" t="s">
        <v>147</v>
      </c>
      <c r="N148" s="55" t="s">
        <v>104</v>
      </c>
      <c r="O148" s="57" t="s">
        <v>146</v>
      </c>
      <c r="P148" s="57" t="s">
        <v>121</v>
      </c>
      <c r="Q148" s="53"/>
      <c r="R148" s="75" t="s">
        <v>235</v>
      </c>
      <c r="AA148" s="51" t="s">
        <v>313</v>
      </c>
      <c r="AB148" s="64"/>
      <c r="AC148" s="55" t="s">
        <v>314</v>
      </c>
      <c r="AD148" s="57"/>
      <c r="AE148" s="57"/>
      <c r="AF148" s="53"/>
      <c r="AG148" s="60" t="s">
        <v>246</v>
      </c>
      <c r="AW148" s="61">
        <f>(IF(M148="","",(IF(MID(M148,2,1)="-",LEFT(M148,1),LEFT(M148,2)))+0))</f>
        <v>0</v>
      </c>
      <c r="AX148" s="46">
        <f>(IF(N148="","",(IF(MID(N148,2,1)="-",LEFT(N148,1),LEFT(N148,2)))+0))</f>
        <v>1</v>
      </c>
      <c r="AY148" s="46">
        <f>(IF(O148="","",(IF(MID(O148,2,1)="-",LEFT(O148,1),LEFT(O148,2)))+0))</f>
        <v>3</v>
      </c>
      <c r="AZ148" s="46">
        <f>(IF(P148="","",(IF(MID(P148,2,1)="-",LEFT(P148,1),LEFT(P148,2)))+0))</f>
        <v>1</v>
      </c>
      <c r="BA148" s="62"/>
      <c r="BB148" s="63">
        <f>(IF(R148="","",(IF(MID(R148,2,1)="-",LEFT(R148,1),LEFT(R148,2)))+0))</f>
        <v>0</v>
      </c>
      <c r="BP148" s="46" t="str">
        <f t="shared" si="87"/>
        <v/>
      </c>
      <c r="BQ148" s="46" t="str">
        <f t="shared" si="87"/>
        <v/>
      </c>
      <c r="BR148" s="46" t="str">
        <f t="shared" si="87"/>
        <v/>
      </c>
      <c r="BS148" s="46" t="str">
        <f t="shared" si="87"/>
        <v/>
      </c>
      <c r="BT148" s="46" t="str">
        <f t="shared" si="87"/>
        <v/>
      </c>
      <c r="BU148" s="47"/>
      <c r="BV148" s="61">
        <f>(IF(M148="","",IF(RIGHT(M148,2)="10",RIGHT(M148,2),RIGHT(M148,1))+0))</f>
        <v>1</v>
      </c>
      <c r="BW148" s="46">
        <f>(IF(N148="","",IF(RIGHT(N148,2)="10",RIGHT(N148,2),RIGHT(N148,1))+0))</f>
        <v>3</v>
      </c>
      <c r="BX148" s="46">
        <f>(IF(O148="","",IF(RIGHT(O148,2)="10",RIGHT(O148,2),RIGHT(O148,1))+0))</f>
        <v>4</v>
      </c>
      <c r="BY148" s="46">
        <f>(IF(P148="","",IF(RIGHT(P148,2)="10",RIGHT(P148,2),RIGHT(P148,1))+0))</f>
        <v>4</v>
      </c>
      <c r="BZ148" s="62"/>
      <c r="CA148" s="63">
        <f>(IF(R148="","",IF(RIGHT(R148,2)="10",RIGHT(R148,2),RIGHT(R148,1))+0))</f>
        <v>2</v>
      </c>
      <c r="CO148" s="46" t="str">
        <f t="shared" si="88"/>
        <v/>
      </c>
      <c r="CP148" s="46" t="str">
        <f t="shared" si="88"/>
        <v/>
      </c>
      <c r="CQ148" s="46" t="str">
        <f t="shared" si="88"/>
        <v/>
      </c>
      <c r="CR148" s="46" t="str">
        <f t="shared" si="88"/>
        <v/>
      </c>
      <c r="CS148" s="46" t="str">
        <f t="shared" si="88"/>
        <v/>
      </c>
      <c r="CU148" s="61" t="str">
        <f>(IF(M148="","",IF(AW148&gt;BV148,"H",IF(AW148&lt;BV148,"A","D"))))</f>
        <v>A</v>
      </c>
      <c r="CV148" s="46" t="str">
        <f>(IF(N148="","",IF(AX148&gt;BW148,"H",IF(AX148&lt;BW148,"A","D"))))</f>
        <v>A</v>
      </c>
      <c r="CW148" s="46" t="str">
        <f>(IF(O148="","",IF(AY148&gt;BX148,"H",IF(AY148&lt;BX148,"A","D"))))</f>
        <v>A</v>
      </c>
      <c r="CX148" s="46" t="str">
        <f>(IF(P148="","",IF(AZ148&gt;BY148,"H",IF(AZ148&lt;BY148,"A","D"))))</f>
        <v>A</v>
      </c>
      <c r="CY148" s="62"/>
      <c r="CZ148" s="63" t="str">
        <f>(IF(R148="","",IF(BB148&gt;CA148,"H",IF(BB148&lt;CA148,"A","D"))))</f>
        <v>A</v>
      </c>
      <c r="DQ148" s="24" t="str">
        <f t="shared" si="89"/>
        <v/>
      </c>
      <c r="DR148" s="24" t="str">
        <f t="shared" si="89"/>
        <v/>
      </c>
      <c r="DT148" s="20" t="str">
        <f t="shared" si="90"/>
        <v>Whyteleafe</v>
      </c>
      <c r="DU148" s="48">
        <f t="shared" si="91"/>
        <v>10</v>
      </c>
      <c r="DV148" s="49">
        <f t="shared" si="92"/>
        <v>0</v>
      </c>
      <c r="DW148" s="49">
        <f t="shared" si="93"/>
        <v>0</v>
      </c>
      <c r="DX148" s="49">
        <f t="shared" si="94"/>
        <v>5</v>
      </c>
      <c r="DY148" s="49">
        <f>COUNTIF(CY$144:CY$149,"A")</f>
        <v>1</v>
      </c>
      <c r="DZ148" s="49">
        <f>COUNTIF(CY$144:CY$149,"D")</f>
        <v>0</v>
      </c>
      <c r="EA148" s="49">
        <f>COUNTIF(CY$144:CY$149,"H")</f>
        <v>4</v>
      </c>
      <c r="EB148" s="48">
        <f t="shared" si="95"/>
        <v>1</v>
      </c>
      <c r="EC148" s="48">
        <f t="shared" si="95"/>
        <v>0</v>
      </c>
      <c r="ED148" s="48">
        <f t="shared" si="95"/>
        <v>9</v>
      </c>
      <c r="EE148" s="50">
        <f>SUM($AW148:$BT148)+SUM(BZ$144:BZ$149)</f>
        <v>9</v>
      </c>
      <c r="EF148" s="50">
        <f>SUM($BV148:$CS148)+SUM(BA$144:BA$149)</f>
        <v>30</v>
      </c>
      <c r="EG148" s="48">
        <f t="shared" si="96"/>
        <v>2</v>
      </c>
      <c r="EH148" s="50">
        <f t="shared" si="97"/>
        <v>-21</v>
      </c>
      <c r="EI148" s="47"/>
      <c r="EJ148" s="49">
        <f t="shared" si="98"/>
        <v>10</v>
      </c>
      <c r="EK148" s="49">
        <f t="shared" si="99"/>
        <v>1</v>
      </c>
      <c r="EL148" s="49">
        <f t="shared" si="100"/>
        <v>0</v>
      </c>
      <c r="EM148" s="49">
        <f t="shared" si="101"/>
        <v>9</v>
      </c>
      <c r="EN148" s="49">
        <f t="shared" si="102"/>
        <v>9</v>
      </c>
      <c r="EO148" s="49">
        <f t="shared" si="103"/>
        <v>30</v>
      </c>
      <c r="EP148" s="49">
        <f t="shared" si="104"/>
        <v>2</v>
      </c>
      <c r="EQ148" s="49">
        <f t="shared" si="105"/>
        <v>-21</v>
      </c>
      <c r="ES148" s="4">
        <f t="shared" si="106"/>
        <v>0</v>
      </c>
      <c r="ET148" s="4">
        <f t="shared" si="107"/>
        <v>0</v>
      </c>
      <c r="EU148" s="4">
        <f t="shared" si="107"/>
        <v>0</v>
      </c>
      <c r="EV148" s="4">
        <f t="shared" si="107"/>
        <v>0</v>
      </c>
      <c r="EW148" s="4">
        <f t="shared" si="107"/>
        <v>0</v>
      </c>
      <c r="EX148" s="4">
        <f t="shared" si="107"/>
        <v>0</v>
      </c>
      <c r="EY148" s="4">
        <f t="shared" si="107"/>
        <v>0</v>
      </c>
      <c r="EZ148" s="4">
        <f t="shared" si="107"/>
        <v>0</v>
      </c>
    </row>
    <row r="149" spans="1:164" ht="11.4" thickBot="1" x14ac:dyDescent="0.3">
      <c r="A149" s="4">
        <v>6</v>
      </c>
      <c r="B149" s="4" t="s">
        <v>313</v>
      </c>
      <c r="C149" s="24">
        <v>10</v>
      </c>
      <c r="D149" s="24">
        <v>1</v>
      </c>
      <c r="E149" s="24">
        <v>0</v>
      </c>
      <c r="F149" s="24">
        <v>9</v>
      </c>
      <c r="G149" s="24">
        <v>9</v>
      </c>
      <c r="H149" s="24">
        <v>30</v>
      </c>
      <c r="I149" s="21">
        <v>2</v>
      </c>
      <c r="J149" s="24">
        <v>-21</v>
      </c>
      <c r="L149" s="77" t="s">
        <v>297</v>
      </c>
      <c r="M149" s="78" t="s">
        <v>132</v>
      </c>
      <c r="N149" s="81" t="s">
        <v>134</v>
      </c>
      <c r="O149" s="80" t="s">
        <v>232</v>
      </c>
      <c r="P149" s="80" t="s">
        <v>149</v>
      </c>
      <c r="Q149" s="80" t="s">
        <v>232</v>
      </c>
      <c r="R149" s="83"/>
      <c r="AA149" s="77" t="s">
        <v>297</v>
      </c>
      <c r="AB149" s="78"/>
      <c r="AC149" s="81" t="s">
        <v>315</v>
      </c>
      <c r="AD149" s="85" t="s">
        <v>316</v>
      </c>
      <c r="AE149" s="85" t="s">
        <v>272</v>
      </c>
      <c r="AF149" s="80"/>
      <c r="AG149" s="83"/>
      <c r="AW149" s="87">
        <f>(IF(M149="","",(IF(MID(M149,2,1)="-",LEFT(M149,1),LEFT(M149,2)))+0))</f>
        <v>4</v>
      </c>
      <c r="AX149" s="88">
        <f>(IF(N149="","",(IF(MID(N149,2,1)="-",LEFT(N149,1),LEFT(N149,2)))+0))</f>
        <v>3</v>
      </c>
      <c r="AY149" s="88">
        <f>(IF(O149="","",(IF(MID(O149,2,1)="-",LEFT(O149,1),LEFT(O149,2)))+0))</f>
        <v>4</v>
      </c>
      <c r="AZ149" s="88">
        <f>(IF(P149="","",(IF(MID(P149,2,1)="-",LEFT(P149,1),LEFT(P149,2)))+0))</f>
        <v>3</v>
      </c>
      <c r="BA149" s="88">
        <f>(IF(Q149="","",(IF(MID(Q149,2,1)="-",LEFT(Q149,1),LEFT(Q149,2)))+0))</f>
        <v>4</v>
      </c>
      <c r="BB149" s="89"/>
      <c r="BP149" s="46" t="str">
        <f t="shared" si="87"/>
        <v/>
      </c>
      <c r="BQ149" s="46" t="str">
        <f t="shared" si="87"/>
        <v/>
      </c>
      <c r="BR149" s="46" t="str">
        <f t="shared" si="87"/>
        <v/>
      </c>
      <c r="BS149" s="46" t="str">
        <f t="shared" si="87"/>
        <v/>
      </c>
      <c r="BT149" s="46" t="str">
        <f t="shared" si="87"/>
        <v/>
      </c>
      <c r="BU149" s="47"/>
      <c r="BV149" s="87">
        <f>(IF(M149="","",IF(RIGHT(M149,2)="10",RIGHT(M149,2),RIGHT(M149,1))+0))</f>
        <v>1</v>
      </c>
      <c r="BW149" s="88">
        <f>(IF(N149="","",IF(RIGHT(N149,2)="10",RIGHT(N149,2),RIGHT(N149,1))+0))</f>
        <v>1</v>
      </c>
      <c r="BX149" s="88">
        <f>(IF(O149="","",IF(RIGHT(O149,2)="10",RIGHT(O149,2),RIGHT(O149,1))+0))</f>
        <v>0</v>
      </c>
      <c r="BY149" s="88">
        <f>(IF(P149="","",IF(RIGHT(P149,2)="10",RIGHT(P149,2),RIGHT(P149,1))+0))</f>
        <v>2</v>
      </c>
      <c r="BZ149" s="88">
        <f>(IF(Q149="","",IF(RIGHT(Q149,2)="10",RIGHT(Q149,2),RIGHT(Q149,1))+0))</f>
        <v>0</v>
      </c>
      <c r="CA149" s="89"/>
      <c r="CO149" s="46" t="str">
        <f t="shared" si="88"/>
        <v/>
      </c>
      <c r="CP149" s="46" t="str">
        <f t="shared" si="88"/>
        <v/>
      </c>
      <c r="CQ149" s="46" t="str">
        <f t="shared" si="88"/>
        <v/>
      </c>
      <c r="CR149" s="46" t="str">
        <f t="shared" si="88"/>
        <v/>
      </c>
      <c r="CS149" s="46" t="str">
        <f t="shared" si="88"/>
        <v/>
      </c>
      <c r="CU149" s="87" t="str">
        <f>(IF(M149="","",IF(AW149&gt;BV149,"H",IF(AW149&lt;BV149,"A","D"))))</f>
        <v>H</v>
      </c>
      <c r="CV149" s="88" t="str">
        <f>(IF(N149="","",IF(AX149&gt;BW149,"H",IF(AX149&lt;BW149,"A","D"))))</f>
        <v>H</v>
      </c>
      <c r="CW149" s="88" t="str">
        <f>(IF(O149="","",IF(AY149&gt;BX149,"H",IF(AY149&lt;BX149,"A","D"))))</f>
        <v>H</v>
      </c>
      <c r="CX149" s="88" t="str">
        <f>(IF(P149="","",IF(AZ149&gt;BY149,"H",IF(AZ149&lt;BY149,"A","D"))))</f>
        <v>H</v>
      </c>
      <c r="CY149" s="88" t="str">
        <f>(IF(Q149="","",IF(BA149&gt;BZ149,"H",IF(BA149&lt;BZ149,"A","D"))))</f>
        <v>H</v>
      </c>
      <c r="CZ149" s="89"/>
      <c r="DQ149" s="24" t="str">
        <f t="shared" si="89"/>
        <v/>
      </c>
      <c r="DR149" s="24" t="str">
        <f t="shared" si="89"/>
        <v/>
      </c>
      <c r="DT149" s="20" t="str">
        <f t="shared" si="90"/>
        <v>Woking</v>
      </c>
      <c r="DU149" s="48">
        <f t="shared" si="91"/>
        <v>10</v>
      </c>
      <c r="DV149" s="49">
        <f t="shared" si="92"/>
        <v>5</v>
      </c>
      <c r="DW149" s="49">
        <f t="shared" si="93"/>
        <v>0</v>
      </c>
      <c r="DX149" s="49">
        <f t="shared" si="94"/>
        <v>0</v>
      </c>
      <c r="DY149" s="49">
        <f>COUNTIF(CZ$144:CZ$149,"A")</f>
        <v>4</v>
      </c>
      <c r="DZ149" s="49">
        <f>COUNTIF(CZ$144:CZ$149,"D")</f>
        <v>1</v>
      </c>
      <c r="EA149" s="49">
        <f>COUNTIF(CZ$144:CZ$149,"H")</f>
        <v>0</v>
      </c>
      <c r="EB149" s="48">
        <f t="shared" si="95"/>
        <v>9</v>
      </c>
      <c r="EC149" s="48">
        <f t="shared" si="95"/>
        <v>1</v>
      </c>
      <c r="ED149" s="48">
        <f t="shared" si="95"/>
        <v>0</v>
      </c>
      <c r="EE149" s="50">
        <f>SUM($AW149:$BT149)+SUM(CA$144:CA$149)</f>
        <v>32</v>
      </c>
      <c r="EF149" s="50">
        <f>SUM($BV149:$CS149)+SUM(BB$144:BB$149)</f>
        <v>7</v>
      </c>
      <c r="EG149" s="48">
        <f t="shared" si="96"/>
        <v>19</v>
      </c>
      <c r="EH149" s="50">
        <f t="shared" si="97"/>
        <v>25</v>
      </c>
      <c r="EI149" s="47"/>
      <c r="EJ149" s="49">
        <f t="shared" si="98"/>
        <v>10</v>
      </c>
      <c r="EK149" s="49">
        <f t="shared" si="99"/>
        <v>9</v>
      </c>
      <c r="EL149" s="49">
        <f t="shared" si="100"/>
        <v>1</v>
      </c>
      <c r="EM149" s="49">
        <f t="shared" si="101"/>
        <v>0</v>
      </c>
      <c r="EN149" s="49">
        <f t="shared" si="102"/>
        <v>32</v>
      </c>
      <c r="EO149" s="49">
        <f t="shared" si="103"/>
        <v>7</v>
      </c>
      <c r="EP149" s="49">
        <f t="shared" si="104"/>
        <v>19</v>
      </c>
      <c r="EQ149" s="49">
        <f t="shared" si="105"/>
        <v>25</v>
      </c>
      <c r="ES149" s="4">
        <f t="shared" si="106"/>
        <v>0</v>
      </c>
      <c r="ET149" s="4">
        <f t="shared" si="107"/>
        <v>0</v>
      </c>
      <c r="EU149" s="4">
        <f t="shared" si="107"/>
        <v>0</v>
      </c>
      <c r="EV149" s="4">
        <f t="shared" si="107"/>
        <v>0</v>
      </c>
      <c r="EW149" s="4">
        <f t="shared" si="107"/>
        <v>0</v>
      </c>
      <c r="EX149" s="4">
        <f t="shared" si="107"/>
        <v>0</v>
      </c>
      <c r="EY149" s="4">
        <f t="shared" si="107"/>
        <v>0</v>
      </c>
      <c r="EZ149" s="4">
        <f t="shared" si="107"/>
        <v>0</v>
      </c>
    </row>
    <row r="150" spans="1:164" x14ac:dyDescent="0.25">
      <c r="D150" s="27">
        <f>SUM(D144:D149)</f>
        <v>29</v>
      </c>
      <c r="E150" s="27">
        <f>SUM(E144:E149)</f>
        <v>2</v>
      </c>
      <c r="F150" s="27">
        <f>SUM(F144:F149)</f>
        <v>29</v>
      </c>
      <c r="G150" s="27">
        <f>SUM(G144:G149)</f>
        <v>145</v>
      </c>
      <c r="H150" s="27">
        <f>SUM(H144:H149)</f>
        <v>145</v>
      </c>
      <c r="I150" s="24"/>
      <c r="J150" s="27">
        <f>SUM(J144:J149)</f>
        <v>0</v>
      </c>
      <c r="DQ150" s="24" t="str">
        <f t="shared" si="89"/>
        <v/>
      </c>
      <c r="DR150" s="24" t="str">
        <f t="shared" si="89"/>
        <v/>
      </c>
      <c r="DT150" s="20"/>
      <c r="DU150" s="48"/>
      <c r="DV150" s="49"/>
      <c r="DW150" s="49"/>
      <c r="DX150" s="49"/>
      <c r="DY150" s="49"/>
      <c r="DZ150" s="49"/>
      <c r="EA150" s="49"/>
      <c r="EB150" s="48"/>
      <c r="EC150" s="48"/>
      <c r="ED150" s="48"/>
      <c r="EE150" s="50"/>
      <c r="EF150" s="50"/>
      <c r="EG150" s="48"/>
      <c r="EH150" s="50"/>
      <c r="EI150" s="47"/>
      <c r="EJ150" s="49"/>
      <c r="EK150" s="49"/>
      <c r="EL150" s="49"/>
      <c r="EM150" s="49"/>
      <c r="EN150" s="49"/>
      <c r="EO150" s="49"/>
      <c r="EP150" s="49"/>
      <c r="EQ150" s="49"/>
    </row>
    <row r="151" spans="1:164" ht="11.4" thickBot="1" x14ac:dyDescent="0.3">
      <c r="A151" s="20" t="s">
        <v>317</v>
      </c>
      <c r="B151" s="20"/>
      <c r="C151" s="23" t="s">
        <v>291</v>
      </c>
      <c r="D151" s="21"/>
      <c r="E151" s="21"/>
      <c r="F151" s="21"/>
      <c r="G151" s="21"/>
      <c r="H151" s="21"/>
      <c r="J151" s="21"/>
      <c r="L151" s="20"/>
    </row>
    <row r="152" spans="1:164" ht="11.4" thickBot="1" x14ac:dyDescent="0.3">
      <c r="A152" s="20" t="s">
        <v>11</v>
      </c>
      <c r="B152" s="20" t="s">
        <v>12</v>
      </c>
      <c r="C152" s="21" t="s">
        <v>13</v>
      </c>
      <c r="D152" s="21" t="s">
        <v>14</v>
      </c>
      <c r="E152" s="21" t="s">
        <v>15</v>
      </c>
      <c r="F152" s="21" t="s">
        <v>16</v>
      </c>
      <c r="G152" s="21" t="s">
        <v>17</v>
      </c>
      <c r="H152" s="21" t="s">
        <v>18</v>
      </c>
      <c r="I152" s="21" t="s">
        <v>19</v>
      </c>
      <c r="J152" s="21" t="s">
        <v>96</v>
      </c>
      <c r="L152" s="32"/>
      <c r="M152" s="33" t="s">
        <v>318</v>
      </c>
      <c r="N152" s="34" t="s">
        <v>292</v>
      </c>
      <c r="O152" s="33" t="s">
        <v>294</v>
      </c>
      <c r="P152" s="33" t="s">
        <v>186</v>
      </c>
      <c r="Q152" s="33" t="s">
        <v>295</v>
      </c>
      <c r="R152" s="33" t="s">
        <v>296</v>
      </c>
      <c r="S152" s="92" t="s">
        <v>16</v>
      </c>
      <c r="AA152" s="32"/>
      <c r="AB152" s="33" t="s">
        <v>318</v>
      </c>
      <c r="AC152" s="34" t="s">
        <v>292</v>
      </c>
      <c r="AD152" s="33" t="s">
        <v>294</v>
      </c>
      <c r="AE152" s="33" t="s">
        <v>186</v>
      </c>
      <c r="AF152" s="33" t="s">
        <v>295</v>
      </c>
      <c r="AG152" s="35" t="s">
        <v>296</v>
      </c>
      <c r="AH152" s="92" t="s">
        <v>16</v>
      </c>
      <c r="DU152" s="24" t="s">
        <v>13</v>
      </c>
      <c r="DV152" s="24" t="s">
        <v>90</v>
      </c>
      <c r="DW152" s="24" t="s">
        <v>91</v>
      </c>
      <c r="DX152" s="24" t="s">
        <v>92</v>
      </c>
      <c r="DY152" s="24" t="s">
        <v>93</v>
      </c>
      <c r="DZ152" s="24" t="s">
        <v>94</v>
      </c>
      <c r="EA152" s="24" t="s">
        <v>95</v>
      </c>
      <c r="EB152" s="24" t="s">
        <v>14</v>
      </c>
      <c r="EC152" s="24" t="s">
        <v>15</v>
      </c>
      <c r="ED152" s="24" t="s">
        <v>16</v>
      </c>
      <c r="EE152" s="24" t="s">
        <v>17</v>
      </c>
      <c r="EF152" s="24" t="s">
        <v>18</v>
      </c>
      <c r="EG152" s="24" t="s">
        <v>19</v>
      </c>
      <c r="EH152" s="24" t="s">
        <v>96</v>
      </c>
      <c r="EI152" s="24"/>
      <c r="EJ152" s="24" t="s">
        <v>13</v>
      </c>
      <c r="EK152" s="24" t="s">
        <v>14</v>
      </c>
      <c r="EL152" s="24" t="s">
        <v>15</v>
      </c>
      <c r="EM152" s="24" t="s">
        <v>16</v>
      </c>
      <c r="EN152" s="24" t="s">
        <v>17</v>
      </c>
      <c r="EO152" s="24" t="s">
        <v>18</v>
      </c>
      <c r="EP152" s="24" t="s">
        <v>19</v>
      </c>
      <c r="EQ152" s="24" t="s">
        <v>96</v>
      </c>
    </row>
    <row r="153" spans="1:164" x14ac:dyDescent="0.25">
      <c r="A153" s="4">
        <v>1</v>
      </c>
      <c r="B153" s="4" t="s">
        <v>319</v>
      </c>
      <c r="C153" s="24">
        <v>10</v>
      </c>
      <c r="D153" s="24">
        <v>8</v>
      </c>
      <c r="E153" s="24">
        <v>1</v>
      </c>
      <c r="F153" s="24">
        <v>1</v>
      </c>
      <c r="G153" s="24">
        <v>19</v>
      </c>
      <c r="H153" s="24">
        <v>5</v>
      </c>
      <c r="I153" s="21">
        <v>17</v>
      </c>
      <c r="J153" s="24">
        <v>14</v>
      </c>
      <c r="L153" s="36" t="s">
        <v>319</v>
      </c>
      <c r="M153" s="37"/>
      <c r="N153" s="34" t="s">
        <v>134</v>
      </c>
      <c r="O153" s="33" t="s">
        <v>131</v>
      </c>
      <c r="P153" s="33" t="s">
        <v>164</v>
      </c>
      <c r="Q153" s="33" t="s">
        <v>102</v>
      </c>
      <c r="R153" s="33" t="s">
        <v>227</v>
      </c>
      <c r="S153" s="94" t="s">
        <v>320</v>
      </c>
      <c r="AA153" s="36" t="s">
        <v>319</v>
      </c>
      <c r="AB153" s="37"/>
      <c r="AC153" s="34" t="s">
        <v>321</v>
      </c>
      <c r="AD153" s="33"/>
      <c r="AE153" s="33"/>
      <c r="AF153" s="33"/>
      <c r="AG153" s="95" t="s">
        <v>322</v>
      </c>
      <c r="AH153" s="94"/>
      <c r="AP153" s="4" t="s">
        <v>112</v>
      </c>
      <c r="AW153" s="43"/>
      <c r="AX153" s="44">
        <f>(IF(N153="","",(IF(MID(N153,2,1)="-",LEFT(N153,1),LEFT(N153,2)))+0))</f>
        <v>3</v>
      </c>
      <c r="AY153" s="44">
        <f>(IF(O153="","",(IF(MID(O153,2,1)="-",LEFT(O153,1),LEFT(O153,2)))+0))</f>
        <v>2</v>
      </c>
      <c r="AZ153" s="44">
        <f>(IF(P153="","",(IF(MID(P153,2,1)="-",LEFT(P153,1),LEFT(P153,2)))+0))</f>
        <v>2</v>
      </c>
      <c r="BA153" s="44">
        <f>(IF(Q153="","",(IF(MID(Q153,2,1)="-",LEFT(Q153,1),LEFT(Q153,2)))+0))</f>
        <v>3</v>
      </c>
      <c r="BB153" s="45">
        <f>(IF(R153="","",(IF(MID(R153,2,1)="-",LEFT(R153,1),LEFT(R153,2)))+0))</f>
        <v>1</v>
      </c>
      <c r="BM153" s="24"/>
      <c r="BN153" s="24"/>
      <c r="BO153" s="24"/>
      <c r="BP153" s="46" t="str">
        <f t="shared" ref="BP153:BT158" si="108">(IF(AQ153="","",(IF(MID(AQ153,2,1)="-",LEFT(AQ153,1),LEFT(AQ153,2)))+0))</f>
        <v/>
      </c>
      <c r="BQ153" s="46" t="str">
        <f t="shared" si="108"/>
        <v/>
      </c>
      <c r="BR153" s="46" t="str">
        <f t="shared" si="108"/>
        <v/>
      </c>
      <c r="BS153" s="46" t="str">
        <f t="shared" si="108"/>
        <v/>
      </c>
      <c r="BT153" s="46" t="str">
        <f t="shared" si="108"/>
        <v/>
      </c>
      <c r="BU153" s="47"/>
      <c r="BV153" s="43"/>
      <c r="BW153" s="44">
        <f>(IF(N153="","",IF(RIGHT(N153,2)="10",RIGHT(N153,2),RIGHT(N153,1))+0))</f>
        <v>1</v>
      </c>
      <c r="BX153" s="44">
        <f>(IF(O153="","",IF(RIGHT(O153,2)="10",RIGHT(O153,2),RIGHT(O153,1))+0))</f>
        <v>1</v>
      </c>
      <c r="BY153" s="44">
        <f>(IF(P153="","",IF(RIGHT(P153,2)="10",RIGHT(P153,2),RIGHT(P153,1))+0))</f>
        <v>0</v>
      </c>
      <c r="BZ153" s="44">
        <f>(IF(Q153="","",IF(RIGHT(Q153,2)="10",RIGHT(Q153,2),RIGHT(Q153,1))+0))</f>
        <v>0</v>
      </c>
      <c r="CA153" s="45">
        <f>(IF(R153="","",IF(RIGHT(R153,2)="10",RIGHT(R153,2),RIGHT(R153,1))+0))</f>
        <v>0</v>
      </c>
      <c r="CL153" s="24"/>
      <c r="CM153" s="24"/>
      <c r="CN153" s="24"/>
      <c r="CO153" s="46" t="str">
        <f t="shared" ref="CO153:CS158" si="109">(IF(AQ153="","",IF(RIGHT(AQ153,2)="10",RIGHT(AQ153,2),RIGHT(AQ153,1))+0))</f>
        <v/>
      </c>
      <c r="CP153" s="46" t="str">
        <f t="shared" si="109"/>
        <v/>
      </c>
      <c r="CQ153" s="46" t="str">
        <f t="shared" si="109"/>
        <v/>
      </c>
      <c r="CR153" s="46" t="str">
        <f t="shared" si="109"/>
        <v/>
      </c>
      <c r="CS153" s="46" t="str">
        <f t="shared" si="109"/>
        <v/>
      </c>
      <c r="CU153" s="43"/>
      <c r="CV153" s="44" t="str">
        <f>(IF(N153="","",IF(AX153&gt;BW153,"H",IF(AX153&lt;BW153,"A","D"))))</f>
        <v>H</v>
      </c>
      <c r="CW153" s="44" t="str">
        <f>(IF(O153="","",IF(AY153&gt;BX153,"H",IF(AY153&lt;BX153,"A","D"))))</f>
        <v>H</v>
      </c>
      <c r="CX153" s="44" t="str">
        <f>(IF(P153="","",IF(AZ153&gt;BY153,"H",IF(AZ153&lt;BY153,"A","D"))))</f>
        <v>H</v>
      </c>
      <c r="CY153" s="44" t="str">
        <f>(IF(Q153="","",IF(BA153&gt;BZ153,"H",IF(BA153&lt;BZ153,"A","D"))))</f>
        <v>H</v>
      </c>
      <c r="CZ153" s="45" t="str">
        <f>(IF(R153="","",IF(BB153&gt;CA153,"H",IF(BB153&lt;CA153,"A","D"))))</f>
        <v>H</v>
      </c>
      <c r="DK153" s="24"/>
      <c r="DL153" s="24"/>
      <c r="DM153" s="24"/>
      <c r="DN153" s="24" t="str">
        <f t="shared" ref="DN153:DR159" si="110">(IF(AQ153="","",IF(BP153&gt;CO153,"H",IF(BP153&lt;CO153,"A","D"))))</f>
        <v/>
      </c>
      <c r="DO153" s="24" t="str">
        <f t="shared" si="110"/>
        <v/>
      </c>
      <c r="DP153" s="24" t="str">
        <f t="shared" si="110"/>
        <v/>
      </c>
      <c r="DQ153" s="24" t="str">
        <f t="shared" si="110"/>
        <v/>
      </c>
      <c r="DR153" s="24" t="str">
        <f t="shared" si="110"/>
        <v/>
      </c>
      <c r="DT153" s="20" t="str">
        <f t="shared" ref="DT153:DT158" si="111">L153</f>
        <v>Carshalton Athletic</v>
      </c>
      <c r="DU153" s="48">
        <f t="shared" ref="DU153:DU158" si="112">SUM(EB153:ED153)</f>
        <v>10</v>
      </c>
      <c r="DV153" s="49">
        <f t="shared" ref="DV153:DV158" si="113">COUNTIF($CU153:$DR153,"H")</f>
        <v>5</v>
      </c>
      <c r="DW153" s="49">
        <f t="shared" ref="DW153:DW158" si="114">COUNTIF($CU153:$DR153,"D")</f>
        <v>0</v>
      </c>
      <c r="DX153" s="49">
        <f t="shared" ref="DX153:DX158" si="115">COUNTIF($CU153:$DR153,"A")</f>
        <v>0</v>
      </c>
      <c r="DY153" s="49">
        <f>COUNTIF(CU$153:CU$158,"A")</f>
        <v>3</v>
      </c>
      <c r="DZ153" s="49">
        <f>COUNTIF(CU$153:CU$158,"D")</f>
        <v>1</v>
      </c>
      <c r="EA153" s="49">
        <f>COUNTIF(CU$153:CU$158,"H")</f>
        <v>1</v>
      </c>
      <c r="EB153" s="48">
        <f t="shared" ref="EB153:ED158" si="116">DV153+DY153</f>
        <v>8</v>
      </c>
      <c r="EC153" s="48">
        <f t="shared" si="116"/>
        <v>1</v>
      </c>
      <c r="ED153" s="48">
        <f t="shared" si="116"/>
        <v>1</v>
      </c>
      <c r="EE153" s="50">
        <f>SUM($AW153:$BT153)+SUM(BV$153:BV$158)</f>
        <v>19</v>
      </c>
      <c r="EF153" s="50">
        <f>SUM($BV153:$CS153)+SUM(AW$153:AW$158)</f>
        <v>5</v>
      </c>
      <c r="EG153" s="48">
        <f t="shared" ref="EG153:EG158" si="117">(EB153*2)+EC153</f>
        <v>17</v>
      </c>
      <c r="EH153" s="50">
        <f t="shared" ref="EH153:EH158" si="118">EE153-EF153</f>
        <v>14</v>
      </c>
      <c r="EI153" s="47"/>
      <c r="EJ153" s="49">
        <f t="shared" ref="EJ153:EJ158" si="119">VLOOKUP($DT153,$B$153:$J$158,2,0)</f>
        <v>10</v>
      </c>
      <c r="EK153" s="49">
        <f t="shared" ref="EK153:EK158" si="120">VLOOKUP($DT153,$B$153:$J$158,3,0)</f>
        <v>8</v>
      </c>
      <c r="EL153" s="49">
        <f t="shared" ref="EL153:EL158" si="121">VLOOKUP($DT153,$B$153:$J$158,4,0)</f>
        <v>1</v>
      </c>
      <c r="EM153" s="49">
        <f t="shared" ref="EM153:EM158" si="122">VLOOKUP($DT153,$B$153:$J$158,5,0)</f>
        <v>1</v>
      </c>
      <c r="EN153" s="49">
        <f t="shared" ref="EN153:EN158" si="123">VLOOKUP($DT153,$B$153:$J$158,6,0)</f>
        <v>19</v>
      </c>
      <c r="EO153" s="49">
        <f t="shared" ref="EO153:EO158" si="124">VLOOKUP($DT153,$B$153:$J$158,7,0)</f>
        <v>5</v>
      </c>
      <c r="EP153" s="49">
        <f t="shared" ref="EP153:EP158" si="125">VLOOKUP($DT153,$B$153:$J$158,8,0)</f>
        <v>17</v>
      </c>
      <c r="EQ153" s="49">
        <f t="shared" ref="EQ153:EQ158" si="126">VLOOKUP($DT153,$B$153:$J$158,9,0)</f>
        <v>14</v>
      </c>
      <c r="ES153" s="4">
        <f t="shared" ref="ES153:ES158" si="127">IF(DU153=EJ153,0,1)</f>
        <v>0</v>
      </c>
      <c r="ET153" s="4">
        <f t="shared" ref="ET153:EZ158" si="128">IF(EB153=EK153,0,1)</f>
        <v>0</v>
      </c>
      <c r="EU153" s="4">
        <f t="shared" si="128"/>
        <v>0</v>
      </c>
      <c r="EV153" s="4">
        <f t="shared" si="128"/>
        <v>0</v>
      </c>
      <c r="EW153" s="4">
        <f t="shared" si="128"/>
        <v>0</v>
      </c>
      <c r="EX153" s="4">
        <f t="shared" si="128"/>
        <v>0</v>
      </c>
      <c r="EY153" s="4">
        <f t="shared" si="128"/>
        <v>0</v>
      </c>
      <c r="EZ153" s="4">
        <f t="shared" si="128"/>
        <v>0</v>
      </c>
    </row>
    <row r="154" spans="1:164" x14ac:dyDescent="0.25">
      <c r="A154" s="4">
        <v>2</v>
      </c>
      <c r="B154" s="4" t="s">
        <v>297</v>
      </c>
      <c r="C154" s="24">
        <v>10</v>
      </c>
      <c r="D154" s="24">
        <v>7</v>
      </c>
      <c r="E154" s="24">
        <v>1</v>
      </c>
      <c r="F154" s="24">
        <v>2</v>
      </c>
      <c r="G154" s="24">
        <v>28</v>
      </c>
      <c r="H154" s="24">
        <v>9</v>
      </c>
      <c r="I154" s="21">
        <v>15</v>
      </c>
      <c r="J154" s="24">
        <v>19</v>
      </c>
      <c r="L154" s="67" t="s">
        <v>299</v>
      </c>
      <c r="M154" s="68" t="s">
        <v>164</v>
      </c>
      <c r="N154" s="53"/>
      <c r="O154" s="55" t="s">
        <v>227</v>
      </c>
      <c r="P154" s="55" t="s">
        <v>132</v>
      </c>
      <c r="Q154" s="55" t="s">
        <v>144</v>
      </c>
      <c r="R154" s="55" t="s">
        <v>101</v>
      </c>
      <c r="S154" s="96" t="s">
        <v>320</v>
      </c>
      <c r="AA154" s="67" t="s">
        <v>299</v>
      </c>
      <c r="AB154" s="68" t="s">
        <v>261</v>
      </c>
      <c r="AC154" s="53"/>
      <c r="AD154" s="55" t="s">
        <v>323</v>
      </c>
      <c r="AE154" s="55" t="s">
        <v>324</v>
      </c>
      <c r="AF154" s="55" t="s">
        <v>325</v>
      </c>
      <c r="AG154" s="70" t="s">
        <v>247</v>
      </c>
      <c r="AH154" s="94"/>
      <c r="AP154" s="4" t="s">
        <v>305</v>
      </c>
      <c r="AW154" s="61">
        <f t="shared" ref="AW154:AW159" si="129">(IF(M154="","",(IF(MID(M154,2,1)="-",LEFT(M154,1),LEFT(M154,2)))+0))</f>
        <v>2</v>
      </c>
      <c r="AX154" s="62"/>
      <c r="AY154" s="46">
        <f>(IF(O154="","",(IF(MID(O154,2,1)="-",LEFT(O154,1),LEFT(O154,2)))+0))</f>
        <v>1</v>
      </c>
      <c r="AZ154" s="46">
        <f>(IF(P154="","",(IF(MID(P154,2,1)="-",LEFT(P154,1),LEFT(P154,2)))+0))</f>
        <v>4</v>
      </c>
      <c r="BA154" s="46">
        <f>(IF(Q154="","",(IF(MID(Q154,2,1)="-",LEFT(Q154,1),LEFT(Q154,2)))+0))</f>
        <v>7</v>
      </c>
      <c r="BB154" s="63">
        <f>(IF(R154="","",(IF(MID(R154,2,1)="-",LEFT(R154,1),LEFT(R154,2)))+0))</f>
        <v>2</v>
      </c>
      <c r="BM154" s="24"/>
      <c r="BN154" s="24"/>
      <c r="BO154" s="24"/>
      <c r="BP154" s="46" t="str">
        <f t="shared" si="108"/>
        <v/>
      </c>
      <c r="BQ154" s="46" t="str">
        <f t="shared" si="108"/>
        <v/>
      </c>
      <c r="BR154" s="46" t="str">
        <f t="shared" si="108"/>
        <v/>
      </c>
      <c r="BS154" s="46" t="str">
        <f t="shared" si="108"/>
        <v/>
      </c>
      <c r="BT154" s="46" t="str">
        <f t="shared" si="108"/>
        <v/>
      </c>
      <c r="BU154" s="47"/>
      <c r="BV154" s="61">
        <f t="shared" ref="BV154:BV159" si="130">(IF(M154="","",IF(RIGHT(M154,2)="10",RIGHT(M154,2),RIGHT(M154,1))+0))</f>
        <v>0</v>
      </c>
      <c r="BW154" s="62"/>
      <c r="BX154" s="46">
        <f>(IF(O154="","",IF(RIGHT(O154,2)="10",RIGHT(O154,2),RIGHT(O154,1))+0))</f>
        <v>0</v>
      </c>
      <c r="BY154" s="46">
        <f>(IF(P154="","",IF(RIGHT(P154,2)="10",RIGHT(P154,2),RIGHT(P154,1))+0))</f>
        <v>1</v>
      </c>
      <c r="BZ154" s="46">
        <f>(IF(Q154="","",IF(RIGHT(Q154,2)="10",RIGHT(Q154,2),RIGHT(Q154,1))+0))</f>
        <v>1</v>
      </c>
      <c r="CA154" s="63">
        <f>(IF(R154="","",IF(RIGHT(R154,2)="10",RIGHT(R154,2),RIGHT(R154,1))+0))</f>
        <v>2</v>
      </c>
      <c r="CL154" s="24"/>
      <c r="CM154" s="24"/>
      <c r="CN154" s="24"/>
      <c r="CO154" s="46" t="str">
        <f t="shared" si="109"/>
        <v/>
      </c>
      <c r="CP154" s="46" t="str">
        <f t="shared" si="109"/>
        <v/>
      </c>
      <c r="CQ154" s="46" t="str">
        <f t="shared" si="109"/>
        <v/>
      </c>
      <c r="CR154" s="46" t="str">
        <f t="shared" si="109"/>
        <v/>
      </c>
      <c r="CS154" s="46" t="str">
        <f t="shared" si="109"/>
        <v/>
      </c>
      <c r="CU154" s="61" t="str">
        <f t="shared" ref="CU154:CU159" si="131">(IF(M154="","",IF(AW154&gt;BV154,"H",IF(AW154&lt;BV154,"A","D"))))</f>
        <v>H</v>
      </c>
      <c r="CV154" s="62"/>
      <c r="CW154" s="46" t="str">
        <f>(IF(O154="","",IF(AY154&gt;BX154,"H",IF(AY154&lt;BX154,"A","D"))))</f>
        <v>H</v>
      </c>
      <c r="CX154" s="46" t="str">
        <f>(IF(P154="","",IF(AZ154&gt;BY154,"H",IF(AZ154&lt;BY154,"A","D"))))</f>
        <v>H</v>
      </c>
      <c r="CY154" s="46" t="str">
        <f>(IF(Q154="","",IF(BA154&gt;BZ154,"H",IF(BA154&lt;BZ154,"A","D"))))</f>
        <v>H</v>
      </c>
      <c r="CZ154" s="63" t="str">
        <f>(IF(R154="","",IF(BB154&gt;CA154,"H",IF(BB154&lt;CA154,"A","D"))))</f>
        <v>D</v>
      </c>
      <c r="DK154" s="24"/>
      <c r="DL154" s="24"/>
      <c r="DM154" s="24"/>
      <c r="DN154" s="24" t="str">
        <f t="shared" si="110"/>
        <v/>
      </c>
      <c r="DO154" s="24" t="str">
        <f t="shared" si="110"/>
        <v/>
      </c>
      <c r="DP154" s="24" t="str">
        <f t="shared" si="110"/>
        <v/>
      </c>
      <c r="DQ154" s="24" t="str">
        <f t="shared" si="110"/>
        <v/>
      </c>
      <c r="DR154" s="24" t="str">
        <f t="shared" si="110"/>
        <v/>
      </c>
      <c r="DT154" s="20" t="str">
        <f t="shared" si="111"/>
        <v>Epsom &amp; Ewell</v>
      </c>
      <c r="DU154" s="48">
        <f t="shared" si="112"/>
        <v>10</v>
      </c>
      <c r="DV154" s="49">
        <f t="shared" si="113"/>
        <v>4</v>
      </c>
      <c r="DW154" s="49">
        <f t="shared" si="114"/>
        <v>1</v>
      </c>
      <c r="DX154" s="49">
        <f t="shared" si="115"/>
        <v>0</v>
      </c>
      <c r="DY154" s="49">
        <f>COUNTIF(CV$153:CV$158,"A")</f>
        <v>1</v>
      </c>
      <c r="DZ154" s="49">
        <f>COUNTIF(CV$153:CV$158,"D")</f>
        <v>0</v>
      </c>
      <c r="EA154" s="49">
        <f>COUNTIF(CV$153:CV$158,"H")</f>
        <v>4</v>
      </c>
      <c r="EB154" s="48">
        <f t="shared" si="116"/>
        <v>5</v>
      </c>
      <c r="EC154" s="48">
        <f t="shared" si="116"/>
        <v>1</v>
      </c>
      <c r="ED154" s="48">
        <f t="shared" si="116"/>
        <v>4</v>
      </c>
      <c r="EE154" s="50">
        <f>SUM($AW154:$BT154)+SUM(BW$153:BW$158)</f>
        <v>22</v>
      </c>
      <c r="EF154" s="50">
        <f>SUM($BV154:$CS154)+SUM(AX$153:AX$158)</f>
        <v>20</v>
      </c>
      <c r="EG154" s="48">
        <f t="shared" si="117"/>
        <v>11</v>
      </c>
      <c r="EH154" s="50">
        <f t="shared" si="118"/>
        <v>2</v>
      </c>
      <c r="EI154" s="47"/>
      <c r="EJ154" s="49">
        <f t="shared" si="119"/>
        <v>10</v>
      </c>
      <c r="EK154" s="49">
        <f t="shared" si="120"/>
        <v>5</v>
      </c>
      <c r="EL154" s="49">
        <f t="shared" si="121"/>
        <v>1</v>
      </c>
      <c r="EM154" s="49">
        <f t="shared" si="122"/>
        <v>4</v>
      </c>
      <c r="EN154" s="49">
        <f t="shared" si="123"/>
        <v>22</v>
      </c>
      <c r="EO154" s="49">
        <f t="shared" si="124"/>
        <v>20</v>
      </c>
      <c r="EP154" s="49">
        <f t="shared" si="125"/>
        <v>11</v>
      </c>
      <c r="EQ154" s="49">
        <f t="shared" si="126"/>
        <v>2</v>
      </c>
      <c r="ES154" s="4">
        <f t="shared" si="127"/>
        <v>0</v>
      </c>
      <c r="ET154" s="4">
        <f t="shared" si="128"/>
        <v>0</v>
      </c>
      <c r="EU154" s="4">
        <f t="shared" si="128"/>
        <v>0</v>
      </c>
      <c r="EV154" s="4">
        <f t="shared" si="128"/>
        <v>0</v>
      </c>
      <c r="EW154" s="4">
        <f t="shared" si="128"/>
        <v>0</v>
      </c>
      <c r="EX154" s="4">
        <f t="shared" si="128"/>
        <v>0</v>
      </c>
      <c r="EY154" s="4">
        <f t="shared" si="128"/>
        <v>0</v>
      </c>
      <c r="EZ154" s="4">
        <f t="shared" si="128"/>
        <v>0</v>
      </c>
    </row>
    <row r="155" spans="1:164" x14ac:dyDescent="0.25">
      <c r="A155" s="4">
        <v>3</v>
      </c>
      <c r="B155" s="4" t="s">
        <v>326</v>
      </c>
      <c r="C155" s="24">
        <v>10</v>
      </c>
      <c r="D155" s="24">
        <v>5</v>
      </c>
      <c r="E155" s="24">
        <v>1</v>
      </c>
      <c r="F155" s="24">
        <v>4</v>
      </c>
      <c r="G155" s="24">
        <v>24</v>
      </c>
      <c r="H155" s="24">
        <v>18</v>
      </c>
      <c r="I155" s="21">
        <v>11</v>
      </c>
      <c r="J155" s="24">
        <v>6</v>
      </c>
      <c r="L155" s="51" t="s">
        <v>310</v>
      </c>
      <c r="M155" s="64" t="s">
        <v>235</v>
      </c>
      <c r="N155" s="55" t="s">
        <v>232</v>
      </c>
      <c r="O155" s="53"/>
      <c r="P155" s="57" t="s">
        <v>236</v>
      </c>
      <c r="Q155" s="57" t="s">
        <v>134</v>
      </c>
      <c r="R155" s="57" t="s">
        <v>195</v>
      </c>
      <c r="S155" s="94" t="s">
        <v>320</v>
      </c>
      <c r="AA155" s="51" t="s">
        <v>310</v>
      </c>
      <c r="AB155" s="64"/>
      <c r="AC155" s="55" t="s">
        <v>327</v>
      </c>
      <c r="AD155" s="53"/>
      <c r="AE155" s="54" t="s">
        <v>328</v>
      </c>
      <c r="AF155" s="57"/>
      <c r="AG155" s="60" t="s">
        <v>307</v>
      </c>
      <c r="AH155" s="94"/>
      <c r="AP155" s="4" t="s">
        <v>329</v>
      </c>
      <c r="AW155" s="61">
        <f t="shared" si="129"/>
        <v>0</v>
      </c>
      <c r="AX155" s="46">
        <f>(IF(N155="","",(IF(MID(N155,2,1)="-",LEFT(N155,1),LEFT(N155,2)))+0))</f>
        <v>4</v>
      </c>
      <c r="AY155" s="62"/>
      <c r="AZ155" s="46">
        <f>(IF(P155="","",(IF(MID(P155,2,1)="-",LEFT(P155,1),LEFT(P155,2)))+0))</f>
        <v>2</v>
      </c>
      <c r="BA155" s="46">
        <f>(IF(Q155="","",(IF(MID(Q155,2,1)="-",LEFT(Q155,1),LEFT(Q155,2)))+0))</f>
        <v>3</v>
      </c>
      <c r="BB155" s="63">
        <f>(IF(R155="","",(IF(MID(R155,2,1)="-",LEFT(R155,1),LEFT(R155,2)))+0))</f>
        <v>0</v>
      </c>
      <c r="BP155" s="46" t="str">
        <f t="shared" si="108"/>
        <v/>
      </c>
      <c r="BQ155" s="46" t="str">
        <f t="shared" si="108"/>
        <v/>
      </c>
      <c r="BR155" s="46" t="str">
        <f t="shared" si="108"/>
        <v/>
      </c>
      <c r="BS155" s="46" t="str">
        <f t="shared" si="108"/>
        <v/>
      </c>
      <c r="BT155" s="46" t="str">
        <f t="shared" si="108"/>
        <v/>
      </c>
      <c r="BU155" s="47"/>
      <c r="BV155" s="61">
        <f t="shared" si="130"/>
        <v>2</v>
      </c>
      <c r="BW155" s="46">
        <f>(IF(N155="","",IF(RIGHT(N155,2)="10",RIGHT(N155,2),RIGHT(N155,1))+0))</f>
        <v>0</v>
      </c>
      <c r="BX155" s="62"/>
      <c r="BY155" s="46">
        <f>(IF(P155="","",IF(RIGHT(P155,2)="10",RIGHT(P155,2),RIGHT(P155,1))+0))</f>
        <v>6</v>
      </c>
      <c r="BZ155" s="46">
        <f>(IF(Q155="","",IF(RIGHT(Q155,2)="10",RIGHT(Q155,2),RIGHT(Q155,1))+0))</f>
        <v>1</v>
      </c>
      <c r="CA155" s="63">
        <f>(IF(R155="","",IF(RIGHT(R155,2)="10",RIGHT(R155,2),RIGHT(R155,1))+0))</f>
        <v>5</v>
      </c>
      <c r="CO155" s="46" t="str">
        <f t="shared" si="109"/>
        <v/>
      </c>
      <c r="CP155" s="46" t="str">
        <f t="shared" si="109"/>
        <v/>
      </c>
      <c r="CQ155" s="46" t="str">
        <f t="shared" si="109"/>
        <v/>
      </c>
      <c r="CR155" s="46" t="str">
        <f t="shared" si="109"/>
        <v/>
      </c>
      <c r="CS155" s="46" t="str">
        <f t="shared" si="109"/>
        <v/>
      </c>
      <c r="CU155" s="61" t="str">
        <f t="shared" si="131"/>
        <v>A</v>
      </c>
      <c r="CV155" s="46" t="str">
        <f>(IF(N155="","",IF(AX155&gt;BW155,"H",IF(AX155&lt;BW155,"A","D"))))</f>
        <v>H</v>
      </c>
      <c r="CW155" s="62"/>
      <c r="CX155" s="46" t="str">
        <f>(IF(P155="","",IF(AZ155&gt;BY155,"H",IF(AZ155&lt;BY155,"A","D"))))</f>
        <v>A</v>
      </c>
      <c r="CY155" s="46" t="str">
        <f>(IF(Q155="","",IF(BA155&gt;BZ155,"H",IF(BA155&lt;BZ155,"A","D"))))</f>
        <v>H</v>
      </c>
      <c r="CZ155" s="63" t="str">
        <f>(IF(R155="","",IF(BB155&gt;CA155,"H",IF(BB155&lt;CA155,"A","D"))))</f>
        <v>A</v>
      </c>
      <c r="DQ155" s="24" t="str">
        <f t="shared" si="110"/>
        <v/>
      </c>
      <c r="DR155" s="24" t="str">
        <f t="shared" si="110"/>
        <v/>
      </c>
      <c r="DT155" s="20" t="str">
        <f t="shared" si="111"/>
        <v>Redhill</v>
      </c>
      <c r="DU155" s="48">
        <f t="shared" si="112"/>
        <v>10</v>
      </c>
      <c r="DV155" s="49">
        <f t="shared" si="113"/>
        <v>2</v>
      </c>
      <c r="DW155" s="49">
        <f t="shared" si="114"/>
        <v>0</v>
      </c>
      <c r="DX155" s="49">
        <f t="shared" si="115"/>
        <v>3</v>
      </c>
      <c r="DY155" s="49">
        <f>COUNTIF(CW$153:CW$158,"A")</f>
        <v>0</v>
      </c>
      <c r="DZ155" s="49">
        <f>COUNTIF(CW$153:CW$158,"D")</f>
        <v>0</v>
      </c>
      <c r="EA155" s="49">
        <f>COUNTIF(CW$153:CW$158,"H")</f>
        <v>5</v>
      </c>
      <c r="EB155" s="48">
        <f t="shared" si="116"/>
        <v>2</v>
      </c>
      <c r="EC155" s="48">
        <f t="shared" si="116"/>
        <v>0</v>
      </c>
      <c r="ED155" s="48">
        <f t="shared" si="116"/>
        <v>8</v>
      </c>
      <c r="EE155" s="50">
        <f>SUM($AW155:$BT155)+SUM(BX$153:BX$158)</f>
        <v>14</v>
      </c>
      <c r="EF155" s="50">
        <f>SUM($BV155:$CS155)+SUM(AY$153:AY$158)</f>
        <v>32</v>
      </c>
      <c r="EG155" s="48">
        <f t="shared" si="117"/>
        <v>4</v>
      </c>
      <c r="EH155" s="50">
        <f t="shared" si="118"/>
        <v>-18</v>
      </c>
      <c r="EI155" s="47"/>
      <c r="EJ155" s="49">
        <f t="shared" si="119"/>
        <v>10</v>
      </c>
      <c r="EK155" s="49">
        <f t="shared" si="120"/>
        <v>2</v>
      </c>
      <c r="EL155" s="49">
        <f t="shared" si="121"/>
        <v>0</v>
      </c>
      <c r="EM155" s="49">
        <f t="shared" si="122"/>
        <v>8</v>
      </c>
      <c r="EN155" s="49">
        <f t="shared" si="123"/>
        <v>14</v>
      </c>
      <c r="EO155" s="49">
        <f t="shared" si="124"/>
        <v>32</v>
      </c>
      <c r="EP155" s="49">
        <f t="shared" si="125"/>
        <v>4</v>
      </c>
      <c r="EQ155" s="49">
        <f t="shared" si="126"/>
        <v>-18</v>
      </c>
      <c r="ES155" s="4">
        <f t="shared" si="127"/>
        <v>0</v>
      </c>
      <c r="ET155" s="4">
        <f t="shared" si="128"/>
        <v>0</v>
      </c>
      <c r="EU155" s="4">
        <f t="shared" si="128"/>
        <v>0</v>
      </c>
      <c r="EV155" s="4">
        <f t="shared" si="128"/>
        <v>0</v>
      </c>
      <c r="EW155" s="4">
        <f t="shared" si="128"/>
        <v>0</v>
      </c>
      <c r="EX155" s="4">
        <f t="shared" si="128"/>
        <v>0</v>
      </c>
      <c r="EY155" s="4">
        <f t="shared" si="128"/>
        <v>0</v>
      </c>
      <c r="EZ155" s="4">
        <f t="shared" si="128"/>
        <v>0</v>
      </c>
    </row>
    <row r="156" spans="1:164" s="20" customFormat="1" x14ac:dyDescent="0.25">
      <c r="A156" s="20">
        <v>4</v>
      </c>
      <c r="B156" s="20" t="s">
        <v>299</v>
      </c>
      <c r="C156" s="21">
        <v>10</v>
      </c>
      <c r="D156" s="21">
        <v>5</v>
      </c>
      <c r="E156" s="21">
        <v>1</v>
      </c>
      <c r="F156" s="21">
        <v>4</v>
      </c>
      <c r="G156" s="21">
        <v>22</v>
      </c>
      <c r="H156" s="21">
        <v>20</v>
      </c>
      <c r="I156" s="21">
        <v>11</v>
      </c>
      <c r="J156" s="21">
        <v>2</v>
      </c>
      <c r="L156" s="51" t="s">
        <v>326</v>
      </c>
      <c r="M156" s="64" t="s">
        <v>117</v>
      </c>
      <c r="N156" s="55" t="s">
        <v>232</v>
      </c>
      <c r="O156" s="57" t="s">
        <v>99</v>
      </c>
      <c r="P156" s="53"/>
      <c r="Q156" s="57" t="s">
        <v>330</v>
      </c>
      <c r="R156" s="57" t="s">
        <v>235</v>
      </c>
      <c r="S156" s="94" t="s">
        <v>100</v>
      </c>
      <c r="AA156" s="51" t="s">
        <v>326</v>
      </c>
      <c r="AB156" s="64"/>
      <c r="AC156" s="55" t="s">
        <v>248</v>
      </c>
      <c r="AD156" s="57"/>
      <c r="AE156" s="53"/>
      <c r="AF156" s="57"/>
      <c r="AG156" s="60" t="s">
        <v>251</v>
      </c>
      <c r="AH156" s="98" t="s">
        <v>249</v>
      </c>
      <c r="AP156" s="4" t="s">
        <v>309</v>
      </c>
      <c r="AW156" s="61">
        <f t="shared" si="129"/>
        <v>1</v>
      </c>
      <c r="AX156" s="46">
        <f>(IF(N156="","",(IF(MID(N156,2,1)="-",LEFT(N156,1),LEFT(N156,2)))+0))</f>
        <v>4</v>
      </c>
      <c r="AY156" s="46">
        <f>(IF(O156="","",(IF(MID(O156,2,1)="-",LEFT(O156,1),LEFT(O156,2)))+0))</f>
        <v>5</v>
      </c>
      <c r="AZ156" s="62"/>
      <c r="BA156" s="46">
        <f>(IF(Q156="","",(IF(MID(Q156,2,1)="-",LEFT(Q156,1),LEFT(Q156,2)))+0))</f>
        <v>5</v>
      </c>
      <c r="BB156" s="63">
        <f>(IF(R156="","",(IF(MID(R156,2,1)="-",LEFT(R156,1),LEFT(R156,2)))+0))</f>
        <v>0</v>
      </c>
      <c r="BC156" s="4"/>
      <c r="BD156" s="4"/>
      <c r="BE156" s="4"/>
      <c r="BF156" s="4"/>
      <c r="BG156" s="4"/>
      <c r="BH156" s="4"/>
      <c r="BI156" s="4"/>
      <c r="BJ156" s="4"/>
      <c r="BK156" s="4"/>
      <c r="BL156" s="4"/>
      <c r="BM156" s="4"/>
      <c r="BN156" s="4"/>
      <c r="BO156" s="4"/>
      <c r="BP156" s="46" t="str">
        <f t="shared" si="108"/>
        <v/>
      </c>
      <c r="BQ156" s="46" t="str">
        <f t="shared" si="108"/>
        <v/>
      </c>
      <c r="BR156" s="46" t="str">
        <f t="shared" si="108"/>
        <v/>
      </c>
      <c r="BS156" s="46" t="str">
        <f t="shared" si="108"/>
        <v/>
      </c>
      <c r="BT156" s="46" t="str">
        <f t="shared" si="108"/>
        <v/>
      </c>
      <c r="BU156" s="47"/>
      <c r="BV156" s="61">
        <f t="shared" si="130"/>
        <v>1</v>
      </c>
      <c r="BW156" s="46">
        <f>(IF(N156="","",IF(RIGHT(N156,2)="10",RIGHT(N156,2),RIGHT(N156,1))+0))</f>
        <v>0</v>
      </c>
      <c r="BX156" s="46">
        <f>(IF(O156="","",IF(RIGHT(O156,2)="10",RIGHT(O156,2),RIGHT(O156,1))+0))</f>
        <v>3</v>
      </c>
      <c r="BY156" s="62"/>
      <c r="BZ156" s="46">
        <f>(IF(Q156="","",IF(RIGHT(Q156,2)="10",RIGHT(Q156,2),RIGHT(Q156,1))+0))</f>
        <v>1</v>
      </c>
      <c r="CA156" s="63">
        <f>(IF(R156="","",IF(RIGHT(R156,2)="10",RIGHT(R156,2),RIGHT(R156,1))+0))</f>
        <v>2</v>
      </c>
      <c r="CB156" s="4"/>
      <c r="CC156" s="4"/>
      <c r="CD156" s="4"/>
      <c r="CE156" s="4"/>
      <c r="CF156" s="4"/>
      <c r="CG156" s="4"/>
      <c r="CH156" s="4"/>
      <c r="CI156" s="4"/>
      <c r="CJ156" s="4"/>
      <c r="CK156" s="4"/>
      <c r="CL156" s="4"/>
      <c r="CM156" s="4"/>
      <c r="CN156" s="4"/>
      <c r="CO156" s="46" t="str">
        <f t="shared" si="109"/>
        <v/>
      </c>
      <c r="CP156" s="46" t="str">
        <f t="shared" si="109"/>
        <v/>
      </c>
      <c r="CQ156" s="46" t="str">
        <f t="shared" si="109"/>
        <v/>
      </c>
      <c r="CR156" s="46" t="str">
        <f t="shared" si="109"/>
        <v/>
      </c>
      <c r="CS156" s="46" t="str">
        <f t="shared" si="109"/>
        <v/>
      </c>
      <c r="CT156" s="4"/>
      <c r="CU156" s="61" t="str">
        <f t="shared" si="131"/>
        <v>D</v>
      </c>
      <c r="CV156" s="46" t="str">
        <f>(IF(N156="","",IF(AX156&gt;BW156,"H",IF(AX156&lt;BW156,"A","D"))))</f>
        <v>H</v>
      </c>
      <c r="CW156" s="46" t="str">
        <f>(IF(O156="","",IF(AY156&gt;BX156,"H",IF(AY156&lt;BX156,"A","D"))))</f>
        <v>H</v>
      </c>
      <c r="CX156" s="62"/>
      <c r="CY156" s="46" t="str">
        <f>(IF(Q156="","",IF(BA156&gt;BZ156,"H",IF(BA156&lt;BZ156,"A","D"))))</f>
        <v>H</v>
      </c>
      <c r="CZ156" s="63" t="str">
        <f>(IF(R156="","",IF(BB156&gt;CA156,"H",IF(BB156&lt;CA156,"A","D"))))</f>
        <v>A</v>
      </c>
      <c r="DA156" s="4"/>
      <c r="DB156" s="4"/>
      <c r="DC156" s="4"/>
      <c r="DD156" s="4"/>
      <c r="DE156" s="4"/>
      <c r="DF156" s="4"/>
      <c r="DG156" s="4"/>
      <c r="DH156" s="4"/>
      <c r="DI156" s="4"/>
      <c r="DJ156" s="4"/>
      <c r="DK156" s="4"/>
      <c r="DL156" s="4"/>
      <c r="DM156" s="4"/>
      <c r="DN156" s="4"/>
      <c r="DO156" s="4"/>
      <c r="DP156" s="4"/>
      <c r="DQ156" s="24" t="str">
        <f t="shared" si="110"/>
        <v/>
      </c>
      <c r="DR156" s="24" t="str">
        <f t="shared" si="110"/>
        <v/>
      </c>
      <c r="DS156" s="4"/>
      <c r="DT156" s="20" t="str">
        <f t="shared" si="111"/>
        <v>Sutton United</v>
      </c>
      <c r="DU156" s="48">
        <f t="shared" si="112"/>
        <v>10</v>
      </c>
      <c r="DV156" s="49">
        <f t="shared" si="113"/>
        <v>3</v>
      </c>
      <c r="DW156" s="49">
        <f t="shared" si="114"/>
        <v>1</v>
      </c>
      <c r="DX156" s="49">
        <f t="shared" si="115"/>
        <v>1</v>
      </c>
      <c r="DY156" s="49">
        <f>COUNTIF(CX$153:CX$158,"A")</f>
        <v>2</v>
      </c>
      <c r="DZ156" s="49">
        <f>COUNTIF(CX$153:CX$158,"D")</f>
        <v>0</v>
      </c>
      <c r="EA156" s="49">
        <f>COUNTIF(CX$153:CX$158,"H")</f>
        <v>3</v>
      </c>
      <c r="EB156" s="48">
        <f t="shared" si="116"/>
        <v>5</v>
      </c>
      <c r="EC156" s="48">
        <f t="shared" si="116"/>
        <v>1</v>
      </c>
      <c r="ED156" s="48">
        <f t="shared" si="116"/>
        <v>4</v>
      </c>
      <c r="EE156" s="50">
        <f>SUM($AW156:$BT156)+SUM(BY$153:BY$158)</f>
        <v>24</v>
      </c>
      <c r="EF156" s="50">
        <f>SUM($BV156:$CS156)+SUM(AZ$153:AZ$158)</f>
        <v>18</v>
      </c>
      <c r="EG156" s="48">
        <f t="shared" si="117"/>
        <v>11</v>
      </c>
      <c r="EH156" s="50">
        <f t="shared" si="118"/>
        <v>6</v>
      </c>
      <c r="EI156" s="47"/>
      <c r="EJ156" s="49">
        <f t="shared" si="119"/>
        <v>10</v>
      </c>
      <c r="EK156" s="49">
        <f t="shared" si="120"/>
        <v>5</v>
      </c>
      <c r="EL156" s="49">
        <f t="shared" si="121"/>
        <v>1</v>
      </c>
      <c r="EM156" s="49">
        <f t="shared" si="122"/>
        <v>4</v>
      </c>
      <c r="EN156" s="49">
        <f t="shared" si="123"/>
        <v>24</v>
      </c>
      <c r="EO156" s="49">
        <f t="shared" si="124"/>
        <v>18</v>
      </c>
      <c r="EP156" s="49">
        <f t="shared" si="125"/>
        <v>11</v>
      </c>
      <c r="EQ156" s="49">
        <f t="shared" si="126"/>
        <v>6</v>
      </c>
      <c r="ER156" s="4"/>
      <c r="ES156" s="4">
        <f t="shared" si="127"/>
        <v>0</v>
      </c>
      <c r="ET156" s="4">
        <f t="shared" si="128"/>
        <v>0</v>
      </c>
      <c r="EU156" s="4">
        <f t="shared" si="128"/>
        <v>0</v>
      </c>
      <c r="EV156" s="4">
        <f t="shared" si="128"/>
        <v>0</v>
      </c>
      <c r="EW156" s="4">
        <f t="shared" si="128"/>
        <v>0</v>
      </c>
      <c r="EX156" s="4">
        <f t="shared" si="128"/>
        <v>0</v>
      </c>
      <c r="EY156" s="4">
        <f t="shared" si="128"/>
        <v>0</v>
      </c>
      <c r="EZ156" s="4">
        <f t="shared" si="128"/>
        <v>0</v>
      </c>
      <c r="FC156" s="22"/>
      <c r="FD156" s="22"/>
      <c r="FE156" s="22"/>
      <c r="FF156" s="22"/>
      <c r="FG156" s="22"/>
      <c r="FH156" s="4"/>
    </row>
    <row r="157" spans="1:164" x14ac:dyDescent="0.25">
      <c r="A157" s="4">
        <v>5</v>
      </c>
      <c r="B157" s="4" t="s">
        <v>310</v>
      </c>
      <c r="C157" s="24">
        <v>10</v>
      </c>
      <c r="D157" s="24">
        <v>2</v>
      </c>
      <c r="E157" s="24">
        <v>0</v>
      </c>
      <c r="F157" s="24">
        <v>8</v>
      </c>
      <c r="G157" s="24">
        <v>14</v>
      </c>
      <c r="H157" s="24">
        <v>32</v>
      </c>
      <c r="I157" s="21">
        <v>4</v>
      </c>
      <c r="J157" s="24">
        <v>-18</v>
      </c>
      <c r="L157" s="51" t="s">
        <v>313</v>
      </c>
      <c r="M157" s="64" t="s">
        <v>157</v>
      </c>
      <c r="N157" s="55" t="s">
        <v>121</v>
      </c>
      <c r="O157" s="57" t="s">
        <v>330</v>
      </c>
      <c r="P157" s="57" t="s">
        <v>235</v>
      </c>
      <c r="Q157" s="53"/>
      <c r="R157" s="57" t="s">
        <v>145</v>
      </c>
      <c r="S157" s="94" t="s">
        <v>259</v>
      </c>
      <c r="AA157" s="51" t="s">
        <v>313</v>
      </c>
      <c r="AB157" s="64"/>
      <c r="AC157" s="55" t="s">
        <v>331</v>
      </c>
      <c r="AD157" s="65" t="s">
        <v>332</v>
      </c>
      <c r="AE157" s="57"/>
      <c r="AF157" s="53"/>
      <c r="AG157" s="60" t="s">
        <v>333</v>
      </c>
      <c r="AH157" s="112"/>
      <c r="AP157" s="4" t="s">
        <v>312</v>
      </c>
      <c r="AW157" s="61">
        <f t="shared" si="129"/>
        <v>0</v>
      </c>
      <c r="AX157" s="46">
        <f>(IF(N157="","",(IF(MID(N157,2,1)="-",LEFT(N157,1),LEFT(N157,2)))+0))</f>
        <v>1</v>
      </c>
      <c r="AY157" s="46">
        <f>(IF(O157="","",(IF(MID(O157,2,1)="-",LEFT(O157,1),LEFT(O157,2)))+0))</f>
        <v>5</v>
      </c>
      <c r="AZ157" s="46">
        <f>(IF(P157="","",(IF(MID(P157,2,1)="-",LEFT(P157,1),LEFT(P157,2)))+0))</f>
        <v>0</v>
      </c>
      <c r="BA157" s="62"/>
      <c r="BB157" s="63">
        <f>(IF(R157="","",(IF(MID(R157,2,1)="-",LEFT(R157,1),LEFT(R157,2)))+0))</f>
        <v>2</v>
      </c>
      <c r="BP157" s="46" t="str">
        <f t="shared" si="108"/>
        <v/>
      </c>
      <c r="BQ157" s="46" t="str">
        <f t="shared" si="108"/>
        <v/>
      </c>
      <c r="BR157" s="46" t="str">
        <f t="shared" si="108"/>
        <v/>
      </c>
      <c r="BS157" s="46" t="str">
        <f t="shared" si="108"/>
        <v/>
      </c>
      <c r="BT157" s="46" t="str">
        <f t="shared" si="108"/>
        <v/>
      </c>
      <c r="BU157" s="47"/>
      <c r="BV157" s="61">
        <f t="shared" si="130"/>
        <v>3</v>
      </c>
      <c r="BW157" s="46">
        <f>(IF(N157="","",IF(RIGHT(N157,2)="10",RIGHT(N157,2),RIGHT(N157,1))+0))</f>
        <v>4</v>
      </c>
      <c r="BX157" s="46">
        <f>(IF(O157="","",IF(RIGHT(O157,2)="10",RIGHT(O157,2),RIGHT(O157,1))+0))</f>
        <v>1</v>
      </c>
      <c r="BY157" s="46">
        <f>(IF(P157="","",IF(RIGHT(P157,2)="10",RIGHT(P157,2),RIGHT(P157,1))+0))</f>
        <v>2</v>
      </c>
      <c r="BZ157" s="62"/>
      <c r="CA157" s="63">
        <f>(IF(R157="","",IF(RIGHT(R157,2)="10",RIGHT(R157,2),RIGHT(R157,1))+0))</f>
        <v>4</v>
      </c>
      <c r="CO157" s="46" t="str">
        <f t="shared" si="109"/>
        <v/>
      </c>
      <c r="CP157" s="46" t="str">
        <f t="shared" si="109"/>
        <v/>
      </c>
      <c r="CQ157" s="46" t="str">
        <f t="shared" si="109"/>
        <v/>
      </c>
      <c r="CR157" s="46" t="str">
        <f t="shared" si="109"/>
        <v/>
      </c>
      <c r="CS157" s="46" t="str">
        <f t="shared" si="109"/>
        <v/>
      </c>
      <c r="CU157" s="61" t="str">
        <f t="shared" si="131"/>
        <v>A</v>
      </c>
      <c r="CV157" s="46" t="str">
        <f>(IF(N157="","",IF(AX157&gt;BW157,"H",IF(AX157&lt;BW157,"A","D"))))</f>
        <v>A</v>
      </c>
      <c r="CW157" s="46" t="str">
        <f>(IF(O157="","",IF(AY157&gt;BX157,"H",IF(AY157&lt;BX157,"A","D"))))</f>
        <v>H</v>
      </c>
      <c r="CX157" s="46" t="str">
        <f>(IF(P157="","",IF(AZ157&gt;BY157,"H",IF(AZ157&lt;BY157,"A","D"))))</f>
        <v>A</v>
      </c>
      <c r="CY157" s="62"/>
      <c r="CZ157" s="63" t="str">
        <f>(IF(R157="","",IF(BB157&gt;CA157,"H",IF(BB157&lt;CA157,"A","D"))))</f>
        <v>A</v>
      </c>
      <c r="DQ157" s="24" t="str">
        <f t="shared" si="110"/>
        <v/>
      </c>
      <c r="DR157" s="24" t="str">
        <f t="shared" si="110"/>
        <v/>
      </c>
      <c r="DT157" s="20" t="str">
        <f t="shared" si="111"/>
        <v>Whyteleafe</v>
      </c>
      <c r="DU157" s="48">
        <f t="shared" si="112"/>
        <v>10</v>
      </c>
      <c r="DV157" s="49">
        <f t="shared" si="113"/>
        <v>1</v>
      </c>
      <c r="DW157" s="49">
        <f t="shared" si="114"/>
        <v>0</v>
      </c>
      <c r="DX157" s="49">
        <f t="shared" si="115"/>
        <v>4</v>
      </c>
      <c r="DY157" s="49">
        <f>COUNTIF(CY$153:CY$158,"A")</f>
        <v>0</v>
      </c>
      <c r="DZ157" s="49">
        <f>COUNTIF(CY$153:CY$158,"D")</f>
        <v>0</v>
      </c>
      <c r="EA157" s="49">
        <f>COUNTIF(CY$153:CY$158,"H")</f>
        <v>5</v>
      </c>
      <c r="EB157" s="48">
        <f t="shared" si="116"/>
        <v>1</v>
      </c>
      <c r="EC157" s="48">
        <f t="shared" si="116"/>
        <v>0</v>
      </c>
      <c r="ED157" s="48">
        <f t="shared" si="116"/>
        <v>9</v>
      </c>
      <c r="EE157" s="50">
        <f>SUM($AW157:$BT157)+SUM(BZ$153:BZ$158)</f>
        <v>12</v>
      </c>
      <c r="EF157" s="50">
        <f>SUM($BV157:$CS157)+SUM(BA$153:BA$158)</f>
        <v>35</v>
      </c>
      <c r="EG157" s="48">
        <f t="shared" si="117"/>
        <v>2</v>
      </c>
      <c r="EH157" s="50">
        <f t="shared" si="118"/>
        <v>-23</v>
      </c>
      <c r="EI157" s="47"/>
      <c r="EJ157" s="49">
        <f t="shared" si="119"/>
        <v>10</v>
      </c>
      <c r="EK157" s="49">
        <f t="shared" si="120"/>
        <v>1</v>
      </c>
      <c r="EL157" s="49">
        <f t="shared" si="121"/>
        <v>0</v>
      </c>
      <c r="EM157" s="49">
        <f t="shared" si="122"/>
        <v>9</v>
      </c>
      <c r="EN157" s="49">
        <f t="shared" si="123"/>
        <v>12</v>
      </c>
      <c r="EO157" s="49">
        <f t="shared" si="124"/>
        <v>35</v>
      </c>
      <c r="EP157" s="49">
        <f t="shared" si="125"/>
        <v>2</v>
      </c>
      <c r="EQ157" s="49">
        <f t="shared" si="126"/>
        <v>-23</v>
      </c>
      <c r="ES157" s="4">
        <f t="shared" si="127"/>
        <v>0</v>
      </c>
      <c r="ET157" s="4">
        <f t="shared" si="128"/>
        <v>0</v>
      </c>
      <c r="EU157" s="4">
        <f t="shared" si="128"/>
        <v>0</v>
      </c>
      <c r="EV157" s="4">
        <f t="shared" si="128"/>
        <v>0</v>
      </c>
      <c r="EW157" s="4">
        <f t="shared" si="128"/>
        <v>0</v>
      </c>
      <c r="EX157" s="4">
        <f t="shared" si="128"/>
        <v>0</v>
      </c>
      <c r="EY157" s="4">
        <f t="shared" si="128"/>
        <v>0</v>
      </c>
      <c r="EZ157" s="4">
        <f t="shared" si="128"/>
        <v>0</v>
      </c>
    </row>
    <row r="158" spans="1:164" ht="11.4" thickBot="1" x14ac:dyDescent="0.3">
      <c r="A158" s="4">
        <v>6</v>
      </c>
      <c r="B158" s="4" t="s">
        <v>313</v>
      </c>
      <c r="C158" s="24">
        <v>10</v>
      </c>
      <c r="D158" s="24">
        <v>1</v>
      </c>
      <c r="E158" s="24">
        <v>0</v>
      </c>
      <c r="F158" s="24">
        <v>9</v>
      </c>
      <c r="G158" s="24">
        <v>12</v>
      </c>
      <c r="H158" s="24">
        <v>35</v>
      </c>
      <c r="I158" s="21">
        <v>2</v>
      </c>
      <c r="J158" s="24">
        <v>-23</v>
      </c>
      <c r="L158" s="77" t="s">
        <v>297</v>
      </c>
      <c r="M158" s="64" t="s">
        <v>235</v>
      </c>
      <c r="N158" s="55" t="s">
        <v>132</v>
      </c>
      <c r="O158" s="57" t="s">
        <v>120</v>
      </c>
      <c r="P158" s="57" t="s">
        <v>102</v>
      </c>
      <c r="Q158" s="57" t="s">
        <v>134</v>
      </c>
      <c r="R158" s="53"/>
      <c r="S158" s="94" t="s">
        <v>320</v>
      </c>
      <c r="AA158" s="77" t="s">
        <v>297</v>
      </c>
      <c r="AB158" s="84" t="s">
        <v>327</v>
      </c>
      <c r="AC158" s="81" t="s">
        <v>334</v>
      </c>
      <c r="AD158" s="85" t="s">
        <v>248</v>
      </c>
      <c r="AE158" s="113" t="s">
        <v>335</v>
      </c>
      <c r="AF158" s="85" t="s">
        <v>336</v>
      </c>
      <c r="AG158" s="83"/>
      <c r="AH158" s="94"/>
      <c r="AP158" s="4" t="s">
        <v>337</v>
      </c>
      <c r="AW158" s="87">
        <f t="shared" si="129"/>
        <v>0</v>
      </c>
      <c r="AX158" s="88">
        <f>(IF(N158="","",(IF(MID(N158,2,1)="-",LEFT(N158,1),LEFT(N158,2)))+0))</f>
        <v>4</v>
      </c>
      <c r="AY158" s="88">
        <f>(IF(O158="","",(IF(MID(O158,2,1)="-",LEFT(O158,1),LEFT(O158,2)))+0))</f>
        <v>5</v>
      </c>
      <c r="AZ158" s="88">
        <f>(IF(P158="","",(IF(MID(P158,2,1)="-",LEFT(P158,1),LEFT(P158,2)))+0))</f>
        <v>3</v>
      </c>
      <c r="BA158" s="88">
        <f>(IF(Q158="","",(IF(MID(Q158,2,1)="-",LEFT(Q158,1),LEFT(Q158,2)))+0))</f>
        <v>3</v>
      </c>
      <c r="BB158" s="89"/>
      <c r="BP158" s="46" t="str">
        <f t="shared" si="108"/>
        <v/>
      </c>
      <c r="BQ158" s="46" t="str">
        <f t="shared" si="108"/>
        <v/>
      </c>
      <c r="BR158" s="46" t="str">
        <f t="shared" si="108"/>
        <v/>
      </c>
      <c r="BS158" s="46" t="str">
        <f t="shared" si="108"/>
        <v/>
      </c>
      <c r="BT158" s="46" t="str">
        <f t="shared" si="108"/>
        <v/>
      </c>
      <c r="BU158" s="47"/>
      <c r="BV158" s="87">
        <f t="shared" si="130"/>
        <v>2</v>
      </c>
      <c r="BW158" s="88">
        <f>(IF(N158="","",IF(RIGHT(N158,2)="10",RIGHT(N158,2),RIGHT(N158,1))+0))</f>
        <v>1</v>
      </c>
      <c r="BX158" s="88">
        <f>(IF(O158="","",IF(RIGHT(O158,2)="10",RIGHT(O158,2),RIGHT(O158,1))+0))</f>
        <v>0</v>
      </c>
      <c r="BY158" s="88">
        <f>(IF(P158="","",IF(RIGHT(P158,2)="10",RIGHT(P158,2),RIGHT(P158,1))+0))</f>
        <v>0</v>
      </c>
      <c r="BZ158" s="88">
        <f>(IF(Q158="","",IF(RIGHT(Q158,2)="10",RIGHT(Q158,2),RIGHT(Q158,1))+0))</f>
        <v>1</v>
      </c>
      <c r="CA158" s="89"/>
      <c r="CO158" s="46" t="str">
        <f t="shared" si="109"/>
        <v/>
      </c>
      <c r="CP158" s="46" t="str">
        <f t="shared" si="109"/>
        <v/>
      </c>
      <c r="CQ158" s="46" t="str">
        <f t="shared" si="109"/>
        <v/>
      </c>
      <c r="CR158" s="46" t="str">
        <f t="shared" si="109"/>
        <v/>
      </c>
      <c r="CS158" s="46" t="str">
        <f t="shared" si="109"/>
        <v/>
      </c>
      <c r="CU158" s="87" t="str">
        <f t="shared" si="131"/>
        <v>A</v>
      </c>
      <c r="CV158" s="88" t="str">
        <f>(IF(N158="","",IF(AX158&gt;BW158,"H",IF(AX158&lt;BW158,"A","D"))))</f>
        <v>H</v>
      </c>
      <c r="CW158" s="88" t="str">
        <f>(IF(O158="","",IF(AY158&gt;BX158,"H",IF(AY158&lt;BX158,"A","D"))))</f>
        <v>H</v>
      </c>
      <c r="CX158" s="88" t="str">
        <f>(IF(P158="","",IF(AZ158&gt;BY158,"H",IF(AZ158&lt;BY158,"A","D"))))</f>
        <v>H</v>
      </c>
      <c r="CY158" s="88" t="str">
        <f>(IF(Q158="","",IF(BA158&gt;BZ158,"H",IF(BA158&lt;BZ158,"A","D"))))</f>
        <v>H</v>
      </c>
      <c r="CZ158" s="89"/>
      <c r="DQ158" s="24" t="str">
        <f t="shared" si="110"/>
        <v/>
      </c>
      <c r="DR158" s="24" t="str">
        <f t="shared" si="110"/>
        <v/>
      </c>
      <c r="DT158" s="20" t="str">
        <f t="shared" si="111"/>
        <v>Woking</v>
      </c>
      <c r="DU158" s="48">
        <f t="shared" si="112"/>
        <v>10</v>
      </c>
      <c r="DV158" s="49">
        <f t="shared" si="113"/>
        <v>4</v>
      </c>
      <c r="DW158" s="49">
        <f t="shared" si="114"/>
        <v>0</v>
      </c>
      <c r="DX158" s="49">
        <f t="shared" si="115"/>
        <v>1</v>
      </c>
      <c r="DY158" s="49">
        <f>COUNTIF(CZ$153:CZ$158,"A")</f>
        <v>3</v>
      </c>
      <c r="DZ158" s="49">
        <f>COUNTIF(CZ$153:CZ$158,"D")</f>
        <v>1</v>
      </c>
      <c r="EA158" s="49">
        <f>COUNTIF(CZ$153:CZ$158,"H")</f>
        <v>1</v>
      </c>
      <c r="EB158" s="48">
        <f t="shared" si="116"/>
        <v>7</v>
      </c>
      <c r="EC158" s="48">
        <f t="shared" si="116"/>
        <v>1</v>
      </c>
      <c r="ED158" s="48">
        <f t="shared" si="116"/>
        <v>2</v>
      </c>
      <c r="EE158" s="50">
        <f>SUM($AW158:$BT158)+SUM(CA$153:CA$158)</f>
        <v>28</v>
      </c>
      <c r="EF158" s="50">
        <f>SUM($BV158:$CS158)+SUM(BB$153:BB$158)</f>
        <v>9</v>
      </c>
      <c r="EG158" s="48">
        <f t="shared" si="117"/>
        <v>15</v>
      </c>
      <c r="EH158" s="50">
        <f t="shared" si="118"/>
        <v>19</v>
      </c>
      <c r="EI158" s="47"/>
      <c r="EJ158" s="49">
        <f t="shared" si="119"/>
        <v>10</v>
      </c>
      <c r="EK158" s="49">
        <f t="shared" si="120"/>
        <v>7</v>
      </c>
      <c r="EL158" s="49">
        <f t="shared" si="121"/>
        <v>1</v>
      </c>
      <c r="EM158" s="49">
        <f t="shared" si="122"/>
        <v>2</v>
      </c>
      <c r="EN158" s="49">
        <f t="shared" si="123"/>
        <v>28</v>
      </c>
      <c r="EO158" s="49">
        <f t="shared" si="124"/>
        <v>9</v>
      </c>
      <c r="EP158" s="49">
        <f t="shared" si="125"/>
        <v>15</v>
      </c>
      <c r="EQ158" s="49">
        <f t="shared" si="126"/>
        <v>19</v>
      </c>
      <c r="ES158" s="4">
        <f t="shared" si="127"/>
        <v>0</v>
      </c>
      <c r="ET158" s="4">
        <f t="shared" si="128"/>
        <v>0</v>
      </c>
      <c r="EU158" s="4">
        <f t="shared" si="128"/>
        <v>0</v>
      </c>
      <c r="EV158" s="4">
        <f t="shared" si="128"/>
        <v>0</v>
      </c>
      <c r="EW158" s="4">
        <f t="shared" si="128"/>
        <v>0</v>
      </c>
      <c r="EX158" s="4">
        <f t="shared" si="128"/>
        <v>0</v>
      </c>
      <c r="EY158" s="4">
        <f t="shared" si="128"/>
        <v>0</v>
      </c>
      <c r="EZ158" s="4">
        <f t="shared" si="128"/>
        <v>0</v>
      </c>
    </row>
    <row r="159" spans="1:164" ht="11.4" thickBot="1" x14ac:dyDescent="0.3">
      <c r="D159" s="27">
        <f>SUM(D153:D158)</f>
        <v>28</v>
      </c>
      <c r="E159" s="27">
        <f>SUM(E153:E158)</f>
        <v>4</v>
      </c>
      <c r="F159" s="27">
        <f>SUM(F153:F158)</f>
        <v>28</v>
      </c>
      <c r="G159" s="27">
        <f>SUM(G153:G158)</f>
        <v>119</v>
      </c>
      <c r="H159" s="27">
        <f>SUM(H153:H158)</f>
        <v>119</v>
      </c>
      <c r="I159" s="24"/>
      <c r="J159" s="27">
        <f>SUM(J153:J158)</f>
        <v>0</v>
      </c>
      <c r="L159" s="114" t="s">
        <v>338</v>
      </c>
      <c r="M159" s="115" t="s">
        <v>104</v>
      </c>
      <c r="N159" s="116" t="s">
        <v>131</v>
      </c>
      <c r="O159" s="107" t="s">
        <v>320</v>
      </c>
      <c r="P159" s="107" t="s">
        <v>147</v>
      </c>
      <c r="Q159" s="107" t="s">
        <v>320</v>
      </c>
      <c r="R159" s="107" t="s">
        <v>320</v>
      </c>
      <c r="S159" s="110"/>
      <c r="AA159" s="114" t="s">
        <v>338</v>
      </c>
      <c r="AB159" s="117" t="s">
        <v>339</v>
      </c>
      <c r="AC159" s="108" t="s">
        <v>252</v>
      </c>
      <c r="AD159" s="107"/>
      <c r="AE159" s="117" t="s">
        <v>340</v>
      </c>
      <c r="AF159" s="107"/>
      <c r="AG159" s="107"/>
      <c r="AH159" s="110"/>
      <c r="AW159" s="4">
        <f t="shared" si="129"/>
        <v>1</v>
      </c>
      <c r="AY159" s="4" t="e">
        <f>(IF(O159="","",(IF(MID(O159,2,1)="-",LEFT(O159,1),LEFT(O159,2)))+0))</f>
        <v>#VALUE!</v>
      </c>
      <c r="AZ159" s="4">
        <f>(IF(P159="","",(IF(MID(P159,2,1)="-",LEFT(P159,1),LEFT(P159,2)))+0))</f>
        <v>0</v>
      </c>
      <c r="BA159" s="4" t="e">
        <f>(IF(Q159="","",(IF(MID(Q159,2,1)="-",LEFT(Q159,1),LEFT(Q159,2)))+0))</f>
        <v>#VALUE!</v>
      </c>
      <c r="BV159" s="4">
        <f t="shared" si="130"/>
        <v>3</v>
      </c>
      <c r="BX159" s="4" t="e">
        <f>(IF(O159="","",IF(RIGHT(O159,2)="10",RIGHT(O159,2),RIGHT(O159,1))+0))</f>
        <v>#VALUE!</v>
      </c>
      <c r="BY159" s="4">
        <f>(IF(P159="","",IF(RIGHT(P159,2)="10",RIGHT(P159,2),RIGHT(P159,1))+0))</f>
        <v>1</v>
      </c>
      <c r="BZ159" s="4" t="e">
        <f>(IF(Q159="","",IF(RIGHT(Q159,2)="10",RIGHT(Q159,2),RIGHT(Q159,1))+0))</f>
        <v>#VALUE!</v>
      </c>
      <c r="CU159" s="4" t="str">
        <f t="shared" si="131"/>
        <v>A</v>
      </c>
      <c r="CW159" s="4" t="e">
        <f>(IF(O159="","",IF(AY159&gt;BX159,"H",IF(AY159&lt;BX159,"A","D"))))</f>
        <v>#VALUE!</v>
      </c>
      <c r="CX159" s="4" t="str">
        <f>(IF(P159="","",IF(AZ159&gt;BY159,"H",IF(AZ159&lt;BY159,"A","D"))))</f>
        <v>A</v>
      </c>
      <c r="CY159" s="4" t="e">
        <f>(IF(Q159="","",IF(BA159&gt;BZ159,"H",IF(BA159&lt;BZ159,"A","D"))))</f>
        <v>#VALUE!</v>
      </c>
      <c r="DQ159" s="24" t="str">
        <f t="shared" si="110"/>
        <v/>
      </c>
      <c r="DR159" s="24" t="str">
        <f t="shared" si="110"/>
        <v/>
      </c>
      <c r="DT159" s="20"/>
      <c r="DU159" s="48"/>
      <c r="DV159" s="49"/>
      <c r="DW159" s="49"/>
      <c r="DX159" s="49"/>
      <c r="DY159" s="49"/>
      <c r="DZ159" s="49"/>
      <c r="EA159" s="49"/>
      <c r="EB159" s="48"/>
      <c r="EC159" s="48"/>
      <c r="ED159" s="48"/>
      <c r="EE159" s="50"/>
      <c r="EF159" s="50"/>
      <c r="EG159" s="48"/>
      <c r="EH159" s="50"/>
      <c r="EI159" s="47"/>
      <c r="EJ159" s="49"/>
      <c r="EK159" s="49"/>
      <c r="EL159" s="49"/>
      <c r="EM159" s="49"/>
      <c r="EN159" s="49"/>
      <c r="EO159" s="49"/>
      <c r="EP159" s="49"/>
      <c r="EQ159" s="49"/>
    </row>
    <row r="160" spans="1:164" x14ac:dyDescent="0.25">
      <c r="B160" s="4" t="s">
        <v>341</v>
      </c>
      <c r="C160" s="24">
        <v>5</v>
      </c>
      <c r="D160" s="24">
        <v>3</v>
      </c>
      <c r="E160" s="24">
        <v>0</v>
      </c>
      <c r="F160" s="24">
        <v>2</v>
      </c>
      <c r="G160" s="24">
        <v>14</v>
      </c>
      <c r="H160" s="24">
        <v>8</v>
      </c>
      <c r="I160" s="21">
        <v>6</v>
      </c>
      <c r="J160" s="24">
        <v>6</v>
      </c>
    </row>
    <row r="161" spans="1:164" ht="11.4" thickBot="1" x14ac:dyDescent="0.3">
      <c r="A161" s="20" t="s">
        <v>342</v>
      </c>
      <c r="B161" s="20"/>
      <c r="C161" s="23" t="s">
        <v>291</v>
      </c>
      <c r="D161" s="21"/>
      <c r="E161" s="21"/>
      <c r="F161" s="21"/>
      <c r="G161" s="21"/>
      <c r="H161" s="21"/>
      <c r="J161" s="21"/>
    </row>
    <row r="162" spans="1:164" ht="11.4" thickBot="1" x14ac:dyDescent="0.3">
      <c r="A162" s="20" t="s">
        <v>11</v>
      </c>
      <c r="B162" s="20" t="s">
        <v>12</v>
      </c>
      <c r="C162" s="21" t="s">
        <v>13</v>
      </c>
      <c r="D162" s="21" t="s">
        <v>14</v>
      </c>
      <c r="E162" s="21" t="s">
        <v>15</v>
      </c>
      <c r="F162" s="21" t="s">
        <v>16</v>
      </c>
      <c r="G162" s="21" t="s">
        <v>17</v>
      </c>
      <c r="H162" s="21" t="s">
        <v>18</v>
      </c>
      <c r="I162" s="21" t="s">
        <v>19</v>
      </c>
      <c r="J162" s="21" t="s">
        <v>96</v>
      </c>
      <c r="L162" s="32"/>
      <c r="M162" s="33" t="s">
        <v>318</v>
      </c>
      <c r="N162" s="33" t="s">
        <v>343</v>
      </c>
      <c r="O162" s="34" t="s">
        <v>292</v>
      </c>
      <c r="P162" s="33" t="s">
        <v>186</v>
      </c>
      <c r="Q162" s="33" t="s">
        <v>344</v>
      </c>
      <c r="R162" s="33" t="s">
        <v>295</v>
      </c>
      <c r="S162" s="35" t="s">
        <v>345</v>
      </c>
      <c r="U162" s="118" t="s">
        <v>346</v>
      </c>
      <c r="AA162" s="32"/>
      <c r="AB162" s="33" t="s">
        <v>318</v>
      </c>
      <c r="AC162" s="33" t="s">
        <v>343</v>
      </c>
      <c r="AD162" s="34" t="s">
        <v>292</v>
      </c>
      <c r="AE162" s="33" t="s">
        <v>186</v>
      </c>
      <c r="AF162" s="33" t="s">
        <v>344</v>
      </c>
      <c r="AG162" s="33" t="s">
        <v>295</v>
      </c>
      <c r="AH162" s="35" t="s">
        <v>345</v>
      </c>
      <c r="DU162" s="24" t="s">
        <v>13</v>
      </c>
      <c r="DV162" s="24" t="s">
        <v>90</v>
      </c>
      <c r="DW162" s="24" t="s">
        <v>91</v>
      </c>
      <c r="DX162" s="24" t="s">
        <v>92</v>
      </c>
      <c r="DY162" s="24" t="s">
        <v>93</v>
      </c>
      <c r="DZ162" s="24" t="s">
        <v>94</v>
      </c>
      <c r="EA162" s="24" t="s">
        <v>95</v>
      </c>
      <c r="EB162" s="24" t="s">
        <v>14</v>
      </c>
      <c r="EC162" s="24" t="s">
        <v>15</v>
      </c>
      <c r="ED162" s="24" t="s">
        <v>16</v>
      </c>
      <c r="EE162" s="24" t="s">
        <v>17</v>
      </c>
      <c r="EF162" s="24" t="s">
        <v>18</v>
      </c>
      <c r="EG162" s="24" t="s">
        <v>19</v>
      </c>
      <c r="EH162" s="24" t="s">
        <v>96</v>
      </c>
      <c r="EI162" s="24"/>
      <c r="EJ162" s="24" t="s">
        <v>13</v>
      </c>
      <c r="EK162" s="24" t="s">
        <v>14</v>
      </c>
      <c r="EL162" s="24" t="s">
        <v>15</v>
      </c>
      <c r="EM162" s="24" t="s">
        <v>16</v>
      </c>
      <c r="EN162" s="24" t="s">
        <v>17</v>
      </c>
      <c r="EO162" s="24" t="s">
        <v>18</v>
      </c>
      <c r="EP162" s="24" t="s">
        <v>19</v>
      </c>
      <c r="EQ162" s="24" t="s">
        <v>96</v>
      </c>
    </row>
    <row r="163" spans="1:164" x14ac:dyDescent="0.25">
      <c r="A163" s="4">
        <v>1</v>
      </c>
      <c r="B163" s="4" t="s">
        <v>347</v>
      </c>
      <c r="C163" s="24">
        <v>12</v>
      </c>
      <c r="D163" s="24">
        <v>10</v>
      </c>
      <c r="E163" s="24">
        <v>2</v>
      </c>
      <c r="F163" s="24">
        <v>0</v>
      </c>
      <c r="G163" s="24">
        <v>41</v>
      </c>
      <c r="H163" s="24">
        <v>2</v>
      </c>
      <c r="I163" s="21">
        <v>22</v>
      </c>
      <c r="J163" s="24">
        <v>39</v>
      </c>
      <c r="L163" s="36" t="s">
        <v>319</v>
      </c>
      <c r="M163" s="37"/>
      <c r="N163" s="33" t="s">
        <v>101</v>
      </c>
      <c r="O163" s="34" t="s">
        <v>164</v>
      </c>
      <c r="P163" s="33" t="s">
        <v>206</v>
      </c>
      <c r="Q163" s="33" t="s">
        <v>117</v>
      </c>
      <c r="R163" s="33" t="s">
        <v>232</v>
      </c>
      <c r="S163" s="35" t="s">
        <v>206</v>
      </c>
      <c r="U163" s="118" t="s">
        <v>348</v>
      </c>
      <c r="AA163" s="36" t="s">
        <v>319</v>
      </c>
      <c r="AB163" s="37"/>
      <c r="AC163" s="33"/>
      <c r="AD163" s="34" t="s">
        <v>349</v>
      </c>
      <c r="AE163" s="33"/>
      <c r="AF163" s="33"/>
      <c r="AG163" s="33"/>
      <c r="AH163" s="35"/>
      <c r="AP163" s="4" t="s">
        <v>112</v>
      </c>
      <c r="AW163" s="43"/>
      <c r="AX163" s="44">
        <f t="shared" ref="AX163:BC163" si="132">(IF(N163="","",(IF(MID(N163,2,1)="-",LEFT(N163,1),LEFT(N163,2)))+0))</f>
        <v>2</v>
      </c>
      <c r="AY163" s="44">
        <f t="shared" si="132"/>
        <v>2</v>
      </c>
      <c r="AZ163" s="44">
        <f t="shared" si="132"/>
        <v>1</v>
      </c>
      <c r="BA163" s="44">
        <f t="shared" si="132"/>
        <v>1</v>
      </c>
      <c r="BB163" s="44">
        <f t="shared" si="132"/>
        <v>4</v>
      </c>
      <c r="BC163" s="45">
        <f t="shared" si="132"/>
        <v>1</v>
      </c>
      <c r="BM163" s="24"/>
      <c r="BN163" s="24"/>
      <c r="BO163" s="24"/>
      <c r="BP163" s="46" t="str">
        <f t="shared" ref="BP163:BT169" si="133">(IF(AQ163="","",(IF(MID(AQ163,2,1)="-",LEFT(AQ163,1),LEFT(AQ163,2)))+0))</f>
        <v/>
      </c>
      <c r="BQ163" s="46" t="str">
        <f t="shared" si="133"/>
        <v/>
      </c>
      <c r="BR163" s="46" t="str">
        <f t="shared" si="133"/>
        <v/>
      </c>
      <c r="BS163" s="46" t="str">
        <f t="shared" si="133"/>
        <v/>
      </c>
      <c r="BT163" s="46" t="str">
        <f t="shared" si="133"/>
        <v/>
      </c>
      <c r="BU163" s="47"/>
      <c r="BV163" s="43"/>
      <c r="BW163" s="44">
        <f t="shared" ref="BW163:CB163" si="134">(IF(N163="","",IF(RIGHT(N163,2)="10",RIGHT(N163,2),RIGHT(N163,1))+0))</f>
        <v>2</v>
      </c>
      <c r="BX163" s="44">
        <f t="shared" si="134"/>
        <v>0</v>
      </c>
      <c r="BY163" s="44">
        <f t="shared" si="134"/>
        <v>2</v>
      </c>
      <c r="BZ163" s="44">
        <f t="shared" si="134"/>
        <v>1</v>
      </c>
      <c r="CA163" s="44">
        <f t="shared" si="134"/>
        <v>0</v>
      </c>
      <c r="CB163" s="45">
        <f t="shared" si="134"/>
        <v>2</v>
      </c>
      <c r="CL163" s="24"/>
      <c r="CM163" s="24"/>
      <c r="CN163" s="24"/>
      <c r="CO163" s="46" t="str">
        <f t="shared" ref="CO163:CS169" si="135">(IF(AQ163="","",IF(RIGHT(AQ163,2)="10",RIGHT(AQ163,2),RIGHT(AQ163,1))+0))</f>
        <v/>
      </c>
      <c r="CP163" s="46" t="str">
        <f t="shared" si="135"/>
        <v/>
      </c>
      <c r="CQ163" s="46" t="str">
        <f t="shared" si="135"/>
        <v/>
      </c>
      <c r="CR163" s="46" t="str">
        <f t="shared" si="135"/>
        <v/>
      </c>
      <c r="CS163" s="46" t="str">
        <f t="shared" si="135"/>
        <v/>
      </c>
      <c r="CU163" s="43"/>
      <c r="CV163" s="44" t="str">
        <f t="shared" ref="CV163:DA163" si="136">(IF(N163="","",IF(AX163&gt;BW163,"H",IF(AX163&lt;BW163,"A","D"))))</f>
        <v>D</v>
      </c>
      <c r="CW163" s="44" t="str">
        <f t="shared" si="136"/>
        <v>H</v>
      </c>
      <c r="CX163" s="44" t="str">
        <f t="shared" si="136"/>
        <v>A</v>
      </c>
      <c r="CY163" s="44" t="str">
        <f t="shared" si="136"/>
        <v>D</v>
      </c>
      <c r="CZ163" s="44" t="str">
        <f t="shared" si="136"/>
        <v>H</v>
      </c>
      <c r="DA163" s="45" t="str">
        <f t="shared" si="136"/>
        <v>A</v>
      </c>
      <c r="DK163" s="24"/>
      <c r="DL163" s="24"/>
      <c r="DM163" s="24"/>
      <c r="DN163" s="24" t="str">
        <f t="shared" ref="DN163:DR170" si="137">(IF(AQ163="","",IF(BP163&gt;CO163,"H",IF(BP163&lt;CO163,"A","D"))))</f>
        <v/>
      </c>
      <c r="DO163" s="24" t="str">
        <f t="shared" si="137"/>
        <v/>
      </c>
      <c r="DP163" s="24" t="str">
        <f t="shared" si="137"/>
        <v/>
      </c>
      <c r="DQ163" s="24" t="str">
        <f t="shared" si="137"/>
        <v/>
      </c>
      <c r="DR163" s="24" t="str">
        <f t="shared" si="137"/>
        <v/>
      </c>
      <c r="DT163" s="20" t="str">
        <f t="shared" ref="DT163:DT169" si="138">L163</f>
        <v>Carshalton Athletic</v>
      </c>
      <c r="DU163" s="48">
        <f>SUM(EB163:ED163)</f>
        <v>12</v>
      </c>
      <c r="DV163" s="49">
        <f>COUNTIF($CU163:$DR163,"H")</f>
        <v>2</v>
      </c>
      <c r="DW163" s="49">
        <f>COUNTIF($CU163:$DR163,"D")</f>
        <v>2</v>
      </c>
      <c r="DX163" s="49">
        <f>COUNTIF($CU163:$DR163,"A")</f>
        <v>2</v>
      </c>
      <c r="DY163" s="49">
        <f>COUNTIF(CU$163:CU$169,"A")</f>
        <v>3</v>
      </c>
      <c r="DZ163" s="49">
        <f>COUNTIF(CU$163:CU$169,"D")</f>
        <v>1</v>
      </c>
      <c r="EA163" s="49">
        <f>COUNTIF(CU$163:CU$169,"H")</f>
        <v>2</v>
      </c>
      <c r="EB163" s="48">
        <f>DV163+DY163</f>
        <v>5</v>
      </c>
      <c r="EC163" s="48">
        <f t="shared" ref="EC163:ED169" si="139">DW163+DZ163</f>
        <v>3</v>
      </c>
      <c r="ED163" s="48">
        <f t="shared" si="139"/>
        <v>4</v>
      </c>
      <c r="EE163" s="50">
        <f>SUM($AW163:$BT163)+SUM(BV$163:BV$169)</f>
        <v>22</v>
      </c>
      <c r="EF163" s="50">
        <f>SUM($BV163:$CS163)+SUM(AW$163:AW$169)</f>
        <v>15</v>
      </c>
      <c r="EG163" s="48">
        <f t="shared" ref="EG163:EG169" si="140">(EB163*2)+EC163</f>
        <v>13</v>
      </c>
      <c r="EH163" s="50">
        <f>EE163-EF163</f>
        <v>7</v>
      </c>
      <c r="EI163" s="47"/>
      <c r="EJ163" s="49">
        <f t="shared" ref="EJ163:EJ169" si="141">VLOOKUP($DT163,$B$163:$J$169,2,0)</f>
        <v>12</v>
      </c>
      <c r="EK163" s="49">
        <f t="shared" ref="EK163:EK169" si="142">VLOOKUP($DT163,$B$163:$J$169,3,0)</f>
        <v>5</v>
      </c>
      <c r="EL163" s="49">
        <f t="shared" ref="EL163:EL169" si="143">VLOOKUP($DT163,$B$163:$J$169,4,0)</f>
        <v>3</v>
      </c>
      <c r="EM163" s="49">
        <f t="shared" ref="EM163:EM169" si="144">VLOOKUP($DT163,$B$163:$J$169,5,0)</f>
        <v>4</v>
      </c>
      <c r="EN163" s="49">
        <f t="shared" ref="EN163:EN169" si="145">VLOOKUP($DT163,$B$163:$J$169,6,0)</f>
        <v>22</v>
      </c>
      <c r="EO163" s="49">
        <f t="shared" ref="EO163:EO169" si="146">VLOOKUP($DT163,$B$163:$J$169,7,0)</f>
        <v>15</v>
      </c>
      <c r="EP163" s="49">
        <f t="shared" ref="EP163:EP169" si="147">VLOOKUP($DT163,$B$163:$J$169,8,0)</f>
        <v>13</v>
      </c>
      <c r="EQ163" s="49">
        <f t="shared" ref="EQ163:EQ169" si="148">VLOOKUP($DT163,$B$163:$J$169,9,0)</f>
        <v>7</v>
      </c>
      <c r="ES163" s="4">
        <f>IF(DU163=EJ163,0,1)</f>
        <v>0</v>
      </c>
      <c r="ET163" s="4">
        <f>IF(EB163=EK163,0,1)</f>
        <v>0</v>
      </c>
      <c r="EU163" s="4">
        <f t="shared" ref="EU163:EZ169" si="149">IF(EC163=EL163,0,1)</f>
        <v>0</v>
      </c>
      <c r="EV163" s="4">
        <f t="shared" si="149"/>
        <v>0</v>
      </c>
      <c r="EW163" s="4">
        <f t="shared" si="149"/>
        <v>0</v>
      </c>
      <c r="EX163" s="4">
        <f t="shared" si="149"/>
        <v>0</v>
      </c>
      <c r="EY163" s="4">
        <f t="shared" si="149"/>
        <v>0</v>
      </c>
      <c r="EZ163" s="4">
        <f t="shared" si="149"/>
        <v>0</v>
      </c>
    </row>
    <row r="164" spans="1:164" x14ac:dyDescent="0.25">
      <c r="A164" s="4">
        <v>2</v>
      </c>
      <c r="B164" s="4" t="s">
        <v>326</v>
      </c>
      <c r="C164" s="24">
        <v>12</v>
      </c>
      <c r="D164" s="24">
        <v>6</v>
      </c>
      <c r="E164" s="24">
        <v>4</v>
      </c>
      <c r="F164" s="24">
        <v>2</v>
      </c>
      <c r="G164" s="24">
        <v>27</v>
      </c>
      <c r="H164" s="24">
        <v>13</v>
      </c>
      <c r="I164" s="21">
        <v>16</v>
      </c>
      <c r="J164" s="24">
        <v>14</v>
      </c>
      <c r="L164" s="51" t="s">
        <v>350</v>
      </c>
      <c r="M164" s="64" t="s">
        <v>227</v>
      </c>
      <c r="N164" s="53"/>
      <c r="O164" s="55" t="s">
        <v>101</v>
      </c>
      <c r="P164" s="57" t="s">
        <v>263</v>
      </c>
      <c r="Q164" s="57" t="s">
        <v>227</v>
      </c>
      <c r="R164" s="119" t="s">
        <v>263</v>
      </c>
      <c r="S164" s="120" t="s">
        <v>263</v>
      </c>
      <c r="U164" s="118" t="s">
        <v>351</v>
      </c>
      <c r="AA164" s="51" t="s">
        <v>350</v>
      </c>
      <c r="AB164" s="64"/>
      <c r="AC164" s="53"/>
      <c r="AD164" s="55" t="s">
        <v>304</v>
      </c>
      <c r="AE164" s="57"/>
      <c r="AF164" s="57"/>
      <c r="AG164" s="121"/>
      <c r="AH164" s="122"/>
      <c r="AW164" s="61">
        <f t="shared" ref="AW164:AW169" si="150">(IF(M164="","",(IF(MID(M164,2,1)="-",LEFT(M164,1),LEFT(M164,2)))+0))</f>
        <v>1</v>
      </c>
      <c r="AX164" s="62"/>
      <c r="AY164" s="46">
        <f>(IF(O164="","",(IF(MID(O164,2,1)="-",LEFT(O164,1),LEFT(O164,2)))+0))</f>
        <v>2</v>
      </c>
      <c r="AZ164" s="46">
        <f>(IF(P164="","",(IF(MID(P164,2,1)="-",LEFT(P164,1),LEFT(P164,2)))+0))</f>
        <v>0</v>
      </c>
      <c r="BA164" s="46">
        <f>(IF(Q164="","",(IF(MID(Q164,2,1)="-",LEFT(Q164,1),LEFT(Q164,2)))+0))</f>
        <v>1</v>
      </c>
      <c r="BB164" s="46">
        <f>(IF(R164="","",(IF(MID(R164,2,1)="-",LEFT(R164,1),LEFT(R164,2)))+0))</f>
        <v>0</v>
      </c>
      <c r="BC164" s="63">
        <f>(IF(S164="","",(IF(MID(S164,2,1)="-",LEFT(S164,1),LEFT(S164,2)))+0))</f>
        <v>0</v>
      </c>
      <c r="BM164" s="24"/>
      <c r="BN164" s="24"/>
      <c r="BO164" s="24"/>
      <c r="BP164" s="46" t="str">
        <f t="shared" si="133"/>
        <v/>
      </c>
      <c r="BQ164" s="46" t="str">
        <f t="shared" si="133"/>
        <v/>
      </c>
      <c r="BR164" s="46" t="str">
        <f t="shared" si="133"/>
        <v/>
      </c>
      <c r="BS164" s="46" t="str">
        <f t="shared" si="133"/>
        <v/>
      </c>
      <c r="BT164" s="46" t="str">
        <f t="shared" si="133"/>
        <v/>
      </c>
      <c r="BU164" s="47"/>
      <c r="BV164" s="61">
        <f t="shared" ref="BV164:BV169" si="151">(IF(M164="","",IF(RIGHT(M164,2)="10",RIGHT(M164,2),RIGHT(M164,1))+0))</f>
        <v>0</v>
      </c>
      <c r="BW164" s="62"/>
      <c r="BX164" s="46">
        <f>(IF(O164="","",IF(RIGHT(O164,2)="10",RIGHT(O164,2),RIGHT(O164,1))+0))</f>
        <v>2</v>
      </c>
      <c r="BY164" s="46">
        <f>(IF(P164="","",IF(RIGHT(P164,2)="10",RIGHT(P164,2),RIGHT(P164,1))+0))</f>
        <v>0</v>
      </c>
      <c r="BZ164" s="46">
        <f>(IF(Q164="","",IF(RIGHT(Q164,2)="10",RIGHT(Q164,2),RIGHT(Q164,1))+0))</f>
        <v>0</v>
      </c>
      <c r="CA164" s="46">
        <f>(IF(R164="","",IF(RIGHT(R164,2)="10",RIGHT(R164,2),RIGHT(R164,1))+0))</f>
        <v>0</v>
      </c>
      <c r="CB164" s="63">
        <f>(IF(S164="","",IF(RIGHT(S164,2)="10",RIGHT(S164,2),RIGHT(S164,1))+0))</f>
        <v>0</v>
      </c>
      <c r="CL164" s="24"/>
      <c r="CM164" s="24"/>
      <c r="CN164" s="24"/>
      <c r="CO164" s="46" t="str">
        <f t="shared" si="135"/>
        <v/>
      </c>
      <c r="CP164" s="46" t="str">
        <f t="shared" si="135"/>
        <v/>
      </c>
      <c r="CQ164" s="46" t="str">
        <f t="shared" si="135"/>
        <v/>
      </c>
      <c r="CR164" s="46" t="str">
        <f t="shared" si="135"/>
        <v/>
      </c>
      <c r="CS164" s="46" t="str">
        <f t="shared" si="135"/>
        <v/>
      </c>
      <c r="CU164" s="61" t="str">
        <f t="shared" ref="CU164:CU169" si="152">(IF(M164="","",IF(AW164&gt;BV164,"H",IF(AW164&lt;BV164,"A","D"))))</f>
        <v>H</v>
      </c>
      <c r="CV164" s="62"/>
      <c r="CW164" s="46" t="str">
        <f>(IF(O164="","",IF(AY164&gt;BX164,"H",IF(AY164&lt;BX164,"A","D"))))</f>
        <v>D</v>
      </c>
      <c r="CX164" s="46" t="str">
        <f>(IF(P164="","",IF(AZ164&gt;BY164,"H",IF(AZ164&lt;BY164,"A","D"))))</f>
        <v>D</v>
      </c>
      <c r="CY164" s="46" t="str">
        <f>(IF(Q164="","",IF(BA164&gt;BZ164,"H",IF(BA164&lt;BZ164,"A","D"))))</f>
        <v>H</v>
      </c>
      <c r="CZ164" s="46" t="str">
        <f>(IF(R164="","",IF(BB164&gt;CA164,"H",IF(BB164&lt;CA164,"A","D"))))</f>
        <v>D</v>
      </c>
      <c r="DA164" s="63" t="str">
        <f>(IF(S164="","",IF(BC164&gt;CB164,"H",IF(BC164&lt;CB164,"A","D"))))</f>
        <v>D</v>
      </c>
      <c r="DK164" s="24"/>
      <c r="DL164" s="24"/>
      <c r="DM164" s="24"/>
      <c r="DN164" s="24" t="str">
        <f t="shared" si="137"/>
        <v/>
      </c>
      <c r="DO164" s="24" t="str">
        <f t="shared" si="137"/>
        <v/>
      </c>
      <c r="DP164" s="24" t="str">
        <f t="shared" si="137"/>
        <v/>
      </c>
      <c r="DQ164" s="24" t="str">
        <f t="shared" si="137"/>
        <v/>
      </c>
      <c r="DR164" s="24" t="str">
        <f t="shared" si="137"/>
        <v/>
      </c>
      <c r="DT164" s="20" t="str">
        <f t="shared" si="138"/>
        <v>Croydon</v>
      </c>
      <c r="DU164" s="48">
        <f t="shared" ref="DU164:DU169" si="153">SUM(EB164:ED164)</f>
        <v>12</v>
      </c>
      <c r="DV164" s="49">
        <f t="shared" ref="DV164:DV169" si="154">COUNTIF($CU164:$DR164,"H")</f>
        <v>2</v>
      </c>
      <c r="DW164" s="49">
        <f t="shared" ref="DW164:DW169" si="155">COUNTIF($CU164:$DR164,"D")</f>
        <v>4</v>
      </c>
      <c r="DX164" s="49">
        <f t="shared" ref="DX164:DX169" si="156">COUNTIF($CU164:$DR164,"A")</f>
        <v>0</v>
      </c>
      <c r="DY164" s="49">
        <f>COUNTIF(CV$163:CV$169,"A")</f>
        <v>1</v>
      </c>
      <c r="DZ164" s="49">
        <f>COUNTIF(CV$163:CV$169,"D")</f>
        <v>3</v>
      </c>
      <c r="EA164" s="49">
        <f>COUNTIF(CV$163:CV$169,"H")</f>
        <v>2</v>
      </c>
      <c r="EB164" s="48">
        <f t="shared" ref="EB164:EB169" si="157">DV164+DY164</f>
        <v>3</v>
      </c>
      <c r="EC164" s="48">
        <f t="shared" si="139"/>
        <v>7</v>
      </c>
      <c r="ED164" s="48">
        <f t="shared" si="139"/>
        <v>2</v>
      </c>
      <c r="EE164" s="50">
        <f>SUM($AW164:$BT164)+SUM(BW$163:BW$169)</f>
        <v>11</v>
      </c>
      <c r="EF164" s="50">
        <f>SUM($BV164:$CS164)+SUM(AX$163:AX$169)</f>
        <v>12</v>
      </c>
      <c r="EG164" s="48">
        <f t="shared" si="140"/>
        <v>13</v>
      </c>
      <c r="EH164" s="50">
        <f t="shared" ref="EH164:EH169" si="158">EE164-EF164</f>
        <v>-1</v>
      </c>
      <c r="EI164" s="47"/>
      <c r="EJ164" s="49">
        <f t="shared" si="141"/>
        <v>12</v>
      </c>
      <c r="EK164" s="49">
        <f t="shared" si="142"/>
        <v>3</v>
      </c>
      <c r="EL164" s="49">
        <f t="shared" si="143"/>
        <v>7</v>
      </c>
      <c r="EM164" s="49">
        <f t="shared" si="144"/>
        <v>2</v>
      </c>
      <c r="EN164" s="49">
        <f t="shared" si="145"/>
        <v>11</v>
      </c>
      <c r="EO164" s="49">
        <f t="shared" si="146"/>
        <v>12</v>
      </c>
      <c r="EP164" s="49">
        <f t="shared" si="147"/>
        <v>13</v>
      </c>
      <c r="EQ164" s="49">
        <f t="shared" si="148"/>
        <v>-1</v>
      </c>
      <c r="ES164" s="4">
        <f t="shared" ref="ES164:ES169" si="159">IF(DU164=EJ164,0,1)</f>
        <v>0</v>
      </c>
      <c r="ET164" s="4">
        <f t="shared" ref="ET164:ET169" si="160">IF(EB164=EK164,0,1)</f>
        <v>0</v>
      </c>
      <c r="EU164" s="4">
        <f t="shared" si="149"/>
        <v>0</v>
      </c>
      <c r="EV164" s="4">
        <f t="shared" si="149"/>
        <v>0</v>
      </c>
      <c r="EW164" s="4">
        <f t="shared" si="149"/>
        <v>0</v>
      </c>
      <c r="EX164" s="4">
        <f t="shared" si="149"/>
        <v>0</v>
      </c>
      <c r="EY164" s="4">
        <f t="shared" si="149"/>
        <v>0</v>
      </c>
      <c r="EZ164" s="4">
        <f t="shared" si="149"/>
        <v>0</v>
      </c>
    </row>
    <row r="165" spans="1:164" x14ac:dyDescent="0.25">
      <c r="A165" s="4">
        <v>3</v>
      </c>
      <c r="B165" s="4" t="s">
        <v>319</v>
      </c>
      <c r="C165" s="24">
        <v>12</v>
      </c>
      <c r="D165" s="24">
        <v>5</v>
      </c>
      <c r="E165" s="24">
        <v>3</v>
      </c>
      <c r="F165" s="24">
        <v>4</v>
      </c>
      <c r="G165" s="24">
        <v>22</v>
      </c>
      <c r="H165" s="24">
        <v>15</v>
      </c>
      <c r="I165" s="21">
        <v>13</v>
      </c>
      <c r="J165" s="24">
        <v>7</v>
      </c>
      <c r="L165" s="67" t="s">
        <v>299</v>
      </c>
      <c r="M165" s="68" t="s">
        <v>206</v>
      </c>
      <c r="N165" s="119" t="s">
        <v>263</v>
      </c>
      <c r="O165" s="53"/>
      <c r="P165" s="55" t="s">
        <v>157</v>
      </c>
      <c r="Q165" s="55" t="s">
        <v>311</v>
      </c>
      <c r="R165" s="55" t="s">
        <v>102</v>
      </c>
      <c r="S165" s="70" t="s">
        <v>147</v>
      </c>
      <c r="U165" s="118" t="s">
        <v>352</v>
      </c>
      <c r="AA165" s="67" t="s">
        <v>299</v>
      </c>
      <c r="AB165" s="68" t="s">
        <v>353</v>
      </c>
      <c r="AC165" s="121"/>
      <c r="AD165" s="53"/>
      <c r="AE165" s="55" t="s">
        <v>354</v>
      </c>
      <c r="AF165" s="55" t="s">
        <v>355</v>
      </c>
      <c r="AG165" s="55" t="s">
        <v>356</v>
      </c>
      <c r="AH165" s="70" t="s">
        <v>140</v>
      </c>
      <c r="AW165" s="61">
        <f t="shared" si="150"/>
        <v>1</v>
      </c>
      <c r="AX165" s="46">
        <f>(IF(N165="","",(IF(MID(N165,2,1)="-",LEFT(N165,1),LEFT(N165,2)))+0))</f>
        <v>0</v>
      </c>
      <c r="AY165" s="62"/>
      <c r="AZ165" s="46">
        <f>(IF(P165="","",(IF(MID(P165,2,1)="-",LEFT(P165,1),LEFT(P165,2)))+0))</f>
        <v>0</v>
      </c>
      <c r="BA165" s="46">
        <f>(IF(Q165="","",(IF(MID(Q165,2,1)="-",LEFT(Q165,1),LEFT(Q165,2)))+0))</f>
        <v>2</v>
      </c>
      <c r="BB165" s="46">
        <f>(IF(R165="","",(IF(MID(R165,2,1)="-",LEFT(R165,1),LEFT(R165,2)))+0))</f>
        <v>3</v>
      </c>
      <c r="BC165" s="63">
        <f>(IF(S165="","",(IF(MID(S165,2,1)="-",LEFT(S165,1),LEFT(S165,2)))+0))</f>
        <v>0</v>
      </c>
      <c r="BP165" s="46" t="str">
        <f t="shared" si="133"/>
        <v/>
      </c>
      <c r="BQ165" s="46" t="str">
        <f t="shared" si="133"/>
        <v/>
      </c>
      <c r="BR165" s="46" t="str">
        <f t="shared" si="133"/>
        <v/>
      </c>
      <c r="BS165" s="46" t="str">
        <f t="shared" si="133"/>
        <v/>
      </c>
      <c r="BT165" s="46" t="str">
        <f t="shared" si="133"/>
        <v/>
      </c>
      <c r="BU165" s="47"/>
      <c r="BV165" s="61">
        <f t="shared" si="151"/>
        <v>2</v>
      </c>
      <c r="BW165" s="46">
        <f>(IF(N165="","",IF(RIGHT(N165,2)="10",RIGHT(N165,2),RIGHT(N165,1))+0))</f>
        <v>0</v>
      </c>
      <c r="BX165" s="62"/>
      <c r="BY165" s="46">
        <f>(IF(P165="","",IF(RIGHT(P165,2)="10",RIGHT(P165,2),RIGHT(P165,1))+0))</f>
        <v>3</v>
      </c>
      <c r="BZ165" s="46">
        <f>(IF(Q165="","",IF(RIGHT(Q165,2)="10",RIGHT(Q165,2),RIGHT(Q165,1))+0))</f>
        <v>5</v>
      </c>
      <c r="CA165" s="46">
        <f>(IF(R165="","",IF(RIGHT(R165,2)="10",RIGHT(R165,2),RIGHT(R165,1))+0))</f>
        <v>0</v>
      </c>
      <c r="CB165" s="63">
        <f>(IF(S165="","",IF(RIGHT(S165,2)="10",RIGHT(S165,2),RIGHT(S165,1))+0))</f>
        <v>1</v>
      </c>
      <c r="CO165" s="46" t="str">
        <f t="shared" si="135"/>
        <v/>
      </c>
      <c r="CP165" s="46" t="str">
        <f t="shared" si="135"/>
        <v/>
      </c>
      <c r="CQ165" s="46" t="str">
        <f t="shared" si="135"/>
        <v/>
      </c>
      <c r="CR165" s="46" t="str">
        <f t="shared" si="135"/>
        <v/>
      </c>
      <c r="CS165" s="46" t="str">
        <f t="shared" si="135"/>
        <v/>
      </c>
      <c r="CU165" s="61" t="str">
        <f t="shared" si="152"/>
        <v>A</v>
      </c>
      <c r="CV165" s="46" t="str">
        <f>(IF(N165="","",IF(AX165&gt;BW165,"H",IF(AX165&lt;BW165,"A","D"))))</f>
        <v>D</v>
      </c>
      <c r="CW165" s="62"/>
      <c r="CX165" s="46" t="str">
        <f>(IF(P165="","",IF(AZ165&gt;BY165,"H",IF(AZ165&lt;BY165,"A","D"))))</f>
        <v>A</v>
      </c>
      <c r="CY165" s="46" t="str">
        <f>(IF(Q165="","",IF(BA165&gt;BZ165,"H",IF(BA165&lt;BZ165,"A","D"))))</f>
        <v>A</v>
      </c>
      <c r="CZ165" s="46" t="str">
        <f>(IF(R165="","",IF(BB165&gt;CA165,"H",IF(BB165&lt;CA165,"A","D"))))</f>
        <v>H</v>
      </c>
      <c r="DA165" s="63" t="str">
        <f>(IF(S165="","",IF(BC165&gt;CB165,"H",IF(BC165&lt;CB165,"A","D"))))</f>
        <v>A</v>
      </c>
      <c r="DQ165" s="24" t="str">
        <f t="shared" si="137"/>
        <v/>
      </c>
      <c r="DR165" s="24" t="str">
        <f t="shared" si="137"/>
        <v/>
      </c>
      <c r="DT165" s="20" t="str">
        <f t="shared" si="138"/>
        <v>Epsom &amp; Ewell</v>
      </c>
      <c r="DU165" s="48">
        <f t="shared" si="153"/>
        <v>12</v>
      </c>
      <c r="DV165" s="49">
        <f t="shared" si="154"/>
        <v>1</v>
      </c>
      <c r="DW165" s="49">
        <f t="shared" si="155"/>
        <v>1</v>
      </c>
      <c r="DX165" s="49">
        <f t="shared" si="156"/>
        <v>4</v>
      </c>
      <c r="DY165" s="49">
        <f>COUNTIF(CW$163:CW$169,"A")</f>
        <v>1</v>
      </c>
      <c r="DZ165" s="49">
        <f>COUNTIF(CW$163:CW$169,"D")</f>
        <v>2</v>
      </c>
      <c r="EA165" s="49">
        <f>COUNTIF(CW$163:CW$169,"H")</f>
        <v>3</v>
      </c>
      <c r="EB165" s="48">
        <f t="shared" si="157"/>
        <v>2</v>
      </c>
      <c r="EC165" s="48">
        <f t="shared" si="139"/>
        <v>3</v>
      </c>
      <c r="ED165" s="48">
        <f t="shared" si="139"/>
        <v>7</v>
      </c>
      <c r="EE165" s="50">
        <f>SUM($AW165:$BT165)+SUM(BX$163:BX$169)</f>
        <v>11</v>
      </c>
      <c r="EF165" s="50">
        <f>SUM($BV165:$CS165)+SUM(AY$163:AY$169)</f>
        <v>30</v>
      </c>
      <c r="EG165" s="48">
        <f t="shared" si="140"/>
        <v>7</v>
      </c>
      <c r="EH165" s="50">
        <f t="shared" si="158"/>
        <v>-19</v>
      </c>
      <c r="EI165" s="47"/>
      <c r="EJ165" s="49">
        <f t="shared" si="141"/>
        <v>12</v>
      </c>
      <c r="EK165" s="49">
        <f t="shared" si="142"/>
        <v>2</v>
      </c>
      <c r="EL165" s="49">
        <f t="shared" si="143"/>
        <v>3</v>
      </c>
      <c r="EM165" s="49">
        <f t="shared" si="144"/>
        <v>7</v>
      </c>
      <c r="EN165" s="49">
        <f t="shared" si="145"/>
        <v>11</v>
      </c>
      <c r="EO165" s="49">
        <f t="shared" si="146"/>
        <v>30</v>
      </c>
      <c r="EP165" s="49">
        <f t="shared" si="147"/>
        <v>7</v>
      </c>
      <c r="EQ165" s="49">
        <f t="shared" si="148"/>
        <v>-19</v>
      </c>
      <c r="ES165" s="4">
        <f t="shared" si="159"/>
        <v>0</v>
      </c>
      <c r="ET165" s="4">
        <f t="shared" si="160"/>
        <v>0</v>
      </c>
      <c r="EU165" s="4">
        <f t="shared" si="149"/>
        <v>0</v>
      </c>
      <c r="EV165" s="4">
        <f t="shared" si="149"/>
        <v>0</v>
      </c>
      <c r="EW165" s="4">
        <f t="shared" si="149"/>
        <v>0</v>
      </c>
      <c r="EX165" s="4">
        <f t="shared" si="149"/>
        <v>0</v>
      </c>
      <c r="EY165" s="4">
        <f t="shared" si="149"/>
        <v>0</v>
      </c>
      <c r="EZ165" s="4">
        <f t="shared" si="149"/>
        <v>0</v>
      </c>
    </row>
    <row r="166" spans="1:164" x14ac:dyDescent="0.25">
      <c r="A166" s="4">
        <v>4</v>
      </c>
      <c r="B166" s="4" t="s">
        <v>350</v>
      </c>
      <c r="C166" s="24">
        <v>12</v>
      </c>
      <c r="D166" s="24">
        <v>3</v>
      </c>
      <c r="E166" s="24">
        <v>7</v>
      </c>
      <c r="F166" s="24">
        <v>2</v>
      </c>
      <c r="G166" s="24">
        <v>11</v>
      </c>
      <c r="H166" s="24">
        <v>12</v>
      </c>
      <c r="I166" s="21">
        <v>13</v>
      </c>
      <c r="J166" s="24">
        <v>-1</v>
      </c>
      <c r="L166" s="51" t="s">
        <v>326</v>
      </c>
      <c r="M166" s="64" t="s">
        <v>198</v>
      </c>
      <c r="N166" s="57" t="s">
        <v>101</v>
      </c>
      <c r="O166" s="55" t="s">
        <v>232</v>
      </c>
      <c r="P166" s="53"/>
      <c r="Q166" s="57" t="s">
        <v>120</v>
      </c>
      <c r="R166" s="57" t="s">
        <v>263</v>
      </c>
      <c r="S166" s="120" t="s">
        <v>263</v>
      </c>
      <c r="U166" s="118" t="s">
        <v>357</v>
      </c>
      <c r="AA166" s="51" t="s">
        <v>326</v>
      </c>
      <c r="AB166" s="64"/>
      <c r="AC166" s="57"/>
      <c r="AD166" s="55" t="s">
        <v>358</v>
      </c>
      <c r="AE166" s="53"/>
      <c r="AF166" s="57"/>
      <c r="AG166" s="57"/>
      <c r="AH166" s="122"/>
      <c r="AW166" s="61">
        <f t="shared" si="150"/>
        <v>3</v>
      </c>
      <c r="AX166" s="46">
        <f>(IF(N166="","",(IF(MID(N166,2,1)="-",LEFT(N166,1),LEFT(N166,2)))+0))</f>
        <v>2</v>
      </c>
      <c r="AY166" s="46">
        <f>(IF(O166="","",(IF(MID(O166,2,1)="-",LEFT(O166,1),LEFT(O166,2)))+0))</f>
        <v>4</v>
      </c>
      <c r="AZ166" s="62"/>
      <c r="BA166" s="46">
        <f>(IF(Q166="","",(IF(MID(Q166,2,1)="-",LEFT(Q166,1),LEFT(Q166,2)))+0))</f>
        <v>5</v>
      </c>
      <c r="BB166" s="46">
        <f>(IF(R166="","",(IF(MID(R166,2,1)="-",LEFT(R166,1),LEFT(R166,2)))+0))</f>
        <v>0</v>
      </c>
      <c r="BC166" s="63">
        <f>(IF(S166="","",(IF(MID(S166,2,1)="-",LEFT(S166,1),LEFT(S166,2)))+0))</f>
        <v>0</v>
      </c>
      <c r="BP166" s="46" t="str">
        <f t="shared" si="133"/>
        <v/>
      </c>
      <c r="BQ166" s="46" t="str">
        <f t="shared" si="133"/>
        <v/>
      </c>
      <c r="BR166" s="46" t="str">
        <f t="shared" si="133"/>
        <v/>
      </c>
      <c r="BS166" s="46" t="str">
        <f t="shared" si="133"/>
        <v/>
      </c>
      <c r="BT166" s="46" t="str">
        <f t="shared" si="133"/>
        <v/>
      </c>
      <c r="BU166" s="47"/>
      <c r="BV166" s="61">
        <f t="shared" si="151"/>
        <v>5</v>
      </c>
      <c r="BW166" s="46">
        <f>(IF(N166="","",IF(RIGHT(N166,2)="10",RIGHT(N166,2),RIGHT(N166,1))+0))</f>
        <v>2</v>
      </c>
      <c r="BX166" s="46">
        <f>(IF(O166="","",IF(RIGHT(O166,2)="10",RIGHT(O166,2),RIGHT(O166,1))+0))</f>
        <v>0</v>
      </c>
      <c r="BY166" s="62"/>
      <c r="BZ166" s="46">
        <f>(IF(Q166="","",IF(RIGHT(Q166,2)="10",RIGHT(Q166,2),RIGHT(Q166,1))+0))</f>
        <v>0</v>
      </c>
      <c r="CA166" s="46">
        <f>(IF(R166="","",IF(RIGHT(R166,2)="10",RIGHT(R166,2),RIGHT(R166,1))+0))</f>
        <v>0</v>
      </c>
      <c r="CB166" s="63">
        <f>(IF(S166="","",IF(RIGHT(S166,2)="10",RIGHT(S166,2),RIGHT(S166,1))+0))</f>
        <v>0</v>
      </c>
      <c r="CO166" s="46" t="str">
        <f t="shared" si="135"/>
        <v/>
      </c>
      <c r="CP166" s="46" t="str">
        <f t="shared" si="135"/>
        <v/>
      </c>
      <c r="CQ166" s="46" t="str">
        <f t="shared" si="135"/>
        <v/>
      </c>
      <c r="CR166" s="46" t="str">
        <f t="shared" si="135"/>
        <v/>
      </c>
      <c r="CS166" s="46" t="str">
        <f t="shared" si="135"/>
        <v/>
      </c>
      <c r="CU166" s="61" t="str">
        <f t="shared" si="152"/>
        <v>A</v>
      </c>
      <c r="CV166" s="46" t="str">
        <f>(IF(N166="","",IF(AX166&gt;BW166,"H",IF(AX166&lt;BW166,"A","D"))))</f>
        <v>D</v>
      </c>
      <c r="CW166" s="46" t="str">
        <f>(IF(O166="","",IF(AY166&gt;BX166,"H",IF(AY166&lt;BX166,"A","D"))))</f>
        <v>H</v>
      </c>
      <c r="CX166" s="62"/>
      <c r="CY166" s="46" t="str">
        <f>(IF(Q166="","",IF(BA166&gt;BZ166,"H",IF(BA166&lt;BZ166,"A","D"))))</f>
        <v>H</v>
      </c>
      <c r="CZ166" s="46" t="str">
        <f>(IF(R166="","",IF(BB166&gt;CA166,"H",IF(BB166&lt;CA166,"A","D"))))</f>
        <v>D</v>
      </c>
      <c r="DA166" s="63" t="str">
        <f>(IF(S166="","",IF(BC166&gt;CB166,"H",IF(BC166&lt;CB166,"A","D"))))</f>
        <v>D</v>
      </c>
      <c r="DQ166" s="24" t="str">
        <f t="shared" si="137"/>
        <v/>
      </c>
      <c r="DR166" s="24" t="str">
        <f t="shared" si="137"/>
        <v/>
      </c>
      <c r="DT166" s="20" t="str">
        <f t="shared" si="138"/>
        <v>Sutton United</v>
      </c>
      <c r="DU166" s="48">
        <f t="shared" si="153"/>
        <v>12</v>
      </c>
      <c r="DV166" s="49">
        <f t="shared" si="154"/>
        <v>2</v>
      </c>
      <c r="DW166" s="49">
        <f t="shared" si="155"/>
        <v>3</v>
      </c>
      <c r="DX166" s="49">
        <f t="shared" si="156"/>
        <v>1</v>
      </c>
      <c r="DY166" s="49">
        <f>COUNTIF(CX$163:CX$169,"A")</f>
        <v>4</v>
      </c>
      <c r="DZ166" s="49">
        <f>COUNTIF(CX$163:CX$169,"D")</f>
        <v>1</v>
      </c>
      <c r="EA166" s="49">
        <f>COUNTIF(CX$163:CX$169,"H")</f>
        <v>1</v>
      </c>
      <c r="EB166" s="48">
        <f t="shared" si="157"/>
        <v>6</v>
      </c>
      <c r="EC166" s="48">
        <f t="shared" si="139"/>
        <v>4</v>
      </c>
      <c r="ED166" s="48">
        <f t="shared" si="139"/>
        <v>2</v>
      </c>
      <c r="EE166" s="50">
        <f>SUM($AW166:$BT166)+SUM(BY$163:BY$169)</f>
        <v>27</v>
      </c>
      <c r="EF166" s="50">
        <f>SUM($BV166:$CS166)+SUM(AZ$163:AZ$169)</f>
        <v>13</v>
      </c>
      <c r="EG166" s="48">
        <f t="shared" si="140"/>
        <v>16</v>
      </c>
      <c r="EH166" s="50">
        <f t="shared" si="158"/>
        <v>14</v>
      </c>
      <c r="EI166" s="47"/>
      <c r="EJ166" s="49">
        <f t="shared" si="141"/>
        <v>12</v>
      </c>
      <c r="EK166" s="49">
        <f t="shared" si="142"/>
        <v>6</v>
      </c>
      <c r="EL166" s="49">
        <f t="shared" si="143"/>
        <v>4</v>
      </c>
      <c r="EM166" s="49">
        <f t="shared" si="144"/>
        <v>2</v>
      </c>
      <c r="EN166" s="49">
        <f t="shared" si="145"/>
        <v>27</v>
      </c>
      <c r="EO166" s="49">
        <f t="shared" si="146"/>
        <v>13</v>
      </c>
      <c r="EP166" s="49">
        <f t="shared" si="147"/>
        <v>16</v>
      </c>
      <c r="EQ166" s="49">
        <f t="shared" si="148"/>
        <v>14</v>
      </c>
      <c r="ES166" s="4">
        <f t="shared" si="159"/>
        <v>0</v>
      </c>
      <c r="ET166" s="4">
        <f t="shared" si="160"/>
        <v>0</v>
      </c>
      <c r="EU166" s="4">
        <f t="shared" si="149"/>
        <v>0</v>
      </c>
      <c r="EV166" s="4">
        <f t="shared" si="149"/>
        <v>0</v>
      </c>
      <c r="EW166" s="4">
        <f t="shared" si="149"/>
        <v>0</v>
      </c>
      <c r="EX166" s="4">
        <f t="shared" si="149"/>
        <v>0</v>
      </c>
      <c r="EY166" s="4">
        <f t="shared" si="149"/>
        <v>0</v>
      </c>
      <c r="EZ166" s="4">
        <f t="shared" si="149"/>
        <v>0</v>
      </c>
    </row>
    <row r="167" spans="1:164" x14ac:dyDescent="0.25">
      <c r="A167" s="4">
        <v>5</v>
      </c>
      <c r="B167" s="4" t="s">
        <v>359</v>
      </c>
      <c r="C167" s="24">
        <v>12</v>
      </c>
      <c r="D167" s="24">
        <v>3</v>
      </c>
      <c r="E167" s="24">
        <v>3</v>
      </c>
      <c r="F167" s="24">
        <v>6</v>
      </c>
      <c r="G167" s="24">
        <v>19</v>
      </c>
      <c r="H167" s="24">
        <v>24</v>
      </c>
      <c r="I167" s="21">
        <v>9</v>
      </c>
      <c r="J167" s="24">
        <v>-5</v>
      </c>
      <c r="L167" s="51" t="s">
        <v>359</v>
      </c>
      <c r="M167" s="64" t="s">
        <v>263</v>
      </c>
      <c r="N167" s="57" t="s">
        <v>227</v>
      </c>
      <c r="O167" s="55" t="s">
        <v>100</v>
      </c>
      <c r="P167" s="57" t="s">
        <v>206</v>
      </c>
      <c r="Q167" s="53"/>
      <c r="R167" s="57" t="s">
        <v>130</v>
      </c>
      <c r="S167" s="75" t="s">
        <v>157</v>
      </c>
      <c r="U167" s="118" t="s">
        <v>360</v>
      </c>
      <c r="AA167" s="51" t="s">
        <v>359</v>
      </c>
      <c r="AB167" s="64"/>
      <c r="AC167" s="57"/>
      <c r="AD167" s="55" t="s">
        <v>361</v>
      </c>
      <c r="AE167" s="57"/>
      <c r="AF167" s="53"/>
      <c r="AG167" s="57"/>
      <c r="AH167" s="123" t="s">
        <v>362</v>
      </c>
      <c r="AW167" s="61">
        <f t="shared" si="150"/>
        <v>0</v>
      </c>
      <c r="AX167" s="46">
        <f>(IF(N167="","",(IF(MID(N167,2,1)="-",LEFT(N167,1),LEFT(N167,2)))+0))</f>
        <v>1</v>
      </c>
      <c r="AY167" s="46">
        <f>(IF(O167="","",(IF(MID(O167,2,1)="-",LEFT(O167,1),LEFT(O167,2)))+0))</f>
        <v>2</v>
      </c>
      <c r="AZ167" s="46">
        <f>(IF(P167="","",(IF(MID(P167,2,1)="-",LEFT(P167,1),LEFT(P167,2)))+0))</f>
        <v>1</v>
      </c>
      <c r="BA167" s="62"/>
      <c r="BB167" s="46">
        <f>(IF(R167="","",(IF(MID(R167,2,1)="-",LEFT(R167,1),LEFT(R167,2)))+0))</f>
        <v>8</v>
      </c>
      <c r="BC167" s="63">
        <f>(IF(S167="","",(IF(MID(S167,2,1)="-",LEFT(S167,1),LEFT(S167,2)))+0))</f>
        <v>0</v>
      </c>
      <c r="BP167" s="46" t="str">
        <f t="shared" si="133"/>
        <v/>
      </c>
      <c r="BQ167" s="46" t="str">
        <f t="shared" si="133"/>
        <v/>
      </c>
      <c r="BR167" s="46" t="str">
        <f t="shared" si="133"/>
        <v/>
      </c>
      <c r="BS167" s="46" t="str">
        <f t="shared" si="133"/>
        <v/>
      </c>
      <c r="BT167" s="46" t="str">
        <f t="shared" si="133"/>
        <v/>
      </c>
      <c r="BU167" s="47"/>
      <c r="BV167" s="61">
        <f t="shared" si="151"/>
        <v>0</v>
      </c>
      <c r="BW167" s="46">
        <f>(IF(N167="","",IF(RIGHT(N167,2)="10",RIGHT(N167,2),RIGHT(N167,1))+0))</f>
        <v>0</v>
      </c>
      <c r="BX167" s="46">
        <f>(IF(O167="","",IF(RIGHT(O167,2)="10",RIGHT(O167,2),RIGHT(O167,1))+0))</f>
        <v>3</v>
      </c>
      <c r="BY167" s="46">
        <f>(IF(P167="","",IF(RIGHT(P167,2)="10",RIGHT(P167,2),RIGHT(P167,1))+0))</f>
        <v>2</v>
      </c>
      <c r="BZ167" s="62"/>
      <c r="CA167" s="46">
        <f>(IF(R167="","",IF(RIGHT(R167,2)="10",RIGHT(R167,2),RIGHT(R167,1))+0))</f>
        <v>1</v>
      </c>
      <c r="CB167" s="63">
        <f>(IF(S167="","",IF(RIGHT(S167,2)="10",RIGHT(S167,2),RIGHT(S167,1))+0))</f>
        <v>3</v>
      </c>
      <c r="CO167" s="46" t="str">
        <f t="shared" si="135"/>
        <v/>
      </c>
      <c r="CP167" s="46" t="str">
        <f t="shared" si="135"/>
        <v/>
      </c>
      <c r="CQ167" s="46" t="str">
        <f t="shared" si="135"/>
        <v/>
      </c>
      <c r="CR167" s="46" t="str">
        <f t="shared" si="135"/>
        <v/>
      </c>
      <c r="CS167" s="46" t="str">
        <f t="shared" si="135"/>
        <v/>
      </c>
      <c r="CU167" s="61" t="str">
        <f t="shared" si="152"/>
        <v>D</v>
      </c>
      <c r="CV167" s="46" t="str">
        <f>(IF(N167="","",IF(AX167&gt;BW167,"H",IF(AX167&lt;BW167,"A","D"))))</f>
        <v>H</v>
      </c>
      <c r="CW167" s="46" t="str">
        <f>(IF(O167="","",IF(AY167&gt;BX167,"H",IF(AY167&lt;BX167,"A","D"))))</f>
        <v>A</v>
      </c>
      <c r="CX167" s="46" t="str">
        <f>(IF(P167="","",IF(AZ167&gt;BY167,"H",IF(AZ167&lt;BY167,"A","D"))))</f>
        <v>A</v>
      </c>
      <c r="CY167" s="62"/>
      <c r="CZ167" s="46" t="str">
        <f>(IF(R167="","",IF(BB167&gt;CA167,"H",IF(BB167&lt;CA167,"A","D"))))</f>
        <v>H</v>
      </c>
      <c r="DA167" s="63" t="str">
        <f>(IF(S167="","",IF(BC167&gt;CB167,"H",IF(BC167&lt;CB167,"A","D"))))</f>
        <v>A</v>
      </c>
      <c r="DQ167" s="24" t="str">
        <f t="shared" si="137"/>
        <v/>
      </c>
      <c r="DR167" s="24" t="str">
        <f t="shared" si="137"/>
        <v/>
      </c>
      <c r="DT167" s="20" t="str">
        <f t="shared" si="138"/>
        <v>Tooting &amp; Mitcham United</v>
      </c>
      <c r="DU167" s="48">
        <f t="shared" si="153"/>
        <v>12</v>
      </c>
      <c r="DV167" s="49">
        <f t="shared" si="154"/>
        <v>2</v>
      </c>
      <c r="DW167" s="49">
        <f t="shared" si="155"/>
        <v>1</v>
      </c>
      <c r="DX167" s="49">
        <f t="shared" si="156"/>
        <v>3</v>
      </c>
      <c r="DY167" s="49">
        <f>COUNTIF(CY$163:CY$169,"A")</f>
        <v>1</v>
      </c>
      <c r="DZ167" s="49">
        <f>COUNTIF(CY$163:CY$169,"D")</f>
        <v>2</v>
      </c>
      <c r="EA167" s="49">
        <f>COUNTIF(CY$163:CY$169,"H")</f>
        <v>3</v>
      </c>
      <c r="EB167" s="48">
        <f t="shared" si="157"/>
        <v>3</v>
      </c>
      <c r="EC167" s="48">
        <f t="shared" si="139"/>
        <v>3</v>
      </c>
      <c r="ED167" s="48">
        <f t="shared" si="139"/>
        <v>6</v>
      </c>
      <c r="EE167" s="50">
        <f>SUM($AW167:$BT167)+SUM(BZ$163:BZ$169)</f>
        <v>19</v>
      </c>
      <c r="EF167" s="50">
        <f>SUM($BV167:$CS167)+SUM(BA$163:BA$169)</f>
        <v>24</v>
      </c>
      <c r="EG167" s="48">
        <f t="shared" si="140"/>
        <v>9</v>
      </c>
      <c r="EH167" s="50">
        <f t="shared" si="158"/>
        <v>-5</v>
      </c>
      <c r="EI167" s="47"/>
      <c r="EJ167" s="49">
        <f t="shared" si="141"/>
        <v>12</v>
      </c>
      <c r="EK167" s="49">
        <f t="shared" si="142"/>
        <v>3</v>
      </c>
      <c r="EL167" s="49">
        <f t="shared" si="143"/>
        <v>3</v>
      </c>
      <c r="EM167" s="49">
        <f t="shared" si="144"/>
        <v>6</v>
      </c>
      <c r="EN167" s="49">
        <f t="shared" si="145"/>
        <v>19</v>
      </c>
      <c r="EO167" s="49">
        <f t="shared" si="146"/>
        <v>24</v>
      </c>
      <c r="EP167" s="49">
        <f t="shared" si="147"/>
        <v>9</v>
      </c>
      <c r="EQ167" s="49">
        <f t="shared" si="148"/>
        <v>-5</v>
      </c>
      <c r="ES167" s="4">
        <f t="shared" si="159"/>
        <v>0</v>
      </c>
      <c r="ET167" s="4">
        <f t="shared" si="160"/>
        <v>0</v>
      </c>
      <c r="EU167" s="4">
        <f t="shared" si="149"/>
        <v>0</v>
      </c>
      <c r="EV167" s="4">
        <f t="shared" si="149"/>
        <v>0</v>
      </c>
      <c r="EW167" s="4">
        <f t="shared" si="149"/>
        <v>0</v>
      </c>
      <c r="EX167" s="4">
        <f t="shared" si="149"/>
        <v>0</v>
      </c>
      <c r="EY167" s="4">
        <f t="shared" si="149"/>
        <v>0</v>
      </c>
      <c r="EZ167" s="4">
        <f t="shared" si="149"/>
        <v>0</v>
      </c>
    </row>
    <row r="168" spans="1:164" s="20" customFormat="1" x14ac:dyDescent="0.25">
      <c r="A168" s="20">
        <v>6</v>
      </c>
      <c r="B168" s="20" t="s">
        <v>299</v>
      </c>
      <c r="C168" s="21">
        <v>12</v>
      </c>
      <c r="D168" s="21">
        <v>2</v>
      </c>
      <c r="E168" s="21">
        <v>3</v>
      </c>
      <c r="F168" s="21">
        <v>7</v>
      </c>
      <c r="G168" s="21">
        <v>11</v>
      </c>
      <c r="H168" s="21">
        <v>30</v>
      </c>
      <c r="I168" s="21">
        <v>7</v>
      </c>
      <c r="J168" s="21">
        <v>-19</v>
      </c>
      <c r="L168" s="51" t="s">
        <v>313</v>
      </c>
      <c r="M168" s="64" t="s">
        <v>207</v>
      </c>
      <c r="N168" s="57" t="s">
        <v>104</v>
      </c>
      <c r="O168" s="119" t="s">
        <v>263</v>
      </c>
      <c r="P168" s="57" t="s">
        <v>195</v>
      </c>
      <c r="Q168" s="57" t="s">
        <v>117</v>
      </c>
      <c r="R168" s="53"/>
      <c r="S168" s="75" t="s">
        <v>363</v>
      </c>
      <c r="T168" s="4"/>
      <c r="AA168" s="51" t="s">
        <v>313</v>
      </c>
      <c r="AB168" s="64"/>
      <c r="AC168" s="57"/>
      <c r="AD168" s="121"/>
      <c r="AE168" s="57"/>
      <c r="AF168" s="57"/>
      <c r="AG168" s="53"/>
      <c r="AH168" s="60" t="s">
        <v>361</v>
      </c>
      <c r="AI168" s="4"/>
      <c r="AW168" s="61">
        <f t="shared" si="150"/>
        <v>0</v>
      </c>
      <c r="AX168" s="46">
        <f>(IF(N168="","",(IF(MID(N168,2,1)="-",LEFT(N168,1),LEFT(N168,2)))+0))</f>
        <v>1</v>
      </c>
      <c r="AY168" s="46">
        <f>(IF(O168="","",(IF(MID(O168,2,1)="-",LEFT(O168,1),LEFT(O168,2)))+0))</f>
        <v>0</v>
      </c>
      <c r="AZ168" s="46">
        <f>(IF(P168="","",(IF(MID(P168,2,1)="-",LEFT(P168,1),LEFT(P168,2)))+0))</f>
        <v>0</v>
      </c>
      <c r="BA168" s="46">
        <f>(IF(Q168="","",(IF(MID(Q168,2,1)="-",LEFT(Q168,1),LEFT(Q168,2)))+0))</f>
        <v>1</v>
      </c>
      <c r="BB168" s="62"/>
      <c r="BC168" s="63">
        <f>(IF(S168="","",(IF(MID(S168,2,1)="-",LEFT(S168,1),LEFT(S168,2)))+0))</f>
        <v>0</v>
      </c>
      <c r="BD168" s="4"/>
      <c r="BE168" s="4"/>
      <c r="BF168" s="4"/>
      <c r="BG168" s="4"/>
      <c r="BH168" s="4"/>
      <c r="BI168" s="4"/>
      <c r="BJ168" s="4"/>
      <c r="BK168" s="4"/>
      <c r="BL168" s="4"/>
      <c r="BM168" s="4"/>
      <c r="BN168" s="4"/>
      <c r="BO168" s="4"/>
      <c r="BP168" s="46" t="str">
        <f t="shared" si="133"/>
        <v/>
      </c>
      <c r="BQ168" s="46" t="str">
        <f t="shared" si="133"/>
        <v/>
      </c>
      <c r="BR168" s="46" t="str">
        <f t="shared" si="133"/>
        <v/>
      </c>
      <c r="BS168" s="46" t="str">
        <f t="shared" si="133"/>
        <v/>
      </c>
      <c r="BT168" s="46" t="str">
        <f t="shared" si="133"/>
        <v/>
      </c>
      <c r="BU168" s="47"/>
      <c r="BV168" s="61">
        <f t="shared" si="151"/>
        <v>4</v>
      </c>
      <c r="BW168" s="46">
        <f>(IF(N168="","",IF(RIGHT(N168,2)="10",RIGHT(N168,2),RIGHT(N168,1))+0))</f>
        <v>3</v>
      </c>
      <c r="BX168" s="46">
        <f>(IF(O168="","",IF(RIGHT(O168,2)="10",RIGHT(O168,2),RIGHT(O168,1))+0))</f>
        <v>0</v>
      </c>
      <c r="BY168" s="46">
        <f>(IF(P168="","",IF(RIGHT(P168,2)="10",RIGHT(P168,2),RIGHT(P168,1))+0))</f>
        <v>5</v>
      </c>
      <c r="BZ168" s="46">
        <f>(IF(Q168="","",IF(RIGHT(Q168,2)="10",RIGHT(Q168,2),RIGHT(Q168,1))+0))</f>
        <v>1</v>
      </c>
      <c r="CA168" s="62"/>
      <c r="CB168" s="63">
        <f>(IF(S168="","",IF(RIGHT(S168,2)="10",RIGHT(S168,2),RIGHT(S168,1))+0))</f>
        <v>8</v>
      </c>
      <c r="CC168" s="4"/>
      <c r="CD168" s="4"/>
      <c r="CE168" s="4"/>
      <c r="CF168" s="4"/>
      <c r="CG168" s="4"/>
      <c r="CH168" s="4"/>
      <c r="CI168" s="4"/>
      <c r="CJ168" s="4"/>
      <c r="CK168" s="4"/>
      <c r="CL168" s="4"/>
      <c r="CM168" s="4"/>
      <c r="CN168" s="4"/>
      <c r="CO168" s="46" t="str">
        <f t="shared" si="135"/>
        <v/>
      </c>
      <c r="CP168" s="46" t="str">
        <f t="shared" si="135"/>
        <v/>
      </c>
      <c r="CQ168" s="46" t="str">
        <f t="shared" si="135"/>
        <v/>
      </c>
      <c r="CR168" s="46" t="str">
        <f t="shared" si="135"/>
        <v/>
      </c>
      <c r="CS168" s="46" t="str">
        <f t="shared" si="135"/>
        <v/>
      </c>
      <c r="CT168" s="4"/>
      <c r="CU168" s="61" t="str">
        <f t="shared" si="152"/>
        <v>A</v>
      </c>
      <c r="CV168" s="46" t="str">
        <f>(IF(N168="","",IF(AX168&gt;BW168,"H",IF(AX168&lt;BW168,"A","D"))))</f>
        <v>A</v>
      </c>
      <c r="CW168" s="46" t="str">
        <f>(IF(O168="","",IF(AY168&gt;BX168,"H",IF(AY168&lt;BX168,"A","D"))))</f>
        <v>D</v>
      </c>
      <c r="CX168" s="46" t="str">
        <f>(IF(P168="","",IF(AZ168&gt;BY168,"H",IF(AZ168&lt;BY168,"A","D"))))</f>
        <v>A</v>
      </c>
      <c r="CY168" s="46" t="str">
        <f>(IF(Q168="","",IF(BA168&gt;BZ168,"H",IF(BA168&lt;BZ168,"A","D"))))</f>
        <v>D</v>
      </c>
      <c r="CZ168" s="62"/>
      <c r="DA168" s="63" t="str">
        <f>(IF(S168="","",IF(BC168&gt;CB168,"H",IF(BC168&lt;CB168,"A","D"))))</f>
        <v>A</v>
      </c>
      <c r="DB168" s="4"/>
      <c r="DC168" s="4"/>
      <c r="DD168" s="4"/>
      <c r="DE168" s="4"/>
      <c r="DF168" s="4"/>
      <c r="DG168" s="4"/>
      <c r="DH168" s="4"/>
      <c r="DI168" s="4"/>
      <c r="DJ168" s="4"/>
      <c r="DK168" s="4"/>
      <c r="DL168" s="4"/>
      <c r="DM168" s="4"/>
      <c r="DN168" s="4"/>
      <c r="DO168" s="4"/>
      <c r="DP168" s="4"/>
      <c r="DQ168" s="24" t="str">
        <f t="shared" si="137"/>
        <v/>
      </c>
      <c r="DR168" s="24" t="str">
        <f t="shared" si="137"/>
        <v/>
      </c>
      <c r="DS168" s="4"/>
      <c r="DT168" s="20" t="str">
        <f t="shared" si="138"/>
        <v>Whyteleafe</v>
      </c>
      <c r="DU168" s="48">
        <f t="shared" si="153"/>
        <v>12</v>
      </c>
      <c r="DV168" s="49">
        <f t="shared" si="154"/>
        <v>0</v>
      </c>
      <c r="DW168" s="49">
        <f t="shared" si="155"/>
        <v>2</v>
      </c>
      <c r="DX168" s="49">
        <f t="shared" si="156"/>
        <v>4</v>
      </c>
      <c r="DY168" s="49">
        <f>COUNTIF(CZ$163:CZ$169,"A")</f>
        <v>0</v>
      </c>
      <c r="DZ168" s="49">
        <f>COUNTIF(CZ$163:CZ$169,"D")</f>
        <v>2</v>
      </c>
      <c r="EA168" s="49">
        <f>COUNTIF(CZ$163:CZ$169,"H")</f>
        <v>4</v>
      </c>
      <c r="EB168" s="48">
        <f t="shared" si="157"/>
        <v>0</v>
      </c>
      <c r="EC168" s="48">
        <f t="shared" si="139"/>
        <v>4</v>
      </c>
      <c r="ED168" s="48">
        <f t="shared" si="139"/>
        <v>8</v>
      </c>
      <c r="EE168" s="50">
        <f>SUM($AW168:$BT168)+SUM(CA$163:CA$169)</f>
        <v>3</v>
      </c>
      <c r="EF168" s="50">
        <f>SUM($BV168:$CS168)+SUM(BB$163:BB$169)</f>
        <v>38</v>
      </c>
      <c r="EG168" s="48">
        <f t="shared" si="140"/>
        <v>4</v>
      </c>
      <c r="EH168" s="50">
        <f t="shared" si="158"/>
        <v>-35</v>
      </c>
      <c r="EI168" s="47"/>
      <c r="EJ168" s="49">
        <f t="shared" si="141"/>
        <v>12</v>
      </c>
      <c r="EK168" s="49">
        <f t="shared" si="142"/>
        <v>0</v>
      </c>
      <c r="EL168" s="49">
        <f t="shared" si="143"/>
        <v>4</v>
      </c>
      <c r="EM168" s="49">
        <f t="shared" si="144"/>
        <v>8</v>
      </c>
      <c r="EN168" s="49">
        <f t="shared" si="145"/>
        <v>3</v>
      </c>
      <c r="EO168" s="49">
        <f t="shared" si="146"/>
        <v>38</v>
      </c>
      <c r="EP168" s="49">
        <f t="shared" si="147"/>
        <v>4</v>
      </c>
      <c r="EQ168" s="49">
        <f t="shared" si="148"/>
        <v>-35</v>
      </c>
      <c r="ER168" s="4"/>
      <c r="ES168" s="4">
        <f t="shared" si="159"/>
        <v>0</v>
      </c>
      <c r="ET168" s="4">
        <f t="shared" si="160"/>
        <v>0</v>
      </c>
      <c r="EU168" s="4">
        <f t="shared" si="149"/>
        <v>0</v>
      </c>
      <c r="EV168" s="4">
        <f t="shared" si="149"/>
        <v>0</v>
      </c>
      <c r="EW168" s="4">
        <f t="shared" si="149"/>
        <v>0</v>
      </c>
      <c r="EX168" s="4">
        <f t="shared" si="149"/>
        <v>0</v>
      </c>
      <c r="EY168" s="4">
        <f t="shared" si="149"/>
        <v>0</v>
      </c>
      <c r="EZ168" s="4">
        <f t="shared" si="149"/>
        <v>0</v>
      </c>
      <c r="FC168" s="22"/>
      <c r="FD168" s="22"/>
      <c r="FE168" s="22"/>
      <c r="FF168" s="22"/>
      <c r="FG168" s="22"/>
      <c r="FH168" s="4"/>
    </row>
    <row r="169" spans="1:164" ht="11.4" thickBot="1" x14ac:dyDescent="0.3">
      <c r="A169" s="4">
        <v>7</v>
      </c>
      <c r="B169" s="4" t="s">
        <v>313</v>
      </c>
      <c r="C169" s="24">
        <v>12</v>
      </c>
      <c r="D169" s="24">
        <v>0</v>
      </c>
      <c r="E169" s="24">
        <v>4</v>
      </c>
      <c r="F169" s="24">
        <v>8</v>
      </c>
      <c r="G169" s="24">
        <v>3</v>
      </c>
      <c r="H169" s="24">
        <v>38</v>
      </c>
      <c r="I169" s="21">
        <v>4</v>
      </c>
      <c r="J169" s="24">
        <v>-35</v>
      </c>
      <c r="L169" s="77" t="s">
        <v>347</v>
      </c>
      <c r="M169" s="78" t="s">
        <v>102</v>
      </c>
      <c r="N169" s="80" t="s">
        <v>232</v>
      </c>
      <c r="O169" s="81" t="s">
        <v>150</v>
      </c>
      <c r="P169" s="80" t="s">
        <v>132</v>
      </c>
      <c r="Q169" s="80" t="s">
        <v>120</v>
      </c>
      <c r="R169" s="80" t="s">
        <v>164</v>
      </c>
      <c r="S169" s="83"/>
      <c r="AA169" s="77" t="s">
        <v>347</v>
      </c>
      <c r="AB169" s="78"/>
      <c r="AC169" s="80"/>
      <c r="AD169" s="81" t="s">
        <v>321</v>
      </c>
      <c r="AE169" s="80"/>
      <c r="AF169" s="80"/>
      <c r="AG169" s="80"/>
      <c r="AH169" s="83"/>
      <c r="AW169" s="87">
        <f t="shared" si="150"/>
        <v>3</v>
      </c>
      <c r="AX169" s="88">
        <f>(IF(N169="","",(IF(MID(N169,2,1)="-",LEFT(N169,1),LEFT(N169,2)))+0))</f>
        <v>4</v>
      </c>
      <c r="AY169" s="88">
        <f>(IF(O169="","",(IF(MID(O169,2,1)="-",LEFT(O169,1),LEFT(O169,2)))+0))</f>
        <v>9</v>
      </c>
      <c r="AZ169" s="88">
        <f>(IF(P169="","",(IF(MID(P169,2,1)="-",LEFT(P169,1),LEFT(P169,2)))+0))</f>
        <v>4</v>
      </c>
      <c r="BA169" s="88">
        <f>(IF(Q169="","",(IF(MID(Q169,2,1)="-",LEFT(Q169,1),LEFT(Q169,2)))+0))</f>
        <v>5</v>
      </c>
      <c r="BB169" s="88">
        <f>(IF(R169="","",(IF(MID(R169,2,1)="-",LEFT(R169,1),LEFT(R169,2)))+0))</f>
        <v>2</v>
      </c>
      <c r="BC169" s="89"/>
      <c r="BP169" s="46" t="str">
        <f t="shared" si="133"/>
        <v/>
      </c>
      <c r="BQ169" s="46" t="str">
        <f t="shared" si="133"/>
        <v/>
      </c>
      <c r="BR169" s="46" t="str">
        <f t="shared" si="133"/>
        <v/>
      </c>
      <c r="BS169" s="46" t="str">
        <f t="shared" si="133"/>
        <v/>
      </c>
      <c r="BT169" s="46" t="str">
        <f t="shared" si="133"/>
        <v/>
      </c>
      <c r="BU169" s="47"/>
      <c r="BV169" s="87">
        <f t="shared" si="151"/>
        <v>0</v>
      </c>
      <c r="BW169" s="88">
        <f>(IF(N169="","",IF(RIGHT(N169,2)="10",RIGHT(N169,2),RIGHT(N169,1))+0))</f>
        <v>0</v>
      </c>
      <c r="BX169" s="88">
        <f>(IF(O169="","",IF(RIGHT(O169,2)="10",RIGHT(O169,2),RIGHT(O169,1))+0))</f>
        <v>0</v>
      </c>
      <c r="BY169" s="88">
        <f>(IF(P169="","",IF(RIGHT(P169,2)="10",RIGHT(P169,2),RIGHT(P169,1))+0))</f>
        <v>1</v>
      </c>
      <c r="BZ169" s="88">
        <f>(IF(Q169="","",IF(RIGHT(Q169,2)="10",RIGHT(Q169,2),RIGHT(Q169,1))+0))</f>
        <v>0</v>
      </c>
      <c r="CA169" s="88">
        <f>(IF(R169="","",IF(RIGHT(R169,2)="10",RIGHT(R169,2),RIGHT(R169,1))+0))</f>
        <v>0</v>
      </c>
      <c r="CB169" s="89"/>
      <c r="CO169" s="46" t="str">
        <f t="shared" si="135"/>
        <v/>
      </c>
      <c r="CP169" s="46" t="str">
        <f t="shared" si="135"/>
        <v/>
      </c>
      <c r="CQ169" s="46" t="str">
        <f t="shared" si="135"/>
        <v/>
      </c>
      <c r="CR169" s="46" t="str">
        <f t="shared" si="135"/>
        <v/>
      </c>
      <c r="CS169" s="46" t="str">
        <f t="shared" si="135"/>
        <v/>
      </c>
      <c r="CU169" s="87" t="str">
        <f t="shared" si="152"/>
        <v>H</v>
      </c>
      <c r="CV169" s="88" t="str">
        <f>(IF(N169="","",IF(AX169&gt;BW169,"H",IF(AX169&lt;BW169,"A","D"))))</f>
        <v>H</v>
      </c>
      <c r="CW169" s="88" t="str">
        <f>(IF(O169="","",IF(AY169&gt;BX169,"H",IF(AY169&lt;BX169,"A","D"))))</f>
        <v>H</v>
      </c>
      <c r="CX169" s="88" t="str">
        <f>(IF(P169="","",IF(AZ169&gt;BY169,"H",IF(AZ169&lt;BY169,"A","D"))))</f>
        <v>H</v>
      </c>
      <c r="CY169" s="88" t="str">
        <f>(IF(Q169="","",IF(BA169&gt;BZ169,"H",IF(BA169&lt;BZ169,"A","D"))))</f>
        <v>H</v>
      </c>
      <c r="CZ169" s="88" t="str">
        <f>(IF(R169="","",IF(BB169&gt;CA169,"H",IF(BB169&lt;CA169,"A","D"))))</f>
        <v>H</v>
      </c>
      <c r="DA169" s="89"/>
      <c r="DQ169" s="24" t="str">
        <f t="shared" si="137"/>
        <v/>
      </c>
      <c r="DR169" s="24" t="str">
        <f t="shared" si="137"/>
        <v/>
      </c>
      <c r="DT169" s="20" t="str">
        <f t="shared" si="138"/>
        <v>Wimbledon</v>
      </c>
      <c r="DU169" s="48">
        <f t="shared" si="153"/>
        <v>12</v>
      </c>
      <c r="DV169" s="49">
        <f t="shared" si="154"/>
        <v>6</v>
      </c>
      <c r="DW169" s="49">
        <f t="shared" si="155"/>
        <v>0</v>
      </c>
      <c r="DX169" s="49">
        <f t="shared" si="156"/>
        <v>0</v>
      </c>
      <c r="DY169" s="49">
        <f>COUNTIF(DA$163:DA$169,"A")</f>
        <v>4</v>
      </c>
      <c r="DZ169" s="49">
        <f>COUNTIF(DA$163:DA$169,"D")</f>
        <v>2</v>
      </c>
      <c r="EA169" s="49">
        <f>COUNTIF(DA$163:DA$169,"H")</f>
        <v>0</v>
      </c>
      <c r="EB169" s="48">
        <f t="shared" si="157"/>
        <v>10</v>
      </c>
      <c r="EC169" s="48">
        <f t="shared" si="139"/>
        <v>2</v>
      </c>
      <c r="ED169" s="48">
        <f t="shared" si="139"/>
        <v>0</v>
      </c>
      <c r="EE169" s="50">
        <f>SUM($AW169:$BT169)+SUM(CB$163:CB$169)</f>
        <v>41</v>
      </c>
      <c r="EF169" s="50">
        <f>SUM($BV169:$CS169)+SUM(BC$163:BC$169)</f>
        <v>2</v>
      </c>
      <c r="EG169" s="48">
        <f t="shared" si="140"/>
        <v>22</v>
      </c>
      <c r="EH169" s="50">
        <f t="shared" si="158"/>
        <v>39</v>
      </c>
      <c r="EI169" s="47"/>
      <c r="EJ169" s="49">
        <f t="shared" si="141"/>
        <v>12</v>
      </c>
      <c r="EK169" s="49">
        <f t="shared" si="142"/>
        <v>10</v>
      </c>
      <c r="EL169" s="49">
        <f t="shared" si="143"/>
        <v>2</v>
      </c>
      <c r="EM169" s="49">
        <f t="shared" si="144"/>
        <v>0</v>
      </c>
      <c r="EN169" s="49">
        <f t="shared" si="145"/>
        <v>41</v>
      </c>
      <c r="EO169" s="49">
        <f t="shared" si="146"/>
        <v>2</v>
      </c>
      <c r="EP169" s="49">
        <f t="shared" si="147"/>
        <v>22</v>
      </c>
      <c r="EQ169" s="49">
        <f t="shared" si="148"/>
        <v>39</v>
      </c>
      <c r="ES169" s="4">
        <f t="shared" si="159"/>
        <v>0</v>
      </c>
      <c r="ET169" s="4">
        <f t="shared" si="160"/>
        <v>0</v>
      </c>
      <c r="EU169" s="4">
        <f t="shared" si="149"/>
        <v>0</v>
      </c>
      <c r="EV169" s="4">
        <f t="shared" si="149"/>
        <v>0</v>
      </c>
      <c r="EW169" s="4">
        <f t="shared" si="149"/>
        <v>0</v>
      </c>
      <c r="EX169" s="4">
        <f t="shared" si="149"/>
        <v>0</v>
      </c>
      <c r="EY169" s="4">
        <f t="shared" si="149"/>
        <v>0</v>
      </c>
      <c r="EZ169" s="4">
        <f t="shared" si="149"/>
        <v>0</v>
      </c>
    </row>
    <row r="170" spans="1:164" x14ac:dyDescent="0.25">
      <c r="D170" s="27">
        <f>SUM(D162:D169)</f>
        <v>29</v>
      </c>
      <c r="E170" s="27">
        <f>SUM(E162:E169)</f>
        <v>26</v>
      </c>
      <c r="F170" s="27">
        <f>SUM(F162:F169)</f>
        <v>29</v>
      </c>
      <c r="G170" s="27">
        <f>SUM(G162:G169)</f>
        <v>134</v>
      </c>
      <c r="H170" s="27">
        <f>SUM(H162:H169)</f>
        <v>134</v>
      </c>
      <c r="I170" s="24"/>
      <c r="J170" s="27">
        <f>SUM(J162:J169)</f>
        <v>0</v>
      </c>
      <c r="K170" s="24"/>
      <c r="L170" s="24"/>
      <c r="M170" s="24"/>
      <c r="N170" s="24"/>
      <c r="O170" s="24"/>
      <c r="P170" s="24"/>
      <c r="Q170" s="24"/>
      <c r="R170" s="24"/>
      <c r="S170" s="24"/>
      <c r="AA170" s="24"/>
      <c r="AB170" s="24"/>
      <c r="AC170" s="24"/>
      <c r="AD170" s="24"/>
      <c r="AE170" s="24"/>
      <c r="AF170" s="24"/>
      <c r="AG170" s="24"/>
      <c r="AH170" s="24"/>
      <c r="DQ170" s="24" t="str">
        <f t="shared" si="137"/>
        <v/>
      </c>
      <c r="DR170" s="24" t="str">
        <f t="shared" si="137"/>
        <v/>
      </c>
      <c r="DT170" s="20"/>
      <c r="DU170" s="48"/>
      <c r="DV170" s="49"/>
      <c r="DW170" s="49"/>
      <c r="DX170" s="49"/>
      <c r="DY170" s="49"/>
      <c r="DZ170" s="49"/>
      <c r="EA170" s="49"/>
      <c r="EB170" s="48"/>
      <c r="EC170" s="48"/>
      <c r="ED170" s="48"/>
      <c r="EE170" s="50"/>
      <c r="EF170" s="50"/>
      <c r="EG170" s="48"/>
      <c r="EH170" s="50"/>
      <c r="EI170" s="47"/>
      <c r="EJ170" s="49"/>
      <c r="EK170" s="49"/>
      <c r="EL170" s="49"/>
      <c r="EM170" s="49"/>
      <c r="EN170" s="49"/>
      <c r="EO170" s="49"/>
      <c r="EP170" s="49"/>
      <c r="EQ170" s="49"/>
    </row>
    <row r="171" spans="1:164" ht="11.4" thickBot="1" x14ac:dyDescent="0.3">
      <c r="A171" s="20" t="s">
        <v>364</v>
      </c>
      <c r="B171" s="20"/>
      <c r="C171" s="23" t="s">
        <v>365</v>
      </c>
      <c r="D171" s="21"/>
      <c r="E171" s="21"/>
      <c r="F171" s="21"/>
      <c r="G171" s="21"/>
      <c r="H171" s="21"/>
      <c r="J171" s="21"/>
    </row>
    <row r="172" spans="1:164" ht="11.4" thickBot="1" x14ac:dyDescent="0.3">
      <c r="A172" s="20" t="s">
        <v>11</v>
      </c>
      <c r="B172" s="20" t="s">
        <v>12</v>
      </c>
      <c r="C172" s="21" t="s">
        <v>13</v>
      </c>
      <c r="D172" s="21" t="s">
        <v>14</v>
      </c>
      <c r="E172" s="21" t="s">
        <v>15</v>
      </c>
      <c r="F172" s="21" t="s">
        <v>16</v>
      </c>
      <c r="G172" s="21" t="s">
        <v>17</v>
      </c>
      <c r="H172" s="21" t="s">
        <v>18</v>
      </c>
      <c r="I172" s="21" t="s">
        <v>19</v>
      </c>
      <c r="J172" s="21" t="s">
        <v>96</v>
      </c>
      <c r="L172" s="32"/>
      <c r="M172" s="33" t="s">
        <v>366</v>
      </c>
      <c r="N172" s="33" t="s">
        <v>367</v>
      </c>
      <c r="O172" s="33" t="s">
        <v>368</v>
      </c>
      <c r="P172" s="34" t="s">
        <v>292</v>
      </c>
      <c r="Q172" s="33" t="s">
        <v>369</v>
      </c>
      <c r="R172" s="33" t="s">
        <v>370</v>
      </c>
      <c r="S172" s="33" t="s">
        <v>362</v>
      </c>
      <c r="T172" s="33" t="s">
        <v>371</v>
      </c>
      <c r="U172" s="92" t="s">
        <v>372</v>
      </c>
      <c r="AA172" s="32"/>
      <c r="AB172" s="33" t="s">
        <v>366</v>
      </c>
      <c r="AC172" s="33" t="s">
        <v>367</v>
      </c>
      <c r="AD172" s="33" t="s">
        <v>368</v>
      </c>
      <c r="AE172" s="34" t="s">
        <v>292</v>
      </c>
      <c r="AF172" s="33" t="s">
        <v>369</v>
      </c>
      <c r="AG172" s="33" t="s">
        <v>370</v>
      </c>
      <c r="AH172" s="33" t="s">
        <v>362</v>
      </c>
      <c r="AI172" s="35" t="s">
        <v>371</v>
      </c>
      <c r="AJ172" s="92" t="s">
        <v>372</v>
      </c>
      <c r="DU172" s="24" t="s">
        <v>13</v>
      </c>
      <c r="DV172" s="24" t="s">
        <v>90</v>
      </c>
      <c r="DW172" s="24" t="s">
        <v>91</v>
      </c>
      <c r="DX172" s="24" t="s">
        <v>92</v>
      </c>
      <c r="DY172" s="24" t="s">
        <v>93</v>
      </c>
      <c r="DZ172" s="24" t="s">
        <v>94</v>
      </c>
      <c r="EA172" s="24" t="s">
        <v>95</v>
      </c>
      <c r="EB172" s="24" t="s">
        <v>14</v>
      </c>
      <c r="EC172" s="24" t="s">
        <v>15</v>
      </c>
      <c r="ED172" s="24" t="s">
        <v>16</v>
      </c>
      <c r="EE172" s="24" t="s">
        <v>17</v>
      </c>
      <c r="EF172" s="24" t="s">
        <v>18</v>
      </c>
      <c r="EG172" s="24" t="s">
        <v>19</v>
      </c>
      <c r="EH172" s="24" t="s">
        <v>96</v>
      </c>
      <c r="EI172" s="24"/>
      <c r="EJ172" s="24" t="s">
        <v>13</v>
      </c>
      <c r="EK172" s="24" t="s">
        <v>14</v>
      </c>
      <c r="EL172" s="24" t="s">
        <v>15</v>
      </c>
      <c r="EM172" s="24" t="s">
        <v>16</v>
      </c>
      <c r="EN172" s="24" t="s">
        <v>17</v>
      </c>
      <c r="EO172" s="24" t="s">
        <v>18</v>
      </c>
      <c r="EP172" s="24" t="s">
        <v>19</v>
      </c>
      <c r="EQ172" s="24" t="s">
        <v>96</v>
      </c>
    </row>
    <row r="173" spans="1:164" x14ac:dyDescent="0.25">
      <c r="A173" s="4">
        <v>1</v>
      </c>
      <c r="B173" s="4" t="s">
        <v>373</v>
      </c>
      <c r="C173" s="24">
        <v>14</v>
      </c>
      <c r="D173" s="24">
        <v>10</v>
      </c>
      <c r="E173" s="24">
        <v>2</v>
      </c>
      <c r="F173" s="24">
        <v>2</v>
      </c>
      <c r="G173" s="24">
        <v>34</v>
      </c>
      <c r="H173" s="24">
        <v>24</v>
      </c>
      <c r="I173" s="21">
        <v>22</v>
      </c>
      <c r="J173" s="24">
        <f>G173-H173</f>
        <v>10</v>
      </c>
      <c r="L173" s="36" t="s">
        <v>374</v>
      </c>
      <c r="M173" s="37"/>
      <c r="N173" s="33"/>
      <c r="O173" s="33"/>
      <c r="P173" s="124"/>
      <c r="Q173" s="33"/>
      <c r="R173" s="33"/>
      <c r="S173" s="33"/>
      <c r="T173" s="33"/>
      <c r="U173" s="94"/>
      <c r="AA173" s="36" t="s">
        <v>374</v>
      </c>
      <c r="AB173" s="37"/>
      <c r="AC173" s="33"/>
      <c r="AD173" s="33"/>
      <c r="AE173" s="34"/>
      <c r="AF173" s="33"/>
      <c r="AG173" s="33"/>
      <c r="AH173" s="33"/>
      <c r="AI173" s="35"/>
      <c r="AJ173" s="94"/>
      <c r="AP173" s="4" t="s">
        <v>112</v>
      </c>
      <c r="AW173" s="43"/>
      <c r="AX173" s="44" t="str">
        <f t="shared" ref="AX173:BD174" si="161">(IF(N173="","",(IF(MID(N173,2,1)="-",LEFT(N173,1),LEFT(N173,2)))+0))</f>
        <v/>
      </c>
      <c r="AY173" s="44" t="str">
        <f t="shared" si="161"/>
        <v/>
      </c>
      <c r="AZ173" s="44" t="str">
        <f t="shared" si="161"/>
        <v/>
      </c>
      <c r="BA173" s="44" t="str">
        <f t="shared" si="161"/>
        <v/>
      </c>
      <c r="BB173" s="44" t="str">
        <f t="shared" si="161"/>
        <v/>
      </c>
      <c r="BC173" s="44" t="str">
        <f t="shared" si="161"/>
        <v/>
      </c>
      <c r="BD173" s="45" t="str">
        <f t="shared" si="161"/>
        <v/>
      </c>
      <c r="BM173" s="24"/>
      <c r="BN173" s="24"/>
      <c r="BO173" s="24"/>
      <c r="BP173" s="46" t="str">
        <f t="shared" ref="BP173:BT180" si="162">(IF(AQ173="","",(IF(MID(AQ173,2,1)="-",LEFT(AQ173,1),LEFT(AQ173,2)))+0))</f>
        <v/>
      </c>
      <c r="BQ173" s="46" t="str">
        <f t="shared" si="162"/>
        <v/>
      </c>
      <c r="BR173" s="46" t="str">
        <f t="shared" si="162"/>
        <v/>
      </c>
      <c r="BS173" s="46" t="str">
        <f t="shared" si="162"/>
        <v/>
      </c>
      <c r="BT173" s="46" t="str">
        <f t="shared" si="162"/>
        <v/>
      </c>
      <c r="BU173" s="47"/>
      <c r="BV173" s="43"/>
      <c r="BW173" s="44" t="str">
        <f t="shared" ref="BW173:CC174" si="163">(IF(N173="","",IF(RIGHT(N173,2)="10",RIGHT(N173,2),RIGHT(N173,1))+0))</f>
        <v/>
      </c>
      <c r="BX173" s="44" t="str">
        <f t="shared" si="163"/>
        <v/>
      </c>
      <c r="BY173" s="44" t="str">
        <f t="shared" si="163"/>
        <v/>
      </c>
      <c r="BZ173" s="44" t="str">
        <f t="shared" si="163"/>
        <v/>
      </c>
      <c r="CA173" s="44" t="str">
        <f t="shared" si="163"/>
        <v/>
      </c>
      <c r="CB173" s="44" t="str">
        <f t="shared" si="163"/>
        <v/>
      </c>
      <c r="CC173" s="45" t="str">
        <f t="shared" si="163"/>
        <v/>
      </c>
      <c r="CL173" s="24"/>
      <c r="CM173" s="24"/>
      <c r="CN173" s="24"/>
      <c r="CO173" s="46" t="str">
        <f t="shared" ref="CO173:CS180" si="164">(IF(AQ173="","",IF(RIGHT(AQ173,2)="10",RIGHT(AQ173,2),RIGHT(AQ173,1))+0))</f>
        <v/>
      </c>
      <c r="CP173" s="46" t="str">
        <f t="shared" si="164"/>
        <v/>
      </c>
      <c r="CQ173" s="46" t="str">
        <f t="shared" si="164"/>
        <v/>
      </c>
      <c r="CR173" s="46" t="str">
        <f t="shared" si="164"/>
        <v/>
      </c>
      <c r="CS173" s="46" t="str">
        <f t="shared" si="164"/>
        <v/>
      </c>
      <c r="CU173" s="43"/>
      <c r="CV173" s="44" t="str">
        <f t="shared" ref="CV173:DB174" si="165">(IF(N173="","",IF(AX173&gt;BW173,"H",IF(AX173&lt;BW173,"A","D"))))</f>
        <v/>
      </c>
      <c r="CW173" s="44" t="str">
        <f t="shared" si="165"/>
        <v/>
      </c>
      <c r="CX173" s="44" t="str">
        <f t="shared" si="165"/>
        <v/>
      </c>
      <c r="CY173" s="44" t="str">
        <f t="shared" si="165"/>
        <v/>
      </c>
      <c r="CZ173" s="44" t="str">
        <f t="shared" si="165"/>
        <v/>
      </c>
      <c r="DA173" s="44" t="str">
        <f t="shared" si="165"/>
        <v/>
      </c>
      <c r="DB173" s="45" t="str">
        <f t="shared" si="165"/>
        <v/>
      </c>
      <c r="DK173" s="24"/>
      <c r="DL173" s="24"/>
      <c r="DM173" s="24"/>
      <c r="DN173" s="24" t="str">
        <f t="shared" ref="DN173:DR180" si="166">(IF(AQ173="","",IF(BP173&gt;CO173,"H",IF(BP173&lt;CO173,"A","D"))))</f>
        <v/>
      </c>
      <c r="DO173" s="24" t="str">
        <f t="shared" si="166"/>
        <v/>
      </c>
      <c r="DP173" s="24" t="str">
        <f t="shared" si="166"/>
        <v/>
      </c>
      <c r="DQ173" s="24" t="str">
        <f t="shared" si="166"/>
        <v/>
      </c>
      <c r="DR173" s="24" t="str">
        <f t="shared" si="166"/>
        <v/>
      </c>
      <c r="DT173" s="20" t="str">
        <f t="shared" ref="DT173:DT180" si="167">L173</f>
        <v>AZ Sportsworld</v>
      </c>
      <c r="DU173" s="48">
        <f>SUM(EB173:ED173)</f>
        <v>1</v>
      </c>
      <c r="DV173" s="49">
        <f>COUNTIF($CU173:$DR173,"H")</f>
        <v>0</v>
      </c>
      <c r="DW173" s="49">
        <f>COUNTIF($CU173:$DR173,"D")</f>
        <v>0</v>
      </c>
      <c r="DX173" s="49">
        <f>COUNTIF($CU173:$DR173,"A")</f>
        <v>0</v>
      </c>
      <c r="DY173" s="49">
        <f>COUNTIF(CU$173:CU$180,"A")</f>
        <v>0</v>
      </c>
      <c r="DZ173" s="49">
        <f>COUNTIF(CU$173:CU$180,"D")</f>
        <v>1</v>
      </c>
      <c r="EA173" s="49">
        <f>COUNTIF(CU$173:CU$180,"H")</f>
        <v>0</v>
      </c>
      <c r="EB173" s="48">
        <f>DV173+DY173</f>
        <v>0</v>
      </c>
      <c r="EC173" s="48">
        <f t="shared" ref="EC173:ED180" si="168">DW173+DZ173</f>
        <v>1</v>
      </c>
      <c r="ED173" s="48">
        <f t="shared" si="168"/>
        <v>0</v>
      </c>
      <c r="EE173" s="50">
        <f>SUM($AW173:$BT173)+SUM(BV$173:BV$180)</f>
        <v>0</v>
      </c>
      <c r="EF173" s="50">
        <f>SUM($BV173:$CS173)+SUM(AW$173:AW$180)</f>
        <v>0</v>
      </c>
      <c r="EG173" s="48">
        <f t="shared" ref="EG173:EG180" si="169">(EB173*2)+EC173</f>
        <v>1</v>
      </c>
      <c r="EH173" s="50">
        <f>EE173-EF173</f>
        <v>0</v>
      </c>
      <c r="EI173" s="47"/>
      <c r="EJ173" s="49">
        <f t="shared" ref="EJ173:EJ180" si="170">VLOOKUP($DT173,$B$173:$J$180,2,0)</f>
        <v>14</v>
      </c>
      <c r="EK173" s="49">
        <f t="shared" ref="EK173:EK180" si="171">VLOOKUP($DT173,$B$173:$J$180,3,0)</f>
        <v>2</v>
      </c>
      <c r="EL173" s="49">
        <f t="shared" ref="EL173:EL180" si="172">VLOOKUP($DT173,$B$173:$J$180,4,0)</f>
        <v>3</v>
      </c>
      <c r="EM173" s="49">
        <f t="shared" ref="EM173:EM180" si="173">VLOOKUP($DT173,$B$173:$J$180,5,0)</f>
        <v>9</v>
      </c>
      <c r="EN173" s="49">
        <f t="shared" ref="EN173:EN180" si="174">VLOOKUP($DT173,$B$173:$J$180,6,0)</f>
        <v>22</v>
      </c>
      <c r="EO173" s="49">
        <f t="shared" ref="EO173:EO180" si="175">VLOOKUP($DT173,$B$173:$J$180,7,0)</f>
        <v>35</v>
      </c>
      <c r="EP173" s="49">
        <f t="shared" ref="EP173:EP180" si="176">VLOOKUP($DT173,$B$173:$J$180,8,0)</f>
        <v>7</v>
      </c>
      <c r="EQ173" s="49">
        <f t="shared" ref="EQ173:EQ180" si="177">VLOOKUP($DT173,$B$173:$J$180,9,0)</f>
        <v>-13</v>
      </c>
      <c r="ES173" s="4">
        <f>IF(DU173=EJ173,0,1)</f>
        <v>1</v>
      </c>
      <c r="ET173" s="4">
        <f>IF(EB173=EK173,0,1)</f>
        <v>1</v>
      </c>
      <c r="EU173" s="4">
        <f t="shared" ref="EU173:EZ180" si="178">IF(EC173=EL173,0,1)</f>
        <v>1</v>
      </c>
      <c r="EV173" s="4">
        <f t="shared" si="178"/>
        <v>1</v>
      </c>
      <c r="EW173" s="4">
        <f t="shared" si="178"/>
        <v>1</v>
      </c>
      <c r="EX173" s="4">
        <f t="shared" si="178"/>
        <v>1</v>
      </c>
      <c r="EY173" s="4">
        <f t="shared" si="178"/>
        <v>1</v>
      </c>
      <c r="EZ173" s="4">
        <f t="shared" si="178"/>
        <v>1</v>
      </c>
    </row>
    <row r="174" spans="1:164" x14ac:dyDescent="0.25">
      <c r="A174" s="4">
        <v>2</v>
      </c>
      <c r="B174" s="4" t="s">
        <v>375</v>
      </c>
      <c r="C174" s="24">
        <v>14</v>
      </c>
      <c r="D174" s="24">
        <v>7</v>
      </c>
      <c r="E174" s="24">
        <v>5</v>
      </c>
      <c r="F174" s="24">
        <v>2</v>
      </c>
      <c r="G174" s="24">
        <v>34</v>
      </c>
      <c r="H174" s="24">
        <v>23</v>
      </c>
      <c r="I174" s="21">
        <v>19</v>
      </c>
      <c r="J174" s="24">
        <f t="shared" ref="J174:J180" si="179">G174-H174</f>
        <v>11</v>
      </c>
      <c r="L174" s="51" t="s">
        <v>373</v>
      </c>
      <c r="M174" s="64"/>
      <c r="N174" s="53"/>
      <c r="O174" s="57"/>
      <c r="P174" s="55" t="s">
        <v>149</v>
      </c>
      <c r="Q174" s="57"/>
      <c r="R174" s="57"/>
      <c r="S174" s="57"/>
      <c r="T174" s="66" t="s">
        <v>376</v>
      </c>
      <c r="U174" s="94"/>
      <c r="AA174" s="51" t="s">
        <v>373</v>
      </c>
      <c r="AB174" s="64"/>
      <c r="AC174" s="53"/>
      <c r="AD174" s="57"/>
      <c r="AE174" s="55" t="s">
        <v>377</v>
      </c>
      <c r="AF174" s="57"/>
      <c r="AG174" s="57"/>
      <c r="AH174" s="57"/>
      <c r="AI174" s="75"/>
      <c r="AJ174" s="94"/>
      <c r="AW174" s="61" t="str">
        <f t="shared" ref="AW174:AX180" si="180">(IF(M174="","",(IF(MID(M174,2,1)="-",LEFT(M174,1),LEFT(M174,2)))+0))</f>
        <v/>
      </c>
      <c r="AX174" s="62"/>
      <c r="AY174" s="46" t="str">
        <f t="shared" si="161"/>
        <v/>
      </c>
      <c r="AZ174" s="46">
        <f t="shared" si="161"/>
        <v>3</v>
      </c>
      <c r="BA174" s="46" t="str">
        <f t="shared" si="161"/>
        <v/>
      </c>
      <c r="BB174" s="46" t="str">
        <f t="shared" si="161"/>
        <v/>
      </c>
      <c r="BC174" s="46" t="str">
        <f t="shared" si="161"/>
        <v/>
      </c>
      <c r="BD174" s="63">
        <f t="shared" si="161"/>
        <v>8</v>
      </c>
      <c r="BM174" s="24"/>
      <c r="BN174" s="24"/>
      <c r="BO174" s="24"/>
      <c r="BP174" s="46" t="str">
        <f t="shared" si="162"/>
        <v/>
      </c>
      <c r="BQ174" s="46" t="str">
        <f t="shared" si="162"/>
        <v/>
      </c>
      <c r="BR174" s="46" t="str">
        <f t="shared" si="162"/>
        <v/>
      </c>
      <c r="BS174" s="46" t="str">
        <f t="shared" si="162"/>
        <v/>
      </c>
      <c r="BT174" s="46" t="str">
        <f t="shared" si="162"/>
        <v/>
      </c>
      <c r="BU174" s="47"/>
      <c r="BV174" s="61" t="str">
        <f t="shared" ref="BV174:BW180" si="181">(IF(M174="","",IF(RIGHT(M174,2)="10",RIGHT(M174,2),RIGHT(M174,1))+0))</f>
        <v/>
      </c>
      <c r="BW174" s="62"/>
      <c r="BX174" s="46" t="str">
        <f t="shared" si="163"/>
        <v/>
      </c>
      <c r="BY174" s="46">
        <f t="shared" si="163"/>
        <v>2</v>
      </c>
      <c r="BZ174" s="46" t="str">
        <f t="shared" si="163"/>
        <v/>
      </c>
      <c r="CA174" s="46" t="str">
        <f t="shared" si="163"/>
        <v/>
      </c>
      <c r="CB174" s="46" t="str">
        <f t="shared" si="163"/>
        <v/>
      </c>
      <c r="CC174" s="63">
        <f t="shared" si="163"/>
        <v>6</v>
      </c>
      <c r="CL174" s="24"/>
      <c r="CM174" s="24"/>
      <c r="CN174" s="24"/>
      <c r="CO174" s="46" t="str">
        <f t="shared" si="164"/>
        <v/>
      </c>
      <c r="CP174" s="46" t="str">
        <f t="shared" si="164"/>
        <v/>
      </c>
      <c r="CQ174" s="46" t="str">
        <f t="shared" si="164"/>
        <v/>
      </c>
      <c r="CR174" s="46" t="str">
        <f t="shared" si="164"/>
        <v/>
      </c>
      <c r="CS174" s="46" t="str">
        <f t="shared" si="164"/>
        <v/>
      </c>
      <c r="CU174" s="61" t="str">
        <f t="shared" ref="CU174:CV180" si="182">(IF(M174="","",IF(AW174&gt;BV174,"H",IF(AW174&lt;BV174,"A","D"))))</f>
        <v/>
      </c>
      <c r="CV174" s="62"/>
      <c r="CW174" s="46" t="str">
        <f t="shared" si="165"/>
        <v/>
      </c>
      <c r="CX174" s="46" t="str">
        <f t="shared" si="165"/>
        <v>H</v>
      </c>
      <c r="CY174" s="46" t="str">
        <f t="shared" si="165"/>
        <v/>
      </c>
      <c r="CZ174" s="46" t="str">
        <f t="shared" si="165"/>
        <v/>
      </c>
      <c r="DA174" s="46" t="str">
        <f t="shared" si="165"/>
        <v/>
      </c>
      <c r="DB174" s="63" t="str">
        <f t="shared" si="165"/>
        <v>H</v>
      </c>
      <c r="DK174" s="24"/>
      <c r="DL174" s="24"/>
      <c r="DM174" s="24"/>
      <c r="DN174" s="24" t="str">
        <f t="shared" si="166"/>
        <v/>
      </c>
      <c r="DO174" s="24" t="str">
        <f t="shared" si="166"/>
        <v/>
      </c>
      <c r="DP174" s="24" t="str">
        <f t="shared" si="166"/>
        <v/>
      </c>
      <c r="DQ174" s="24" t="str">
        <f t="shared" si="166"/>
        <v/>
      </c>
      <c r="DR174" s="24" t="str">
        <f t="shared" si="166"/>
        <v/>
      </c>
      <c r="DT174" s="20" t="str">
        <f t="shared" si="167"/>
        <v>Barnes Eagles</v>
      </c>
      <c r="DU174" s="48">
        <f t="shared" ref="DU174:DU180" si="183">SUM(EB174:ED174)</f>
        <v>3</v>
      </c>
      <c r="DV174" s="49">
        <f t="shared" ref="DV174:DV180" si="184">COUNTIF($CU174:$DR174,"H")</f>
        <v>2</v>
      </c>
      <c r="DW174" s="49">
        <f t="shared" ref="DW174:DW180" si="185">COUNTIF($CU174:$DR174,"D")</f>
        <v>0</v>
      </c>
      <c r="DX174" s="49">
        <f t="shared" ref="DX174:DX180" si="186">COUNTIF($CU174:$DR174,"A")</f>
        <v>0</v>
      </c>
      <c r="DY174" s="49">
        <f>COUNTIF(CV$173:CV$180,"A")</f>
        <v>0</v>
      </c>
      <c r="DZ174" s="49">
        <f>COUNTIF(CV$173:CV$180,"D")</f>
        <v>1</v>
      </c>
      <c r="EA174" s="49">
        <f>COUNTIF(CV$173:CV$180,"H")</f>
        <v>0</v>
      </c>
      <c r="EB174" s="48">
        <f t="shared" ref="EB174:EB180" si="187">DV174+DY174</f>
        <v>2</v>
      </c>
      <c r="EC174" s="48">
        <f t="shared" si="168"/>
        <v>1</v>
      </c>
      <c r="ED174" s="48">
        <f t="shared" si="168"/>
        <v>0</v>
      </c>
      <c r="EE174" s="50">
        <f>SUM($AW174:$BT174)+SUM(BW$173:BW$180)</f>
        <v>14</v>
      </c>
      <c r="EF174" s="50">
        <f>SUM($BV174:$CS174)+SUM(AX$173:AX$180)</f>
        <v>11</v>
      </c>
      <c r="EG174" s="48">
        <f t="shared" si="169"/>
        <v>5</v>
      </c>
      <c r="EH174" s="50">
        <f t="shared" ref="EH174:EH180" si="188">EE174-EF174</f>
        <v>3</v>
      </c>
      <c r="EI174" s="47"/>
      <c r="EJ174" s="49">
        <f t="shared" si="170"/>
        <v>14</v>
      </c>
      <c r="EK174" s="49">
        <f t="shared" si="171"/>
        <v>10</v>
      </c>
      <c r="EL174" s="49">
        <f t="shared" si="172"/>
        <v>2</v>
      </c>
      <c r="EM174" s="49">
        <f t="shared" si="173"/>
        <v>2</v>
      </c>
      <c r="EN174" s="49">
        <f t="shared" si="174"/>
        <v>34</v>
      </c>
      <c r="EO174" s="49">
        <f t="shared" si="175"/>
        <v>24</v>
      </c>
      <c r="EP174" s="49">
        <f t="shared" si="176"/>
        <v>22</v>
      </c>
      <c r="EQ174" s="49">
        <f t="shared" si="177"/>
        <v>10</v>
      </c>
      <c r="ES174" s="4">
        <f t="shared" ref="ES174:ES180" si="189">IF(DU174=EJ174,0,1)</f>
        <v>1</v>
      </c>
      <c r="ET174" s="4">
        <f t="shared" ref="ET174:ET180" si="190">IF(EB174=EK174,0,1)</f>
        <v>1</v>
      </c>
      <c r="EU174" s="4">
        <f t="shared" si="178"/>
        <v>1</v>
      </c>
      <c r="EV174" s="4">
        <f t="shared" si="178"/>
        <v>1</v>
      </c>
      <c r="EW174" s="4">
        <f t="shared" si="178"/>
        <v>1</v>
      </c>
      <c r="EX174" s="4">
        <f t="shared" si="178"/>
        <v>1</v>
      </c>
      <c r="EY174" s="4">
        <f t="shared" si="178"/>
        <v>1</v>
      </c>
      <c r="EZ174" s="4">
        <f t="shared" si="178"/>
        <v>1</v>
      </c>
    </row>
    <row r="175" spans="1:164" x14ac:dyDescent="0.25">
      <c r="A175" s="4">
        <v>3</v>
      </c>
      <c r="B175" s="4" t="s">
        <v>378</v>
      </c>
      <c r="C175" s="24">
        <v>14</v>
      </c>
      <c r="D175" s="24">
        <v>6</v>
      </c>
      <c r="E175" s="24">
        <v>6</v>
      </c>
      <c r="F175" s="24">
        <v>2</v>
      </c>
      <c r="G175" s="24">
        <v>53</v>
      </c>
      <c r="H175" s="24">
        <v>31</v>
      </c>
      <c r="I175" s="21">
        <v>18</v>
      </c>
      <c r="J175" s="24">
        <f t="shared" si="179"/>
        <v>22</v>
      </c>
      <c r="L175" s="51" t="s">
        <v>379</v>
      </c>
      <c r="M175" s="64"/>
      <c r="N175" s="57"/>
      <c r="O175" s="53"/>
      <c r="P175" s="55" t="s">
        <v>131</v>
      </c>
      <c r="Q175" s="57"/>
      <c r="R175" s="57"/>
      <c r="S175" s="57"/>
      <c r="T175" s="57"/>
      <c r="U175" s="94"/>
      <c r="AA175" s="51" t="s">
        <v>379</v>
      </c>
      <c r="AB175" s="64"/>
      <c r="AC175" s="57"/>
      <c r="AD175" s="53"/>
      <c r="AE175" s="55" t="s">
        <v>246</v>
      </c>
      <c r="AF175" s="57"/>
      <c r="AG175" s="57"/>
      <c r="AH175" s="57"/>
      <c r="AI175" s="75"/>
      <c r="AJ175" s="94"/>
      <c r="AW175" s="61" t="str">
        <f t="shared" si="180"/>
        <v/>
      </c>
      <c r="AX175" s="46" t="str">
        <f t="shared" si="180"/>
        <v/>
      </c>
      <c r="AY175" s="62"/>
      <c r="AZ175" s="46">
        <f>(IF(P175="","",(IF(MID(P175,2,1)="-",LEFT(P175,1),LEFT(P175,2)))+0))</f>
        <v>2</v>
      </c>
      <c r="BA175" s="46" t="str">
        <f>(IF(Q175="","",(IF(MID(Q175,2,1)="-",LEFT(Q175,1),LEFT(Q175,2)))+0))</f>
        <v/>
      </c>
      <c r="BB175" s="46" t="str">
        <f>(IF(R175="","",(IF(MID(R175,2,1)="-",LEFT(R175,1),LEFT(R175,2)))+0))</f>
        <v/>
      </c>
      <c r="BC175" s="46" t="str">
        <f>(IF(S175="","",(IF(MID(S175,2,1)="-",LEFT(S175,1),LEFT(S175,2)))+0))</f>
        <v/>
      </c>
      <c r="BD175" s="63" t="str">
        <f>(IF(T175="","",(IF(MID(T175,2,1)="-",LEFT(T175,1),LEFT(T175,2)))+0))</f>
        <v/>
      </c>
      <c r="BP175" s="46" t="str">
        <f t="shared" si="162"/>
        <v/>
      </c>
      <c r="BQ175" s="46" t="str">
        <f t="shared" si="162"/>
        <v/>
      </c>
      <c r="BR175" s="46" t="str">
        <f t="shared" si="162"/>
        <v/>
      </c>
      <c r="BS175" s="46" t="str">
        <f t="shared" si="162"/>
        <v/>
      </c>
      <c r="BT175" s="46" t="str">
        <f t="shared" si="162"/>
        <v/>
      </c>
      <c r="BU175" s="47"/>
      <c r="BV175" s="61" t="str">
        <f t="shared" si="181"/>
        <v/>
      </c>
      <c r="BW175" s="46" t="str">
        <f t="shared" si="181"/>
        <v/>
      </c>
      <c r="BX175" s="62"/>
      <c r="BY175" s="46">
        <f>(IF(P175="","",IF(RIGHT(P175,2)="10",RIGHT(P175,2),RIGHT(P175,1))+0))</f>
        <v>1</v>
      </c>
      <c r="BZ175" s="46" t="str">
        <f>(IF(Q175="","",IF(RIGHT(Q175,2)="10",RIGHT(Q175,2),RIGHT(Q175,1))+0))</f>
        <v/>
      </c>
      <c r="CA175" s="46" t="str">
        <f>(IF(R175="","",IF(RIGHT(R175,2)="10",RIGHT(R175,2),RIGHT(R175,1))+0))</f>
        <v/>
      </c>
      <c r="CB175" s="46" t="str">
        <f>(IF(S175="","",IF(RIGHT(S175,2)="10",RIGHT(S175,2),RIGHT(S175,1))+0))</f>
        <v/>
      </c>
      <c r="CC175" s="63" t="str">
        <f>(IF(T175="","",IF(RIGHT(T175,2)="10",RIGHT(T175,2),RIGHT(T175,1))+0))</f>
        <v/>
      </c>
      <c r="CO175" s="46" t="str">
        <f t="shared" si="164"/>
        <v/>
      </c>
      <c r="CP175" s="46" t="str">
        <f t="shared" si="164"/>
        <v/>
      </c>
      <c r="CQ175" s="46" t="str">
        <f t="shared" si="164"/>
        <v/>
      </c>
      <c r="CR175" s="46" t="str">
        <f t="shared" si="164"/>
        <v/>
      </c>
      <c r="CS175" s="46" t="str">
        <f t="shared" si="164"/>
        <v/>
      </c>
      <c r="CU175" s="61" t="str">
        <f t="shared" si="182"/>
        <v/>
      </c>
      <c r="CV175" s="46" t="str">
        <f t="shared" si="182"/>
        <v/>
      </c>
      <c r="CW175" s="62"/>
      <c r="CX175" s="46" t="str">
        <f>(IF(P175="","",IF(AZ175&gt;BY175,"H",IF(AZ175&lt;BY175,"A","D"))))</f>
        <v>H</v>
      </c>
      <c r="CY175" s="46" t="str">
        <f>(IF(Q175="","",IF(BA175&gt;BZ175,"H",IF(BA175&lt;BZ175,"A","D"))))</f>
        <v/>
      </c>
      <c r="CZ175" s="46" t="str">
        <f>(IF(R175="","",IF(BB175&gt;CA175,"H",IF(BB175&lt;CA175,"A","D"))))</f>
        <v/>
      </c>
      <c r="DA175" s="46" t="str">
        <f>(IF(S175="","",IF(BC175&gt;CB175,"H",IF(BC175&lt;CB175,"A","D"))))</f>
        <v/>
      </c>
      <c r="DB175" s="63" t="str">
        <f>(IF(T175="","",IF(BD175&gt;CC175,"H",IF(BD175&lt;CC175,"A","D"))))</f>
        <v/>
      </c>
      <c r="DQ175" s="24" t="str">
        <f t="shared" si="166"/>
        <v/>
      </c>
      <c r="DR175" s="24" t="str">
        <f t="shared" si="166"/>
        <v/>
      </c>
      <c r="DT175" s="20" t="str">
        <f t="shared" si="167"/>
        <v>Belmont United</v>
      </c>
      <c r="DU175" s="48">
        <f t="shared" si="183"/>
        <v>1</v>
      </c>
      <c r="DV175" s="49">
        <f t="shared" si="184"/>
        <v>1</v>
      </c>
      <c r="DW175" s="49">
        <f t="shared" si="185"/>
        <v>0</v>
      </c>
      <c r="DX175" s="49">
        <f t="shared" si="186"/>
        <v>0</v>
      </c>
      <c r="DY175" s="49">
        <f>COUNTIF(CW$173:CW$180,"A")</f>
        <v>0</v>
      </c>
      <c r="DZ175" s="49">
        <f>COUNTIF(CW$173:CW$180,"D")</f>
        <v>0</v>
      </c>
      <c r="EA175" s="49">
        <f>COUNTIF(CW$173:CW$180,"H")</f>
        <v>0</v>
      </c>
      <c r="EB175" s="48">
        <f t="shared" si="187"/>
        <v>1</v>
      </c>
      <c r="EC175" s="48">
        <f t="shared" si="168"/>
        <v>0</v>
      </c>
      <c r="ED175" s="48">
        <f t="shared" si="168"/>
        <v>0</v>
      </c>
      <c r="EE175" s="50">
        <f>SUM($AW175:$BT175)+SUM(BX$173:BX$180)</f>
        <v>2</v>
      </c>
      <c r="EF175" s="50">
        <f>SUM($BV175:$CS175)+SUM(AY$173:AY$180)</f>
        <v>1</v>
      </c>
      <c r="EG175" s="48">
        <f t="shared" si="169"/>
        <v>2</v>
      </c>
      <c r="EH175" s="50">
        <f t="shared" si="188"/>
        <v>1</v>
      </c>
      <c r="EI175" s="47"/>
      <c r="EJ175" s="49">
        <f t="shared" si="170"/>
        <v>14</v>
      </c>
      <c r="EK175" s="49">
        <f t="shared" si="171"/>
        <v>8</v>
      </c>
      <c r="EL175" s="49">
        <f t="shared" si="172"/>
        <v>1</v>
      </c>
      <c r="EM175" s="49">
        <f t="shared" si="173"/>
        <v>5</v>
      </c>
      <c r="EN175" s="49">
        <f t="shared" si="174"/>
        <v>41</v>
      </c>
      <c r="EO175" s="49">
        <f t="shared" si="175"/>
        <v>33</v>
      </c>
      <c r="EP175" s="49">
        <f t="shared" si="176"/>
        <v>17</v>
      </c>
      <c r="EQ175" s="49">
        <f t="shared" si="177"/>
        <v>8</v>
      </c>
      <c r="ES175" s="4">
        <f t="shared" si="189"/>
        <v>1</v>
      </c>
      <c r="ET175" s="4">
        <f t="shared" si="190"/>
        <v>1</v>
      </c>
      <c r="EU175" s="4">
        <f t="shared" si="178"/>
        <v>1</v>
      </c>
      <c r="EV175" s="4">
        <f t="shared" si="178"/>
        <v>1</v>
      </c>
      <c r="EW175" s="4">
        <f t="shared" si="178"/>
        <v>1</v>
      </c>
      <c r="EX175" s="4">
        <f t="shared" si="178"/>
        <v>1</v>
      </c>
      <c r="EY175" s="4">
        <f t="shared" si="178"/>
        <v>1</v>
      </c>
      <c r="EZ175" s="4">
        <f t="shared" si="178"/>
        <v>1</v>
      </c>
    </row>
    <row r="176" spans="1:164" x14ac:dyDescent="0.25">
      <c r="A176" s="4">
        <v>4</v>
      </c>
      <c r="B176" s="4" t="s">
        <v>379</v>
      </c>
      <c r="C176" s="24">
        <v>14</v>
      </c>
      <c r="D176" s="24">
        <v>8</v>
      </c>
      <c r="E176" s="24">
        <v>1</v>
      </c>
      <c r="F176" s="24">
        <v>5</v>
      </c>
      <c r="G176" s="24">
        <v>41</v>
      </c>
      <c r="H176" s="24">
        <v>33</v>
      </c>
      <c r="I176" s="21">
        <v>17</v>
      </c>
      <c r="J176" s="24">
        <f t="shared" si="179"/>
        <v>8</v>
      </c>
      <c r="L176" s="67" t="s">
        <v>299</v>
      </c>
      <c r="M176" s="68" t="s">
        <v>263</v>
      </c>
      <c r="N176" s="55" t="s">
        <v>179</v>
      </c>
      <c r="O176" s="125"/>
      <c r="P176" s="53"/>
      <c r="Q176" s="55" t="s">
        <v>117</v>
      </c>
      <c r="R176" s="55" t="s">
        <v>131</v>
      </c>
      <c r="S176" s="55" t="s">
        <v>134</v>
      </c>
      <c r="T176" s="55" t="s">
        <v>232</v>
      </c>
      <c r="U176" s="96" t="s">
        <v>320</v>
      </c>
      <c r="AA176" s="67" t="s">
        <v>299</v>
      </c>
      <c r="AB176" s="68" t="s">
        <v>380</v>
      </c>
      <c r="AC176" s="55" t="s">
        <v>381</v>
      </c>
      <c r="AD176" s="55"/>
      <c r="AE176" s="53"/>
      <c r="AF176" s="55" t="s">
        <v>382</v>
      </c>
      <c r="AG176" s="55" t="s">
        <v>383</v>
      </c>
      <c r="AH176" s="55" t="s">
        <v>252</v>
      </c>
      <c r="AI176" s="70" t="s">
        <v>384</v>
      </c>
      <c r="AJ176" s="96" t="s">
        <v>320</v>
      </c>
      <c r="AW176" s="61">
        <f t="shared" si="180"/>
        <v>0</v>
      </c>
      <c r="AX176" s="46">
        <f t="shared" si="180"/>
        <v>3</v>
      </c>
      <c r="AY176" s="46" t="str">
        <f>(IF(O176="","",(IF(MID(O176,2,1)="-",LEFT(O176,1),LEFT(O176,2)))+0))</f>
        <v/>
      </c>
      <c r="AZ176" s="62"/>
      <c r="BA176" s="46">
        <f>(IF(Q176="","",(IF(MID(Q176,2,1)="-",LEFT(Q176,1),LEFT(Q176,2)))+0))</f>
        <v>1</v>
      </c>
      <c r="BB176" s="46">
        <f>(IF(R176="","",(IF(MID(R176,2,1)="-",LEFT(R176,1),LEFT(R176,2)))+0))</f>
        <v>2</v>
      </c>
      <c r="BC176" s="46">
        <f>(IF(S176="","",(IF(MID(S176,2,1)="-",LEFT(S176,1),LEFT(S176,2)))+0))</f>
        <v>3</v>
      </c>
      <c r="BD176" s="63">
        <f>(IF(T176="","",(IF(MID(T176,2,1)="-",LEFT(T176,1),LEFT(T176,2)))+0))</f>
        <v>4</v>
      </c>
      <c r="BP176" s="46" t="str">
        <f t="shared" si="162"/>
        <v/>
      </c>
      <c r="BQ176" s="46" t="str">
        <f t="shared" si="162"/>
        <v/>
      </c>
      <c r="BR176" s="46" t="str">
        <f t="shared" si="162"/>
        <v/>
      </c>
      <c r="BS176" s="46" t="str">
        <f t="shared" si="162"/>
        <v/>
      </c>
      <c r="BT176" s="46" t="str">
        <f t="shared" si="162"/>
        <v/>
      </c>
      <c r="BU176" s="47"/>
      <c r="BV176" s="61">
        <f t="shared" si="181"/>
        <v>0</v>
      </c>
      <c r="BW176" s="46">
        <f t="shared" si="181"/>
        <v>3</v>
      </c>
      <c r="BX176" s="46" t="str">
        <f>(IF(O176="","",IF(RIGHT(O176,2)="10",RIGHT(O176,2),RIGHT(O176,1))+0))</f>
        <v/>
      </c>
      <c r="BY176" s="62"/>
      <c r="BZ176" s="46">
        <f>(IF(Q176="","",IF(RIGHT(Q176,2)="10",RIGHT(Q176,2),RIGHT(Q176,1))+0))</f>
        <v>1</v>
      </c>
      <c r="CA176" s="46">
        <f>(IF(R176="","",IF(RIGHT(R176,2)="10",RIGHT(R176,2),RIGHT(R176,1))+0))</f>
        <v>1</v>
      </c>
      <c r="CB176" s="46">
        <f>(IF(S176="","",IF(RIGHT(S176,2)="10",RIGHT(S176,2),RIGHT(S176,1))+0))</f>
        <v>1</v>
      </c>
      <c r="CC176" s="63">
        <f>(IF(T176="","",IF(RIGHT(T176,2)="10",RIGHT(T176,2),RIGHT(T176,1))+0))</f>
        <v>0</v>
      </c>
      <c r="CO176" s="46" t="str">
        <f t="shared" si="164"/>
        <v/>
      </c>
      <c r="CP176" s="46" t="str">
        <f t="shared" si="164"/>
        <v/>
      </c>
      <c r="CQ176" s="46" t="str">
        <f t="shared" si="164"/>
        <v/>
      </c>
      <c r="CR176" s="46" t="str">
        <f t="shared" si="164"/>
        <v/>
      </c>
      <c r="CS176" s="46" t="str">
        <f t="shared" si="164"/>
        <v/>
      </c>
      <c r="CU176" s="61" t="str">
        <f t="shared" si="182"/>
        <v>D</v>
      </c>
      <c r="CV176" s="46" t="str">
        <f t="shared" si="182"/>
        <v>D</v>
      </c>
      <c r="CW176" s="46" t="str">
        <f>(IF(O176="","",IF(AY176&gt;BX176,"H",IF(AY176&lt;BX176,"A","D"))))</f>
        <v/>
      </c>
      <c r="CX176" s="62"/>
      <c r="CY176" s="46" t="str">
        <f>(IF(Q176="","",IF(BA176&gt;BZ176,"H",IF(BA176&lt;BZ176,"A","D"))))</f>
        <v>D</v>
      </c>
      <c r="CZ176" s="46" t="str">
        <f>(IF(R176="","",IF(BB176&gt;CA176,"H",IF(BB176&lt;CA176,"A","D"))))</f>
        <v>H</v>
      </c>
      <c r="DA176" s="46" t="str">
        <f>(IF(S176="","",IF(BC176&gt;CB176,"H",IF(BC176&lt;CB176,"A","D"))))</f>
        <v>H</v>
      </c>
      <c r="DB176" s="63" t="str">
        <f>(IF(T176="","",IF(BD176&gt;CC176,"H",IF(BD176&lt;CC176,"A","D"))))</f>
        <v>H</v>
      </c>
      <c r="DQ176" s="24" t="str">
        <f t="shared" si="166"/>
        <v/>
      </c>
      <c r="DR176" s="24" t="str">
        <f t="shared" si="166"/>
        <v/>
      </c>
      <c r="DT176" s="20" t="str">
        <f t="shared" si="167"/>
        <v>Epsom &amp; Ewell</v>
      </c>
      <c r="DU176" s="48">
        <f t="shared" si="183"/>
        <v>11</v>
      </c>
      <c r="DV176" s="49">
        <f t="shared" si="184"/>
        <v>3</v>
      </c>
      <c r="DW176" s="49">
        <f t="shared" si="185"/>
        <v>3</v>
      </c>
      <c r="DX176" s="49">
        <f t="shared" si="186"/>
        <v>0</v>
      </c>
      <c r="DY176" s="49">
        <f>COUNTIF(CX$173:CX$180,"A")</f>
        <v>1</v>
      </c>
      <c r="DZ176" s="49">
        <f>COUNTIF(CX$173:CX$180,"D")</f>
        <v>1</v>
      </c>
      <c r="EA176" s="49">
        <f>COUNTIF(CX$173:CX$180,"H")</f>
        <v>3</v>
      </c>
      <c r="EB176" s="48">
        <f t="shared" si="187"/>
        <v>4</v>
      </c>
      <c r="EC176" s="48">
        <f t="shared" si="168"/>
        <v>4</v>
      </c>
      <c r="ED176" s="48">
        <f t="shared" si="168"/>
        <v>3</v>
      </c>
      <c r="EE176" s="50">
        <f>SUM($AW176:$BT176)+SUM(BY$173:BY$180)</f>
        <v>19</v>
      </c>
      <c r="EF176" s="50">
        <f>SUM($BV176:$CS176)+SUM(AZ$173:AZ$180)</f>
        <v>18</v>
      </c>
      <c r="EG176" s="48">
        <f t="shared" si="169"/>
        <v>12</v>
      </c>
      <c r="EH176" s="50">
        <f t="shared" si="188"/>
        <v>1</v>
      </c>
      <c r="EI176" s="47"/>
      <c r="EJ176" s="49">
        <f t="shared" si="170"/>
        <v>14</v>
      </c>
      <c r="EK176" s="49">
        <f t="shared" si="171"/>
        <v>6</v>
      </c>
      <c r="EL176" s="49">
        <f t="shared" si="172"/>
        <v>4</v>
      </c>
      <c r="EM176" s="49">
        <f t="shared" si="173"/>
        <v>4</v>
      </c>
      <c r="EN176" s="49">
        <f t="shared" si="174"/>
        <v>24</v>
      </c>
      <c r="EO176" s="49">
        <f t="shared" si="175"/>
        <v>19</v>
      </c>
      <c r="EP176" s="49">
        <f t="shared" si="176"/>
        <v>16</v>
      </c>
      <c r="EQ176" s="49">
        <f t="shared" si="177"/>
        <v>5</v>
      </c>
      <c r="ES176" s="4">
        <f t="shared" si="189"/>
        <v>1</v>
      </c>
      <c r="ET176" s="4">
        <f t="shared" si="190"/>
        <v>1</v>
      </c>
      <c r="EU176" s="4">
        <f t="shared" si="178"/>
        <v>0</v>
      </c>
      <c r="EV176" s="4">
        <f t="shared" si="178"/>
        <v>1</v>
      </c>
      <c r="EW176" s="4">
        <f t="shared" si="178"/>
        <v>1</v>
      </c>
      <c r="EX176" s="4">
        <f t="shared" si="178"/>
        <v>1</v>
      </c>
      <c r="EY176" s="4">
        <f t="shared" si="178"/>
        <v>1</v>
      </c>
      <c r="EZ176" s="4">
        <f t="shared" si="178"/>
        <v>1</v>
      </c>
    </row>
    <row r="177" spans="1:164" s="20" customFormat="1" x14ac:dyDescent="0.25">
      <c r="A177" s="20">
        <v>5</v>
      </c>
      <c r="B177" s="20" t="s">
        <v>299</v>
      </c>
      <c r="C177" s="21">
        <v>14</v>
      </c>
      <c r="D177" s="21">
        <v>6</v>
      </c>
      <c r="E177" s="21">
        <v>4</v>
      </c>
      <c r="F177" s="21">
        <v>4</v>
      </c>
      <c r="G177" s="21">
        <v>24</v>
      </c>
      <c r="H177" s="21">
        <v>19</v>
      </c>
      <c r="I177" s="21">
        <v>16</v>
      </c>
      <c r="J177" s="24">
        <f t="shared" si="179"/>
        <v>5</v>
      </c>
      <c r="L177" s="51" t="s">
        <v>378</v>
      </c>
      <c r="M177" s="64"/>
      <c r="N177" s="57"/>
      <c r="O177" s="57"/>
      <c r="P177" s="55" t="s">
        <v>385</v>
      </c>
      <c r="Q177" s="53"/>
      <c r="R177" s="57"/>
      <c r="S177" s="57"/>
      <c r="T177" s="57"/>
      <c r="U177" s="96"/>
      <c r="AA177" s="51" t="s">
        <v>378</v>
      </c>
      <c r="AB177" s="64"/>
      <c r="AC177" s="57"/>
      <c r="AD177" s="57"/>
      <c r="AE177" s="55" t="s">
        <v>386</v>
      </c>
      <c r="AF177" s="53"/>
      <c r="AG177" s="57"/>
      <c r="AH177" s="57"/>
      <c r="AI177" s="75"/>
      <c r="AJ177" s="96"/>
      <c r="AW177" s="61" t="str">
        <f t="shared" si="180"/>
        <v/>
      </c>
      <c r="AX177" s="46" t="str">
        <f t="shared" si="180"/>
        <v/>
      </c>
      <c r="AY177" s="46" t="str">
        <f>(IF(O177="","",(IF(MID(O177,2,1)="-",LEFT(O177,1),LEFT(O177,2)))+0))</f>
        <v/>
      </c>
      <c r="AZ177" s="46">
        <f>(IF(P177="","",(IF(MID(P177,2,1)="-",LEFT(P177,1),LEFT(P177,2)))+0))</f>
        <v>6</v>
      </c>
      <c r="BA177" s="62"/>
      <c r="BB177" s="46" t="str">
        <f>(IF(R177="","",(IF(MID(R177,2,1)="-",LEFT(R177,1),LEFT(R177,2)))+0))</f>
        <v/>
      </c>
      <c r="BC177" s="46" t="str">
        <f>(IF(S177="","",(IF(MID(S177,2,1)="-",LEFT(S177,1),LEFT(S177,2)))+0))</f>
        <v/>
      </c>
      <c r="BD177" s="63" t="str">
        <f>(IF(T177="","",(IF(MID(T177,2,1)="-",LEFT(T177,1),LEFT(T177,2)))+0))</f>
        <v/>
      </c>
      <c r="BE177" s="4"/>
      <c r="BF177" s="4"/>
      <c r="BG177" s="4"/>
      <c r="BH177" s="4"/>
      <c r="BI177" s="4"/>
      <c r="BJ177" s="4"/>
      <c r="BK177" s="4"/>
      <c r="BL177" s="4"/>
      <c r="BM177" s="4"/>
      <c r="BN177" s="4"/>
      <c r="BO177" s="4"/>
      <c r="BP177" s="46" t="str">
        <f t="shared" si="162"/>
        <v/>
      </c>
      <c r="BQ177" s="46" t="str">
        <f t="shared" si="162"/>
        <v/>
      </c>
      <c r="BR177" s="46" t="str">
        <f t="shared" si="162"/>
        <v/>
      </c>
      <c r="BS177" s="46" t="str">
        <f t="shared" si="162"/>
        <v/>
      </c>
      <c r="BT177" s="46" t="str">
        <f t="shared" si="162"/>
        <v/>
      </c>
      <c r="BU177" s="47"/>
      <c r="BV177" s="61" t="str">
        <f t="shared" si="181"/>
        <v/>
      </c>
      <c r="BW177" s="46" t="str">
        <f t="shared" si="181"/>
        <v/>
      </c>
      <c r="BX177" s="46" t="str">
        <f>(IF(O177="","",IF(RIGHT(O177,2)="10",RIGHT(O177,2),RIGHT(O177,1))+0))</f>
        <v/>
      </c>
      <c r="BY177" s="46">
        <f>(IF(P177="","",IF(RIGHT(P177,2)="10",RIGHT(P177,2),RIGHT(P177,1))+0))</f>
        <v>1</v>
      </c>
      <c r="BZ177" s="62"/>
      <c r="CA177" s="46" t="str">
        <f>(IF(R177="","",IF(RIGHT(R177,2)="10",RIGHT(R177,2),RIGHT(R177,1))+0))</f>
        <v/>
      </c>
      <c r="CB177" s="46" t="str">
        <f>(IF(S177="","",IF(RIGHT(S177,2)="10",RIGHT(S177,2),RIGHT(S177,1))+0))</f>
        <v/>
      </c>
      <c r="CC177" s="63" t="str">
        <f>(IF(T177="","",IF(RIGHT(T177,2)="10",RIGHT(T177,2),RIGHT(T177,1))+0))</f>
        <v/>
      </c>
      <c r="CD177" s="4"/>
      <c r="CE177" s="4"/>
      <c r="CF177" s="4"/>
      <c r="CG177" s="4"/>
      <c r="CH177" s="4"/>
      <c r="CI177" s="4"/>
      <c r="CJ177" s="4"/>
      <c r="CK177" s="4"/>
      <c r="CL177" s="4"/>
      <c r="CM177" s="4"/>
      <c r="CN177" s="4"/>
      <c r="CO177" s="46" t="str">
        <f t="shared" si="164"/>
        <v/>
      </c>
      <c r="CP177" s="46" t="str">
        <f t="shared" si="164"/>
        <v/>
      </c>
      <c r="CQ177" s="46" t="str">
        <f t="shared" si="164"/>
        <v/>
      </c>
      <c r="CR177" s="46" t="str">
        <f t="shared" si="164"/>
        <v/>
      </c>
      <c r="CS177" s="46" t="str">
        <f t="shared" si="164"/>
        <v/>
      </c>
      <c r="CT177" s="4"/>
      <c r="CU177" s="61" t="str">
        <f t="shared" si="182"/>
        <v/>
      </c>
      <c r="CV177" s="46" t="str">
        <f t="shared" si="182"/>
        <v/>
      </c>
      <c r="CW177" s="46" t="str">
        <f>(IF(O177="","",IF(AY177&gt;BX177,"H",IF(AY177&lt;BX177,"A","D"))))</f>
        <v/>
      </c>
      <c r="CX177" s="46" t="str">
        <f>(IF(P177="","",IF(AZ177&gt;BY177,"H",IF(AZ177&lt;BY177,"A","D"))))</f>
        <v>H</v>
      </c>
      <c r="CY177" s="62"/>
      <c r="CZ177" s="46" t="str">
        <f>(IF(R177="","",IF(BB177&gt;CA177,"H",IF(BB177&lt;CA177,"A","D"))))</f>
        <v/>
      </c>
      <c r="DA177" s="46" t="str">
        <f>(IF(S177="","",IF(BC177&gt;CB177,"H",IF(BC177&lt;CB177,"A","D"))))</f>
        <v/>
      </c>
      <c r="DB177" s="63" t="str">
        <f>(IF(T177="","",IF(BD177&gt;CC177,"H",IF(BD177&lt;CC177,"A","D"))))</f>
        <v/>
      </c>
      <c r="DC177" s="4"/>
      <c r="DD177" s="4"/>
      <c r="DE177" s="4"/>
      <c r="DF177" s="4"/>
      <c r="DG177" s="4"/>
      <c r="DH177" s="4"/>
      <c r="DI177" s="4"/>
      <c r="DJ177" s="4"/>
      <c r="DK177" s="4"/>
      <c r="DL177" s="4"/>
      <c r="DM177" s="4"/>
      <c r="DN177" s="4"/>
      <c r="DO177" s="4"/>
      <c r="DP177" s="4"/>
      <c r="DQ177" s="24" t="str">
        <f t="shared" si="166"/>
        <v/>
      </c>
      <c r="DR177" s="24" t="str">
        <f t="shared" si="166"/>
        <v/>
      </c>
      <c r="DS177" s="4"/>
      <c r="DT177" s="20" t="str">
        <f t="shared" si="167"/>
        <v>Hanwell Town</v>
      </c>
      <c r="DU177" s="48">
        <f t="shared" si="183"/>
        <v>2</v>
      </c>
      <c r="DV177" s="49">
        <f t="shared" si="184"/>
        <v>1</v>
      </c>
      <c r="DW177" s="49">
        <f t="shared" si="185"/>
        <v>0</v>
      </c>
      <c r="DX177" s="49">
        <f t="shared" si="186"/>
        <v>0</v>
      </c>
      <c r="DY177" s="49">
        <f>COUNTIF(CY$173:CY$180,"A")</f>
        <v>0</v>
      </c>
      <c r="DZ177" s="49">
        <f>COUNTIF(CY$173:CY$180,"D")</f>
        <v>1</v>
      </c>
      <c r="EA177" s="49">
        <f>COUNTIF(CY$173:CY$180,"H")</f>
        <v>0</v>
      </c>
      <c r="EB177" s="48">
        <f t="shared" si="187"/>
        <v>1</v>
      </c>
      <c r="EC177" s="48">
        <f t="shared" si="168"/>
        <v>1</v>
      </c>
      <c r="ED177" s="48">
        <f t="shared" si="168"/>
        <v>0</v>
      </c>
      <c r="EE177" s="50">
        <f>SUM($AW177:$BT177)+SUM(BZ$173:BZ$180)</f>
        <v>7</v>
      </c>
      <c r="EF177" s="50">
        <f>SUM($BV177:$CS177)+SUM(BA$173:BA$180)</f>
        <v>2</v>
      </c>
      <c r="EG177" s="48">
        <f t="shared" si="169"/>
        <v>3</v>
      </c>
      <c r="EH177" s="50">
        <f t="shared" si="188"/>
        <v>5</v>
      </c>
      <c r="EI177" s="47"/>
      <c r="EJ177" s="49">
        <f t="shared" si="170"/>
        <v>14</v>
      </c>
      <c r="EK177" s="49">
        <f t="shared" si="171"/>
        <v>6</v>
      </c>
      <c r="EL177" s="49">
        <f t="shared" si="172"/>
        <v>6</v>
      </c>
      <c r="EM177" s="49">
        <f t="shared" si="173"/>
        <v>2</v>
      </c>
      <c r="EN177" s="49">
        <f t="shared" si="174"/>
        <v>53</v>
      </c>
      <c r="EO177" s="49">
        <f t="shared" si="175"/>
        <v>31</v>
      </c>
      <c r="EP177" s="49">
        <f t="shared" si="176"/>
        <v>18</v>
      </c>
      <c r="EQ177" s="49">
        <f t="shared" si="177"/>
        <v>22</v>
      </c>
      <c r="ER177" s="4"/>
      <c r="ES177" s="4">
        <f t="shared" si="189"/>
        <v>1</v>
      </c>
      <c r="ET177" s="4">
        <f t="shared" si="190"/>
        <v>1</v>
      </c>
      <c r="EU177" s="4">
        <f t="shared" si="178"/>
        <v>1</v>
      </c>
      <c r="EV177" s="4">
        <f t="shared" si="178"/>
        <v>1</v>
      </c>
      <c r="EW177" s="4">
        <f t="shared" si="178"/>
        <v>1</v>
      </c>
      <c r="EX177" s="4">
        <f t="shared" si="178"/>
        <v>1</v>
      </c>
      <c r="EY177" s="4">
        <f t="shared" si="178"/>
        <v>1</v>
      </c>
      <c r="EZ177" s="4">
        <f t="shared" si="178"/>
        <v>1</v>
      </c>
      <c r="FC177" s="22"/>
      <c r="FD177" s="22"/>
      <c r="FE177" s="22"/>
      <c r="FF177" s="22"/>
      <c r="FG177" s="22"/>
      <c r="FH177" s="4"/>
    </row>
    <row r="178" spans="1:164" x14ac:dyDescent="0.25">
      <c r="A178" s="4">
        <v>6</v>
      </c>
      <c r="B178" s="4" t="s">
        <v>387</v>
      </c>
      <c r="C178" s="24">
        <v>14</v>
      </c>
      <c r="D178" s="24">
        <v>3</v>
      </c>
      <c r="E178" s="24">
        <v>3</v>
      </c>
      <c r="F178" s="24">
        <v>8</v>
      </c>
      <c r="G178" s="24">
        <v>31</v>
      </c>
      <c r="H178" s="24">
        <v>49</v>
      </c>
      <c r="I178" s="21">
        <v>9</v>
      </c>
      <c r="J178" s="24">
        <f t="shared" si="179"/>
        <v>-18</v>
      </c>
      <c r="L178" s="51" t="s">
        <v>388</v>
      </c>
      <c r="M178" s="64"/>
      <c r="N178" s="57"/>
      <c r="O178" s="57"/>
      <c r="P178" s="125"/>
      <c r="Q178" s="57"/>
      <c r="R178" s="53"/>
      <c r="S178" s="57"/>
      <c r="T178" s="57"/>
      <c r="U178" s="94"/>
      <c r="AA178" s="51" t="s">
        <v>388</v>
      </c>
      <c r="AB178" s="64"/>
      <c r="AC178" s="57"/>
      <c r="AD178" s="57"/>
      <c r="AE178" s="55"/>
      <c r="AF178" s="57"/>
      <c r="AG178" s="53"/>
      <c r="AH178" s="57"/>
      <c r="AI178" s="75"/>
      <c r="AJ178" s="94"/>
      <c r="AW178" s="61" t="str">
        <f t="shared" si="180"/>
        <v/>
      </c>
      <c r="AX178" s="46" t="str">
        <f t="shared" si="180"/>
        <v/>
      </c>
      <c r="AY178" s="46" t="str">
        <f>(IF(O178="","",(IF(MID(O178,2,1)="-",LEFT(O178,1),LEFT(O178,2)))+0))</f>
        <v/>
      </c>
      <c r="AZ178" s="46" t="str">
        <f>(IF(P178="","",(IF(MID(P178,2,1)="-",LEFT(P178,1),LEFT(P178,2)))+0))</f>
        <v/>
      </c>
      <c r="BA178" s="46" t="str">
        <f>(IF(Q178="","",(IF(MID(Q178,2,1)="-",LEFT(Q178,1),LEFT(Q178,2)))+0))</f>
        <v/>
      </c>
      <c r="BB178" s="62"/>
      <c r="BC178" s="46" t="str">
        <f>(IF(S178="","",(IF(MID(S178,2,1)="-",LEFT(S178,1),LEFT(S178,2)))+0))</f>
        <v/>
      </c>
      <c r="BD178" s="63" t="str">
        <f>(IF(T178="","",(IF(MID(T178,2,1)="-",LEFT(T178,1),LEFT(T178,2)))+0))</f>
        <v/>
      </c>
      <c r="BP178" s="46" t="str">
        <f t="shared" si="162"/>
        <v/>
      </c>
      <c r="BQ178" s="46" t="str">
        <f t="shared" si="162"/>
        <v/>
      </c>
      <c r="BR178" s="46" t="str">
        <f t="shared" si="162"/>
        <v/>
      </c>
      <c r="BS178" s="46" t="str">
        <f t="shared" si="162"/>
        <v/>
      </c>
      <c r="BT178" s="46" t="str">
        <f t="shared" si="162"/>
        <v/>
      </c>
      <c r="BU178" s="47"/>
      <c r="BV178" s="61" t="str">
        <f t="shared" si="181"/>
        <v/>
      </c>
      <c r="BW178" s="46" t="str">
        <f t="shared" si="181"/>
        <v/>
      </c>
      <c r="BX178" s="46" t="str">
        <f>(IF(O178="","",IF(RIGHT(O178,2)="10",RIGHT(O178,2),RIGHT(O178,1))+0))</f>
        <v/>
      </c>
      <c r="BY178" s="46" t="str">
        <f>(IF(P178="","",IF(RIGHT(P178,2)="10",RIGHT(P178,2),RIGHT(P178,1))+0))</f>
        <v/>
      </c>
      <c r="BZ178" s="46" t="str">
        <f>(IF(Q178="","",IF(RIGHT(Q178,2)="10",RIGHT(Q178,2),RIGHT(Q178,1))+0))</f>
        <v/>
      </c>
      <c r="CA178" s="62"/>
      <c r="CB178" s="46" t="str">
        <f>(IF(S178="","",IF(RIGHT(S178,2)="10",RIGHT(S178,2),RIGHT(S178,1))+0))</f>
        <v/>
      </c>
      <c r="CC178" s="63" t="str">
        <f>(IF(T178="","",IF(RIGHT(T178,2)="10",RIGHT(T178,2),RIGHT(T178,1))+0))</f>
        <v/>
      </c>
      <c r="CO178" s="46" t="str">
        <f t="shared" si="164"/>
        <v/>
      </c>
      <c r="CP178" s="46" t="str">
        <f t="shared" si="164"/>
        <v/>
      </c>
      <c r="CQ178" s="46" t="str">
        <f t="shared" si="164"/>
        <v/>
      </c>
      <c r="CR178" s="46" t="str">
        <f t="shared" si="164"/>
        <v/>
      </c>
      <c r="CS178" s="46" t="str">
        <f t="shared" si="164"/>
        <v/>
      </c>
      <c r="CU178" s="61" t="str">
        <f t="shared" si="182"/>
        <v/>
      </c>
      <c r="CV178" s="46" t="str">
        <f t="shared" si="182"/>
        <v/>
      </c>
      <c r="CW178" s="46" t="str">
        <f>(IF(O178="","",IF(AY178&gt;BX178,"H",IF(AY178&lt;BX178,"A","D"))))</f>
        <v/>
      </c>
      <c r="CX178" s="46" t="str">
        <f>(IF(P178="","",IF(AZ178&gt;BY178,"H",IF(AZ178&lt;BY178,"A","D"))))</f>
        <v/>
      </c>
      <c r="CY178" s="46" t="str">
        <f>(IF(Q178="","",IF(BA178&gt;BZ178,"H",IF(BA178&lt;BZ178,"A","D"))))</f>
        <v/>
      </c>
      <c r="CZ178" s="62"/>
      <c r="DA178" s="46" t="str">
        <f>(IF(S178="","",IF(BC178&gt;CB178,"H",IF(BC178&lt;CB178,"A","D"))))</f>
        <v/>
      </c>
      <c r="DB178" s="63" t="str">
        <f>(IF(T178="","",IF(BD178&gt;CC178,"H",IF(BD178&lt;CC178,"A","D"))))</f>
        <v/>
      </c>
      <c r="DQ178" s="24" t="str">
        <f t="shared" si="166"/>
        <v/>
      </c>
      <c r="DR178" s="24" t="str">
        <f t="shared" si="166"/>
        <v/>
      </c>
      <c r="DT178" s="20" t="str">
        <f t="shared" si="167"/>
        <v>Hounslow</v>
      </c>
      <c r="DU178" s="48">
        <f t="shared" si="183"/>
        <v>1</v>
      </c>
      <c r="DV178" s="49">
        <f t="shared" si="184"/>
        <v>0</v>
      </c>
      <c r="DW178" s="49">
        <f t="shared" si="185"/>
        <v>0</v>
      </c>
      <c r="DX178" s="49">
        <f t="shared" si="186"/>
        <v>0</v>
      </c>
      <c r="DY178" s="49">
        <f>COUNTIF(CZ$173:CZ$180,"A")</f>
        <v>0</v>
      </c>
      <c r="DZ178" s="49">
        <f>COUNTIF(CZ$173:CZ$180,"D")</f>
        <v>0</v>
      </c>
      <c r="EA178" s="49">
        <f>COUNTIF(CZ$173:CZ$180,"H")</f>
        <v>1</v>
      </c>
      <c r="EB178" s="48">
        <f t="shared" si="187"/>
        <v>0</v>
      </c>
      <c r="EC178" s="48">
        <f t="shared" si="168"/>
        <v>0</v>
      </c>
      <c r="ED178" s="48">
        <f t="shared" si="168"/>
        <v>1</v>
      </c>
      <c r="EE178" s="50">
        <f>SUM($AW178:$BT178)+SUM(CA$173:CA$180)</f>
        <v>1</v>
      </c>
      <c r="EF178" s="50">
        <f>SUM($BV178:$CS178)+SUM(BB$173:BB$180)</f>
        <v>2</v>
      </c>
      <c r="EG178" s="48">
        <f t="shared" si="169"/>
        <v>0</v>
      </c>
      <c r="EH178" s="50">
        <f t="shared" si="188"/>
        <v>-1</v>
      </c>
      <c r="EI178" s="47"/>
      <c r="EJ178" s="49">
        <f t="shared" si="170"/>
        <v>14</v>
      </c>
      <c r="EK178" s="49">
        <f t="shared" si="171"/>
        <v>1</v>
      </c>
      <c r="EL178" s="49">
        <f t="shared" si="172"/>
        <v>2</v>
      </c>
      <c r="EM178" s="49">
        <f t="shared" si="173"/>
        <v>11</v>
      </c>
      <c r="EN178" s="49">
        <f t="shared" si="174"/>
        <v>24</v>
      </c>
      <c r="EO178" s="49">
        <f t="shared" si="175"/>
        <v>49</v>
      </c>
      <c r="EP178" s="49">
        <f t="shared" si="176"/>
        <v>4</v>
      </c>
      <c r="EQ178" s="49">
        <f t="shared" si="177"/>
        <v>-25</v>
      </c>
      <c r="ES178" s="4">
        <f t="shared" si="189"/>
        <v>1</v>
      </c>
      <c r="ET178" s="4">
        <f t="shared" si="190"/>
        <v>1</v>
      </c>
      <c r="EU178" s="4">
        <f t="shared" si="178"/>
        <v>1</v>
      </c>
      <c r="EV178" s="4">
        <f t="shared" si="178"/>
        <v>1</v>
      </c>
      <c r="EW178" s="4">
        <f t="shared" si="178"/>
        <v>1</v>
      </c>
      <c r="EX178" s="4">
        <f t="shared" si="178"/>
        <v>1</v>
      </c>
      <c r="EY178" s="4">
        <f t="shared" si="178"/>
        <v>1</v>
      </c>
      <c r="EZ178" s="4">
        <f t="shared" si="178"/>
        <v>1</v>
      </c>
    </row>
    <row r="179" spans="1:164" x14ac:dyDescent="0.25">
      <c r="A179" s="4">
        <v>7</v>
      </c>
      <c r="B179" s="4" t="s">
        <v>374</v>
      </c>
      <c r="C179" s="24">
        <v>14</v>
      </c>
      <c r="D179" s="24">
        <v>2</v>
      </c>
      <c r="E179" s="24">
        <v>3</v>
      </c>
      <c r="F179" s="24">
        <v>9</v>
      </c>
      <c r="G179" s="24">
        <v>22</v>
      </c>
      <c r="H179" s="24">
        <v>35</v>
      </c>
      <c r="I179" s="21">
        <v>7</v>
      </c>
      <c r="J179" s="24">
        <f t="shared" si="179"/>
        <v>-13</v>
      </c>
      <c r="L179" s="51" t="s">
        <v>375</v>
      </c>
      <c r="M179" s="64"/>
      <c r="N179" s="57"/>
      <c r="O179" s="57"/>
      <c r="P179" s="55" t="s">
        <v>117</v>
      </c>
      <c r="Q179" s="57"/>
      <c r="R179" s="57"/>
      <c r="S179" s="53"/>
      <c r="T179" s="57"/>
      <c r="U179" s="94"/>
      <c r="AA179" s="51" t="s">
        <v>375</v>
      </c>
      <c r="AB179" s="64"/>
      <c r="AC179" s="57"/>
      <c r="AD179" s="57"/>
      <c r="AE179" s="55" t="s">
        <v>389</v>
      </c>
      <c r="AF179" s="57"/>
      <c r="AG179" s="57"/>
      <c r="AH179" s="53"/>
      <c r="AI179" s="126" t="s">
        <v>390</v>
      </c>
      <c r="AJ179" s="94"/>
      <c r="AW179" s="61" t="str">
        <f t="shared" si="180"/>
        <v/>
      </c>
      <c r="AX179" s="46" t="str">
        <f t="shared" si="180"/>
        <v/>
      </c>
      <c r="AY179" s="46" t="str">
        <f>(IF(O179="","",(IF(MID(O179,2,1)="-",LEFT(O179,1),LEFT(O179,2)))+0))</f>
        <v/>
      </c>
      <c r="AZ179" s="46">
        <f>(IF(P179="","",(IF(MID(P179,2,1)="-",LEFT(P179,1),LEFT(P179,2)))+0))</f>
        <v>1</v>
      </c>
      <c r="BA179" s="46" t="str">
        <f>(IF(Q179="","",(IF(MID(Q179,2,1)="-",LEFT(Q179,1),LEFT(Q179,2)))+0))</f>
        <v/>
      </c>
      <c r="BB179" s="46" t="str">
        <f>(IF(R179="","",(IF(MID(R179,2,1)="-",LEFT(R179,1),LEFT(R179,2)))+0))</f>
        <v/>
      </c>
      <c r="BC179" s="62"/>
      <c r="BD179" s="63" t="str">
        <f>(IF(T179="","",(IF(MID(T179,2,1)="-",LEFT(T179,1),LEFT(T179,2)))+0))</f>
        <v/>
      </c>
      <c r="BP179" s="46" t="str">
        <f t="shared" si="162"/>
        <v/>
      </c>
      <c r="BQ179" s="46" t="str">
        <f t="shared" si="162"/>
        <v/>
      </c>
      <c r="BR179" s="46" t="str">
        <f t="shared" si="162"/>
        <v/>
      </c>
      <c r="BS179" s="46" t="str">
        <f t="shared" si="162"/>
        <v/>
      </c>
      <c r="BT179" s="46" t="str">
        <f t="shared" si="162"/>
        <v/>
      </c>
      <c r="BU179" s="47"/>
      <c r="BV179" s="61" t="str">
        <f t="shared" si="181"/>
        <v/>
      </c>
      <c r="BW179" s="46" t="str">
        <f t="shared" si="181"/>
        <v/>
      </c>
      <c r="BX179" s="46" t="str">
        <f>(IF(O179="","",IF(RIGHT(O179,2)="10",RIGHT(O179,2),RIGHT(O179,1))+0))</f>
        <v/>
      </c>
      <c r="BY179" s="46">
        <f>(IF(P179="","",IF(RIGHT(P179,2)="10",RIGHT(P179,2),RIGHT(P179,1))+0))</f>
        <v>1</v>
      </c>
      <c r="BZ179" s="46" t="str">
        <f>(IF(Q179="","",IF(RIGHT(Q179,2)="10",RIGHT(Q179,2),RIGHT(Q179,1))+0))</f>
        <v/>
      </c>
      <c r="CA179" s="46" t="str">
        <f>(IF(R179="","",IF(RIGHT(R179,2)="10",RIGHT(R179,2),RIGHT(R179,1))+0))</f>
        <v/>
      </c>
      <c r="CB179" s="62"/>
      <c r="CC179" s="63" t="str">
        <f>(IF(T179="","",IF(RIGHT(T179,2)="10",RIGHT(T179,2),RIGHT(T179,1))+0))</f>
        <v/>
      </c>
      <c r="CO179" s="46" t="str">
        <f t="shared" si="164"/>
        <v/>
      </c>
      <c r="CP179" s="46" t="str">
        <f t="shared" si="164"/>
        <v/>
      </c>
      <c r="CQ179" s="46" t="str">
        <f t="shared" si="164"/>
        <v/>
      </c>
      <c r="CR179" s="46" t="str">
        <f t="shared" si="164"/>
        <v/>
      </c>
      <c r="CS179" s="46" t="str">
        <f t="shared" si="164"/>
        <v/>
      </c>
      <c r="CU179" s="61" t="str">
        <f t="shared" si="182"/>
        <v/>
      </c>
      <c r="CV179" s="46" t="str">
        <f t="shared" si="182"/>
        <v/>
      </c>
      <c r="CW179" s="46" t="str">
        <f>(IF(O179="","",IF(AY179&gt;BX179,"H",IF(AY179&lt;BX179,"A","D"))))</f>
        <v/>
      </c>
      <c r="CX179" s="46" t="str">
        <f>(IF(P179="","",IF(AZ179&gt;BY179,"H",IF(AZ179&lt;BY179,"A","D"))))</f>
        <v>D</v>
      </c>
      <c r="CY179" s="46" t="str">
        <f>(IF(Q179="","",IF(BA179&gt;BZ179,"H",IF(BA179&lt;BZ179,"A","D"))))</f>
        <v/>
      </c>
      <c r="CZ179" s="46" t="str">
        <f>(IF(R179="","",IF(BB179&gt;CA179,"H",IF(BB179&lt;CA179,"A","D"))))</f>
        <v/>
      </c>
      <c r="DA179" s="62"/>
      <c r="DB179" s="63" t="str">
        <f>(IF(T179="","",IF(BD179&gt;CC179,"H",IF(BD179&lt;CC179,"A","D"))))</f>
        <v/>
      </c>
      <c r="DQ179" s="24" t="str">
        <f t="shared" si="166"/>
        <v/>
      </c>
      <c r="DR179" s="24" t="str">
        <f t="shared" si="166"/>
        <v/>
      </c>
      <c r="DT179" s="20" t="str">
        <f t="shared" si="167"/>
        <v>Marlow</v>
      </c>
      <c r="DU179" s="48">
        <f t="shared" si="183"/>
        <v>2</v>
      </c>
      <c r="DV179" s="49">
        <f t="shared" si="184"/>
        <v>0</v>
      </c>
      <c r="DW179" s="49">
        <f t="shared" si="185"/>
        <v>1</v>
      </c>
      <c r="DX179" s="49">
        <f t="shared" si="186"/>
        <v>0</v>
      </c>
      <c r="DY179" s="49">
        <f>COUNTIF(DA$173:DA$180,"A")</f>
        <v>0</v>
      </c>
      <c r="DZ179" s="49">
        <f>COUNTIF(DA$173:DA$180,"D")</f>
        <v>0</v>
      </c>
      <c r="EA179" s="49">
        <f>COUNTIF(DA$173:DA$180,"H")</f>
        <v>1</v>
      </c>
      <c r="EB179" s="48">
        <f t="shared" si="187"/>
        <v>0</v>
      </c>
      <c r="EC179" s="48">
        <f t="shared" si="168"/>
        <v>1</v>
      </c>
      <c r="ED179" s="48">
        <f t="shared" si="168"/>
        <v>1</v>
      </c>
      <c r="EE179" s="50">
        <f>SUM($AW179:$BT179)+SUM(CB$173:CB$180)</f>
        <v>2</v>
      </c>
      <c r="EF179" s="50">
        <f>SUM($BV179:$CS179)+SUM(BC$173:BC$180)</f>
        <v>4</v>
      </c>
      <c r="EG179" s="48">
        <f t="shared" si="169"/>
        <v>1</v>
      </c>
      <c r="EH179" s="50">
        <f t="shared" si="188"/>
        <v>-2</v>
      </c>
      <c r="EI179" s="47"/>
      <c r="EJ179" s="49">
        <f t="shared" si="170"/>
        <v>14</v>
      </c>
      <c r="EK179" s="49">
        <f t="shared" si="171"/>
        <v>7</v>
      </c>
      <c r="EL179" s="49">
        <f t="shared" si="172"/>
        <v>5</v>
      </c>
      <c r="EM179" s="49">
        <f t="shared" si="173"/>
        <v>2</v>
      </c>
      <c r="EN179" s="49">
        <f t="shared" si="174"/>
        <v>34</v>
      </c>
      <c r="EO179" s="49">
        <f t="shared" si="175"/>
        <v>23</v>
      </c>
      <c r="EP179" s="49">
        <f t="shared" si="176"/>
        <v>19</v>
      </c>
      <c r="EQ179" s="49">
        <f t="shared" si="177"/>
        <v>11</v>
      </c>
      <c r="ES179" s="4">
        <f t="shared" si="189"/>
        <v>1</v>
      </c>
      <c r="ET179" s="4">
        <f t="shared" si="190"/>
        <v>1</v>
      </c>
      <c r="EU179" s="4">
        <f t="shared" si="178"/>
        <v>1</v>
      </c>
      <c r="EV179" s="4">
        <f t="shared" si="178"/>
        <v>1</v>
      </c>
      <c r="EW179" s="4">
        <f t="shared" si="178"/>
        <v>1</v>
      </c>
      <c r="EX179" s="4">
        <f t="shared" si="178"/>
        <v>1</v>
      </c>
      <c r="EY179" s="4">
        <f t="shared" si="178"/>
        <v>1</v>
      </c>
      <c r="EZ179" s="4">
        <f t="shared" si="178"/>
        <v>1</v>
      </c>
    </row>
    <row r="180" spans="1:164" ht="11.4" thickBot="1" x14ac:dyDescent="0.3">
      <c r="A180" s="4">
        <v>8</v>
      </c>
      <c r="B180" s="4" t="s">
        <v>388</v>
      </c>
      <c r="C180" s="24">
        <v>14</v>
      </c>
      <c r="D180" s="24">
        <v>1</v>
      </c>
      <c r="E180" s="24">
        <v>2</v>
      </c>
      <c r="F180" s="24">
        <v>11</v>
      </c>
      <c r="G180" s="24">
        <v>24</v>
      </c>
      <c r="H180" s="24">
        <v>49</v>
      </c>
      <c r="I180" s="21">
        <v>4</v>
      </c>
      <c r="J180" s="24">
        <f t="shared" si="179"/>
        <v>-25</v>
      </c>
      <c r="L180" s="51" t="s">
        <v>387</v>
      </c>
      <c r="M180" s="64"/>
      <c r="N180" s="57"/>
      <c r="O180" s="57"/>
      <c r="P180" s="55" t="s">
        <v>147</v>
      </c>
      <c r="Q180" s="57"/>
      <c r="R180" s="57"/>
      <c r="S180" s="57"/>
      <c r="T180" s="53"/>
      <c r="U180" s="103"/>
      <c r="AA180" s="77" t="s">
        <v>387</v>
      </c>
      <c r="AB180" s="78"/>
      <c r="AC180" s="80"/>
      <c r="AD180" s="80"/>
      <c r="AE180" s="81" t="s">
        <v>324</v>
      </c>
      <c r="AF180" s="80"/>
      <c r="AG180" s="80"/>
      <c r="AH180" s="80"/>
      <c r="AI180" s="83"/>
      <c r="AJ180" s="103"/>
      <c r="AW180" s="87" t="str">
        <f t="shared" si="180"/>
        <v/>
      </c>
      <c r="AX180" s="88" t="str">
        <f t="shared" si="180"/>
        <v/>
      </c>
      <c r="AY180" s="88" t="str">
        <f>(IF(O180="","",(IF(MID(O180,2,1)="-",LEFT(O180,1),LEFT(O180,2)))+0))</f>
        <v/>
      </c>
      <c r="AZ180" s="88">
        <f>(IF(P180="","",(IF(MID(P180,2,1)="-",LEFT(P180,1),LEFT(P180,2)))+0))</f>
        <v>0</v>
      </c>
      <c r="BA180" s="88" t="str">
        <f>(IF(Q180="","",(IF(MID(Q180,2,1)="-",LEFT(Q180,1),LEFT(Q180,2)))+0))</f>
        <v/>
      </c>
      <c r="BB180" s="88" t="str">
        <f>(IF(R180="","",(IF(MID(R180,2,1)="-",LEFT(R180,1),LEFT(R180,2)))+0))</f>
        <v/>
      </c>
      <c r="BC180" s="88" t="str">
        <f>(IF(S180="","",(IF(MID(S180,2,1)="-",LEFT(S180,1),LEFT(S180,2)))+0))</f>
        <v/>
      </c>
      <c r="BD180" s="89"/>
      <c r="BP180" s="46" t="str">
        <f t="shared" si="162"/>
        <v/>
      </c>
      <c r="BQ180" s="46" t="str">
        <f t="shared" si="162"/>
        <v/>
      </c>
      <c r="BR180" s="46" t="str">
        <f t="shared" si="162"/>
        <v/>
      </c>
      <c r="BS180" s="46" t="str">
        <f t="shared" si="162"/>
        <v/>
      </c>
      <c r="BT180" s="46" t="str">
        <f t="shared" si="162"/>
        <v/>
      </c>
      <c r="BU180" s="47"/>
      <c r="BV180" s="87" t="str">
        <f t="shared" si="181"/>
        <v/>
      </c>
      <c r="BW180" s="88" t="str">
        <f t="shared" si="181"/>
        <v/>
      </c>
      <c r="BX180" s="88" t="str">
        <f>(IF(O180="","",IF(RIGHT(O180,2)="10",RIGHT(O180,2),RIGHT(O180,1))+0))</f>
        <v/>
      </c>
      <c r="BY180" s="88">
        <f>(IF(P180="","",IF(RIGHT(P180,2)="10",RIGHT(P180,2),RIGHT(P180,1))+0))</f>
        <v>1</v>
      </c>
      <c r="BZ180" s="88" t="str">
        <f>(IF(Q180="","",IF(RIGHT(Q180,2)="10",RIGHT(Q180,2),RIGHT(Q180,1))+0))</f>
        <v/>
      </c>
      <c r="CA180" s="88" t="str">
        <f>(IF(R180="","",IF(RIGHT(R180,2)="10",RIGHT(R180,2),RIGHT(R180,1))+0))</f>
        <v/>
      </c>
      <c r="CB180" s="88" t="str">
        <f>(IF(S180="","",IF(RIGHT(S180,2)="10",RIGHT(S180,2),RIGHT(S180,1))+0))</f>
        <v/>
      </c>
      <c r="CC180" s="89"/>
      <c r="CO180" s="46" t="str">
        <f t="shared" si="164"/>
        <v/>
      </c>
      <c r="CP180" s="46" t="str">
        <f t="shared" si="164"/>
        <v/>
      </c>
      <c r="CQ180" s="46" t="str">
        <f t="shared" si="164"/>
        <v/>
      </c>
      <c r="CR180" s="46" t="str">
        <f t="shared" si="164"/>
        <v/>
      </c>
      <c r="CS180" s="46" t="str">
        <f t="shared" si="164"/>
        <v/>
      </c>
      <c r="CU180" s="87" t="str">
        <f t="shared" si="182"/>
        <v/>
      </c>
      <c r="CV180" s="88" t="str">
        <f t="shared" si="182"/>
        <v/>
      </c>
      <c r="CW180" s="88" t="str">
        <f>(IF(O180="","",IF(AY180&gt;BX180,"H",IF(AY180&lt;BX180,"A","D"))))</f>
        <v/>
      </c>
      <c r="CX180" s="88" t="str">
        <f>(IF(P180="","",IF(AZ180&gt;BY180,"H",IF(AZ180&lt;BY180,"A","D"))))</f>
        <v>A</v>
      </c>
      <c r="CY180" s="88" t="str">
        <f>(IF(Q180="","",IF(BA180&gt;BZ180,"H",IF(BA180&lt;BZ180,"A","D"))))</f>
        <v/>
      </c>
      <c r="CZ180" s="88" t="str">
        <f>(IF(R180="","",IF(BB180&gt;CA180,"H",IF(BB180&lt;CA180,"A","D"))))</f>
        <v/>
      </c>
      <c r="DA180" s="88" t="str">
        <f>(IF(S180="","",IF(BC180&gt;CB180,"H",IF(BC180&lt;CB180,"A","D"))))</f>
        <v/>
      </c>
      <c r="DB180" s="89"/>
      <c r="DQ180" s="24" t="str">
        <f t="shared" si="166"/>
        <v/>
      </c>
      <c r="DR180" s="24" t="str">
        <f t="shared" si="166"/>
        <v/>
      </c>
      <c r="DT180" s="20" t="str">
        <f t="shared" si="167"/>
        <v>Molesey</v>
      </c>
      <c r="DU180" s="48">
        <f t="shared" si="183"/>
        <v>3</v>
      </c>
      <c r="DV180" s="49">
        <f t="shared" si="184"/>
        <v>0</v>
      </c>
      <c r="DW180" s="49">
        <f t="shared" si="185"/>
        <v>0</v>
      </c>
      <c r="DX180" s="49">
        <f t="shared" si="186"/>
        <v>1</v>
      </c>
      <c r="DY180" s="49">
        <f>COUNTIF(DB$173:DB$180,"A")</f>
        <v>0</v>
      </c>
      <c r="DZ180" s="49">
        <f>COUNTIF(DB$173:DB$180,"D")</f>
        <v>0</v>
      </c>
      <c r="EA180" s="49">
        <f>COUNTIF(DB$173:DB$180,"H")</f>
        <v>2</v>
      </c>
      <c r="EB180" s="48">
        <f t="shared" si="187"/>
        <v>0</v>
      </c>
      <c r="EC180" s="48">
        <f t="shared" si="168"/>
        <v>0</v>
      </c>
      <c r="ED180" s="48">
        <f t="shared" si="168"/>
        <v>3</v>
      </c>
      <c r="EE180" s="50">
        <f>SUM($AW180:$BT180)+SUM(CC$173:CC$180)</f>
        <v>6</v>
      </c>
      <c r="EF180" s="50">
        <f>SUM($BV180:$CS180)+SUM(BD$173:BD$180)</f>
        <v>13</v>
      </c>
      <c r="EG180" s="48">
        <f t="shared" si="169"/>
        <v>0</v>
      </c>
      <c r="EH180" s="50">
        <f t="shared" si="188"/>
        <v>-7</v>
      </c>
      <c r="EI180" s="47"/>
      <c r="EJ180" s="49">
        <f t="shared" si="170"/>
        <v>14</v>
      </c>
      <c r="EK180" s="49">
        <f t="shared" si="171"/>
        <v>3</v>
      </c>
      <c r="EL180" s="49">
        <f t="shared" si="172"/>
        <v>3</v>
      </c>
      <c r="EM180" s="49">
        <f t="shared" si="173"/>
        <v>8</v>
      </c>
      <c r="EN180" s="49">
        <f t="shared" si="174"/>
        <v>31</v>
      </c>
      <c r="EO180" s="49">
        <f t="shared" si="175"/>
        <v>49</v>
      </c>
      <c r="EP180" s="49">
        <f t="shared" si="176"/>
        <v>9</v>
      </c>
      <c r="EQ180" s="49">
        <f t="shared" si="177"/>
        <v>-18</v>
      </c>
      <c r="ES180" s="4">
        <f t="shared" si="189"/>
        <v>1</v>
      </c>
      <c r="ET180" s="4">
        <f t="shared" si="190"/>
        <v>1</v>
      </c>
      <c r="EU180" s="4">
        <f t="shared" si="178"/>
        <v>1</v>
      </c>
      <c r="EV180" s="4">
        <f t="shared" si="178"/>
        <v>1</v>
      </c>
      <c r="EW180" s="4">
        <f t="shared" si="178"/>
        <v>1</v>
      </c>
      <c r="EX180" s="4">
        <f t="shared" si="178"/>
        <v>1</v>
      </c>
      <c r="EY180" s="4">
        <f t="shared" si="178"/>
        <v>1</v>
      </c>
      <c r="EZ180" s="4">
        <f t="shared" si="178"/>
        <v>1</v>
      </c>
    </row>
    <row r="181" spans="1:164" ht="11.4" thickBot="1" x14ac:dyDescent="0.3">
      <c r="G181" s="27">
        <f>SUM(G171:G180)</f>
        <v>263</v>
      </c>
      <c r="H181" s="27">
        <f>SUM(H171:H180)</f>
        <v>263</v>
      </c>
      <c r="I181" s="24"/>
      <c r="J181" s="27">
        <f>SUM(J171:J180)</f>
        <v>0</v>
      </c>
      <c r="L181" s="114" t="s">
        <v>391</v>
      </c>
      <c r="M181" s="107"/>
      <c r="N181" s="107"/>
      <c r="O181" s="107"/>
      <c r="P181" s="116" t="s">
        <v>320</v>
      </c>
      <c r="Q181" s="107"/>
      <c r="R181" s="107"/>
      <c r="S181" s="107"/>
      <c r="T181" s="107"/>
      <c r="U181" s="110"/>
      <c r="AA181" s="114" t="s">
        <v>391</v>
      </c>
      <c r="AB181" s="107"/>
      <c r="AC181" s="107"/>
      <c r="AD181" s="107"/>
      <c r="AE181" s="116" t="s">
        <v>320</v>
      </c>
      <c r="AF181" s="107"/>
      <c r="AG181" s="107"/>
      <c r="AH181" s="107"/>
      <c r="AI181" s="107"/>
      <c r="AJ181" s="110"/>
    </row>
    <row r="182" spans="1:164" x14ac:dyDescent="0.25">
      <c r="B182" s="4" t="s">
        <v>392</v>
      </c>
      <c r="C182" s="4" t="s">
        <v>393</v>
      </c>
    </row>
    <row r="183" spans="1:164" ht="11.4" thickBot="1" x14ac:dyDescent="0.3">
      <c r="A183" s="20" t="s">
        <v>364</v>
      </c>
      <c r="B183" s="20"/>
      <c r="C183" s="23" t="s">
        <v>291</v>
      </c>
      <c r="D183" s="21"/>
      <c r="E183" s="21"/>
      <c r="F183" s="21"/>
      <c r="G183" s="21"/>
      <c r="H183" s="21"/>
      <c r="J183" s="21"/>
      <c r="P183" s="31"/>
      <c r="AE183" s="31"/>
    </row>
    <row r="184" spans="1:164" ht="11.4" thickBot="1" x14ac:dyDescent="0.3">
      <c r="A184" s="20" t="s">
        <v>11</v>
      </c>
      <c r="B184" s="20" t="s">
        <v>12</v>
      </c>
      <c r="C184" s="21" t="s">
        <v>13</v>
      </c>
      <c r="D184" s="21" t="s">
        <v>14</v>
      </c>
      <c r="E184" s="21" t="s">
        <v>15</v>
      </c>
      <c r="F184" s="21" t="s">
        <v>16</v>
      </c>
      <c r="G184" s="21" t="s">
        <v>17</v>
      </c>
      <c r="H184" s="21" t="s">
        <v>18</v>
      </c>
      <c r="I184" s="21" t="s">
        <v>19</v>
      </c>
      <c r="J184" s="21" t="s">
        <v>96</v>
      </c>
      <c r="L184" s="32"/>
      <c r="M184" s="127" t="s">
        <v>318</v>
      </c>
      <c r="N184" s="128" t="s">
        <v>343</v>
      </c>
      <c r="O184" s="108" t="s">
        <v>292</v>
      </c>
      <c r="P184" s="128" t="s">
        <v>371</v>
      </c>
      <c r="Q184" s="128" t="s">
        <v>294</v>
      </c>
      <c r="R184" s="128" t="s">
        <v>186</v>
      </c>
      <c r="S184" s="128" t="s">
        <v>344</v>
      </c>
      <c r="T184" s="128" t="s">
        <v>394</v>
      </c>
      <c r="U184" s="129" t="s">
        <v>295</v>
      </c>
      <c r="AA184" s="32"/>
      <c r="AB184" s="127" t="s">
        <v>318</v>
      </c>
      <c r="AC184" s="128" t="s">
        <v>343</v>
      </c>
      <c r="AD184" s="108" t="s">
        <v>292</v>
      </c>
      <c r="AE184" s="128" t="s">
        <v>371</v>
      </c>
      <c r="AF184" s="128" t="s">
        <v>294</v>
      </c>
      <c r="AG184" s="128" t="s">
        <v>186</v>
      </c>
      <c r="AH184" s="128" t="s">
        <v>344</v>
      </c>
      <c r="AI184" s="128" t="s">
        <v>394</v>
      </c>
      <c r="AJ184" s="129" t="s">
        <v>295</v>
      </c>
      <c r="DU184" s="24" t="s">
        <v>13</v>
      </c>
      <c r="DV184" s="24" t="s">
        <v>90</v>
      </c>
      <c r="DW184" s="24" t="s">
        <v>91</v>
      </c>
      <c r="DX184" s="24" t="s">
        <v>92</v>
      </c>
      <c r="DY184" s="24" t="s">
        <v>93</v>
      </c>
      <c r="DZ184" s="24" t="s">
        <v>94</v>
      </c>
      <c r="EA184" s="24" t="s">
        <v>95</v>
      </c>
      <c r="EB184" s="24" t="s">
        <v>14</v>
      </c>
      <c r="EC184" s="24" t="s">
        <v>15</v>
      </c>
      <c r="ED184" s="24" t="s">
        <v>16</v>
      </c>
      <c r="EE184" s="24" t="s">
        <v>17</v>
      </c>
      <c r="EF184" s="24" t="s">
        <v>18</v>
      </c>
      <c r="EG184" s="24" t="s">
        <v>19</v>
      </c>
      <c r="EH184" s="24" t="s">
        <v>96</v>
      </c>
      <c r="EI184" s="24"/>
      <c r="EJ184" s="24" t="s">
        <v>13</v>
      </c>
      <c r="EK184" s="24" t="s">
        <v>14</v>
      </c>
      <c r="EL184" s="24" t="s">
        <v>15</v>
      </c>
      <c r="EM184" s="24" t="s">
        <v>16</v>
      </c>
      <c r="EN184" s="24" t="s">
        <v>17</v>
      </c>
      <c r="EO184" s="24" t="s">
        <v>18</v>
      </c>
      <c r="EP184" s="24" t="s">
        <v>19</v>
      </c>
      <c r="EQ184" s="24" t="s">
        <v>96</v>
      </c>
    </row>
    <row r="185" spans="1:164" x14ac:dyDescent="0.25">
      <c r="A185" s="4">
        <v>1</v>
      </c>
      <c r="B185" s="4" t="s">
        <v>350</v>
      </c>
      <c r="C185" s="24">
        <v>16</v>
      </c>
      <c r="D185" s="24">
        <v>10</v>
      </c>
      <c r="E185" s="24">
        <v>6</v>
      </c>
      <c r="F185" s="24">
        <v>0</v>
      </c>
      <c r="G185" s="24">
        <v>39</v>
      </c>
      <c r="H185" s="24">
        <v>13</v>
      </c>
      <c r="I185" s="21">
        <v>26</v>
      </c>
      <c r="J185" s="24">
        <v>26</v>
      </c>
      <c r="L185" s="36" t="s">
        <v>319</v>
      </c>
      <c r="M185" s="37"/>
      <c r="N185" s="33" t="s">
        <v>117</v>
      </c>
      <c r="O185" s="34" t="s">
        <v>206</v>
      </c>
      <c r="P185" s="33" t="s">
        <v>146</v>
      </c>
      <c r="Q185" s="33" t="s">
        <v>233</v>
      </c>
      <c r="R185" s="33" t="s">
        <v>104</v>
      </c>
      <c r="S185" s="33" t="s">
        <v>102</v>
      </c>
      <c r="T185" s="33" t="s">
        <v>145</v>
      </c>
      <c r="U185" s="35" t="s">
        <v>131</v>
      </c>
      <c r="AA185" s="36" t="s">
        <v>319</v>
      </c>
      <c r="AB185" s="37"/>
      <c r="AC185" s="33"/>
      <c r="AD185" s="34" t="s">
        <v>356</v>
      </c>
      <c r="AE185" s="33"/>
      <c r="AF185" s="33"/>
      <c r="AG185" s="33"/>
      <c r="AH185" s="33"/>
      <c r="AI185" s="33"/>
      <c r="AJ185" s="35"/>
      <c r="AP185" s="4" t="s">
        <v>112</v>
      </c>
      <c r="AW185" s="62"/>
      <c r="AX185" s="44">
        <f t="shared" ref="AX185:BE187" si="191">(IF(N185="","",(IF(MID(N185,2,1)="-",LEFT(N185,1),LEFT(N185,2)))+0))</f>
        <v>1</v>
      </c>
      <c r="AY185" s="44">
        <f t="shared" si="191"/>
        <v>1</v>
      </c>
      <c r="AZ185" s="44">
        <f t="shared" si="191"/>
        <v>3</v>
      </c>
      <c r="BA185" s="44">
        <f t="shared" si="191"/>
        <v>5</v>
      </c>
      <c r="BB185" s="44">
        <f t="shared" si="191"/>
        <v>1</v>
      </c>
      <c r="BC185" s="44">
        <f t="shared" si="191"/>
        <v>3</v>
      </c>
      <c r="BD185" s="44">
        <f t="shared" si="191"/>
        <v>2</v>
      </c>
      <c r="BE185" s="45">
        <f t="shared" si="191"/>
        <v>2</v>
      </c>
      <c r="BM185" s="24"/>
      <c r="BN185" s="24"/>
      <c r="BO185" s="24"/>
      <c r="BP185" s="46" t="str">
        <f t="shared" ref="BP185:BT193" si="192">(IF(AQ185="","",(IF(MID(AQ185,2,1)="-",LEFT(AQ185,1),LEFT(AQ185,2)))+0))</f>
        <v/>
      </c>
      <c r="BQ185" s="46" t="str">
        <f t="shared" si="192"/>
        <v/>
      </c>
      <c r="BR185" s="46" t="str">
        <f t="shared" si="192"/>
        <v/>
      </c>
      <c r="BS185" s="46" t="str">
        <f t="shared" si="192"/>
        <v/>
      </c>
      <c r="BT185" s="46" t="str">
        <f t="shared" si="192"/>
        <v/>
      </c>
      <c r="BU185" s="47"/>
      <c r="BV185" s="43"/>
      <c r="BW185" s="44">
        <f t="shared" ref="BW185:CD187" si="193">(IF(N185="","",IF(RIGHT(N185,2)="10",RIGHT(N185,2),RIGHT(N185,1))+0))</f>
        <v>1</v>
      </c>
      <c r="BX185" s="44">
        <f t="shared" si="193"/>
        <v>2</v>
      </c>
      <c r="BY185" s="44">
        <f t="shared" si="193"/>
        <v>4</v>
      </c>
      <c r="BZ185" s="44">
        <f t="shared" si="193"/>
        <v>2</v>
      </c>
      <c r="CA185" s="44">
        <f t="shared" si="193"/>
        <v>3</v>
      </c>
      <c r="CB185" s="44">
        <f t="shared" si="193"/>
        <v>0</v>
      </c>
      <c r="CC185" s="44">
        <f t="shared" si="193"/>
        <v>4</v>
      </c>
      <c r="CD185" s="45">
        <f t="shared" si="193"/>
        <v>1</v>
      </c>
      <c r="CL185" s="24"/>
      <c r="CM185" s="24"/>
      <c r="CN185" s="24"/>
      <c r="CO185" s="46" t="str">
        <f t="shared" ref="CO185:CS193" si="194">(IF(AQ185="","",IF(RIGHT(AQ185,2)="10",RIGHT(AQ185,2),RIGHT(AQ185,1))+0))</f>
        <v/>
      </c>
      <c r="CP185" s="46" t="str">
        <f t="shared" si="194"/>
        <v/>
      </c>
      <c r="CQ185" s="46" t="str">
        <f t="shared" si="194"/>
        <v/>
      </c>
      <c r="CR185" s="46" t="str">
        <f t="shared" si="194"/>
        <v/>
      </c>
      <c r="CS185" s="46" t="str">
        <f t="shared" si="194"/>
        <v/>
      </c>
      <c r="CU185" s="43"/>
      <c r="CV185" s="44" t="str">
        <f t="shared" ref="CV185:DC187" si="195">(IF(N185="","",IF(AX185&gt;BW185,"H",IF(AX185&lt;BW185,"A","D"))))</f>
        <v>D</v>
      </c>
      <c r="CW185" s="44" t="str">
        <f t="shared" si="195"/>
        <v>A</v>
      </c>
      <c r="CX185" s="44" t="str">
        <f t="shared" si="195"/>
        <v>A</v>
      </c>
      <c r="CY185" s="44" t="str">
        <f t="shared" si="195"/>
        <v>H</v>
      </c>
      <c r="CZ185" s="44" t="str">
        <f t="shared" si="195"/>
        <v>A</v>
      </c>
      <c r="DA185" s="44" t="str">
        <f t="shared" si="195"/>
        <v>H</v>
      </c>
      <c r="DB185" s="44" t="str">
        <f t="shared" si="195"/>
        <v>A</v>
      </c>
      <c r="DC185" s="45" t="str">
        <f t="shared" si="195"/>
        <v>H</v>
      </c>
      <c r="DK185" s="24"/>
      <c r="DL185" s="24"/>
      <c r="DM185" s="24"/>
      <c r="DN185" s="24" t="str">
        <f t="shared" ref="DN185:DR195" si="196">(IF(AQ185="","",IF(BP185&gt;CO185,"H",IF(BP185&lt;CO185,"A","D"))))</f>
        <v/>
      </c>
      <c r="DO185" s="24" t="str">
        <f t="shared" si="196"/>
        <v/>
      </c>
      <c r="DP185" s="24" t="str">
        <f t="shared" si="196"/>
        <v/>
      </c>
      <c r="DQ185" s="24" t="str">
        <f t="shared" si="196"/>
        <v/>
      </c>
      <c r="DR185" s="24" t="str">
        <f t="shared" si="196"/>
        <v/>
      </c>
      <c r="DT185" s="20" t="str">
        <f t="shared" ref="DT185:DT193" si="197">L185</f>
        <v>Carshalton Athletic</v>
      </c>
      <c r="DU185" s="48">
        <f>SUM(EB185:ED185)</f>
        <v>16</v>
      </c>
      <c r="DV185" s="49">
        <f>COUNTIF($CU185:$DR185,"H")</f>
        <v>3</v>
      </c>
      <c r="DW185" s="49">
        <f>COUNTIF($CU185:$DR185,"D")</f>
        <v>1</v>
      </c>
      <c r="DX185" s="49">
        <f>COUNTIF($CU185:$DR185,"A")</f>
        <v>4</v>
      </c>
      <c r="DY185" s="49">
        <f>COUNTIF(CU$185:CU$193,"A")</f>
        <v>2</v>
      </c>
      <c r="DZ185" s="49">
        <f>COUNTIF(CU$185:CU$193,"D")</f>
        <v>3</v>
      </c>
      <c r="EA185" s="49">
        <f>COUNTIF(CU$185:CU$193,"H")</f>
        <v>3</v>
      </c>
      <c r="EB185" s="48">
        <f>DV185+DY185</f>
        <v>5</v>
      </c>
      <c r="EC185" s="48">
        <f t="shared" ref="EC185:ED193" si="198">DW185+DZ185</f>
        <v>4</v>
      </c>
      <c r="ED185" s="48">
        <f t="shared" si="198"/>
        <v>7</v>
      </c>
      <c r="EE185" s="50">
        <f>SUM($AW185:$BT185)+SUM(BV$185:BV$193)</f>
        <v>32</v>
      </c>
      <c r="EF185" s="50">
        <f>SUM($BV185:$CS185)+SUM(AW$185:AW$193)</f>
        <v>38</v>
      </c>
      <c r="EG185" s="48">
        <f>(EB185*2)+EC185</f>
        <v>14</v>
      </c>
      <c r="EH185" s="50">
        <f>EE185-EF185</f>
        <v>-6</v>
      </c>
      <c r="EI185" s="47"/>
      <c r="EJ185" s="49">
        <f t="shared" ref="EJ185:EJ193" si="199">VLOOKUP($DT185,$B$185:$J$193,2,0)</f>
        <v>16</v>
      </c>
      <c r="EK185" s="49">
        <f t="shared" ref="EK185:EK193" si="200">VLOOKUP($DT185,$B$185:$J$193,3,0)</f>
        <v>5</v>
      </c>
      <c r="EL185" s="49">
        <f t="shared" ref="EL185:EL193" si="201">VLOOKUP($DT185,$B$185:$J$193,4,0)</f>
        <v>4</v>
      </c>
      <c r="EM185" s="49">
        <f t="shared" ref="EM185:EM193" si="202">VLOOKUP($DT185,$B$185:$J$193,5,0)</f>
        <v>7</v>
      </c>
      <c r="EN185" s="49">
        <f t="shared" ref="EN185:EN193" si="203">VLOOKUP($DT185,$B$185:$J$193,6,0)</f>
        <v>32</v>
      </c>
      <c r="EO185" s="49">
        <f t="shared" ref="EO185:EO193" si="204">VLOOKUP($DT185,$B$185:$J$193,7,0)</f>
        <v>38</v>
      </c>
      <c r="EP185" s="49">
        <f t="shared" ref="EP185:EP193" si="205">VLOOKUP($DT185,$B$185:$J$193,8,0)</f>
        <v>14</v>
      </c>
      <c r="EQ185" s="49">
        <f t="shared" ref="EQ185:EQ193" si="206">VLOOKUP($DT185,$B$185:$J$193,9,0)</f>
        <v>-6</v>
      </c>
      <c r="ES185" s="4">
        <f>IF(DU185=EJ185,0,1)</f>
        <v>0</v>
      </c>
      <c r="ET185" s="4">
        <f>IF(EB185=EK185,0,1)</f>
        <v>0</v>
      </c>
      <c r="EU185" s="4">
        <f t="shared" ref="EU185:EZ193" si="207">IF(EC185=EL185,0,1)</f>
        <v>0</v>
      </c>
      <c r="EV185" s="4">
        <f t="shared" si="207"/>
        <v>0</v>
      </c>
      <c r="EW185" s="4">
        <f t="shared" si="207"/>
        <v>0</v>
      </c>
      <c r="EX185" s="4">
        <f t="shared" si="207"/>
        <v>0</v>
      </c>
      <c r="EY185" s="4">
        <f t="shared" si="207"/>
        <v>0</v>
      </c>
      <c r="EZ185" s="4">
        <f t="shared" si="207"/>
        <v>0</v>
      </c>
    </row>
    <row r="186" spans="1:164" s="20" customFormat="1" x14ac:dyDescent="0.25">
      <c r="A186" s="20">
        <v>2</v>
      </c>
      <c r="B186" s="20" t="s">
        <v>299</v>
      </c>
      <c r="C186" s="21">
        <v>16</v>
      </c>
      <c r="D186" s="21">
        <v>7</v>
      </c>
      <c r="E186" s="21">
        <v>4</v>
      </c>
      <c r="F186" s="21">
        <v>5</v>
      </c>
      <c r="G186" s="21">
        <v>46</v>
      </c>
      <c r="H186" s="21">
        <v>32</v>
      </c>
      <c r="I186" s="21">
        <v>18</v>
      </c>
      <c r="J186" s="21">
        <v>14</v>
      </c>
      <c r="L186" s="51" t="s">
        <v>350</v>
      </c>
      <c r="M186" s="64" t="s">
        <v>150</v>
      </c>
      <c r="N186" s="53"/>
      <c r="O186" s="55" t="s">
        <v>149</v>
      </c>
      <c r="P186" s="57" t="s">
        <v>131</v>
      </c>
      <c r="Q186" s="57" t="s">
        <v>101</v>
      </c>
      <c r="R186" s="57" t="s">
        <v>101</v>
      </c>
      <c r="S186" s="57" t="s">
        <v>134</v>
      </c>
      <c r="T186" s="57" t="s">
        <v>164</v>
      </c>
      <c r="U186" s="75" t="s">
        <v>117</v>
      </c>
      <c r="AA186" s="51" t="s">
        <v>350</v>
      </c>
      <c r="AB186" s="59" t="s">
        <v>395</v>
      </c>
      <c r="AC186" s="53"/>
      <c r="AD186" s="55" t="s">
        <v>203</v>
      </c>
      <c r="AE186" s="54" t="s">
        <v>396</v>
      </c>
      <c r="AF186" s="57"/>
      <c r="AG186" s="57"/>
      <c r="AH186" s="54" t="s">
        <v>397</v>
      </c>
      <c r="AI186" s="66" t="s">
        <v>398</v>
      </c>
      <c r="AJ186" s="60" t="s">
        <v>399</v>
      </c>
      <c r="AP186" s="4" t="s">
        <v>400</v>
      </c>
      <c r="AW186" s="61">
        <f t="shared" ref="AW186:AY193" si="208">(IF(M186="","",(IF(MID(M186,2,1)="-",LEFT(M186,1),LEFT(M186,2)))+0))</f>
        <v>9</v>
      </c>
      <c r="AX186" s="62"/>
      <c r="AY186" s="46">
        <f t="shared" si="191"/>
        <v>3</v>
      </c>
      <c r="AZ186" s="46">
        <f t="shared" si="191"/>
        <v>2</v>
      </c>
      <c r="BA186" s="46">
        <f t="shared" si="191"/>
        <v>2</v>
      </c>
      <c r="BB186" s="46">
        <f t="shared" si="191"/>
        <v>2</v>
      </c>
      <c r="BC186" s="46">
        <f t="shared" si="191"/>
        <v>3</v>
      </c>
      <c r="BD186" s="46">
        <f t="shared" si="191"/>
        <v>2</v>
      </c>
      <c r="BE186" s="63">
        <f t="shared" si="191"/>
        <v>1</v>
      </c>
      <c r="BF186" s="4"/>
      <c r="BG186" s="4"/>
      <c r="BH186" s="4"/>
      <c r="BI186" s="4"/>
      <c r="BJ186" s="4"/>
      <c r="BK186" s="4"/>
      <c r="BL186" s="4"/>
      <c r="BM186" s="24"/>
      <c r="BN186" s="24"/>
      <c r="BO186" s="24"/>
      <c r="BP186" s="46" t="str">
        <f t="shared" si="192"/>
        <v/>
      </c>
      <c r="BQ186" s="46" t="str">
        <f t="shared" si="192"/>
        <v/>
      </c>
      <c r="BR186" s="46" t="str">
        <f t="shared" si="192"/>
        <v/>
      </c>
      <c r="BS186" s="46" t="str">
        <f t="shared" si="192"/>
        <v/>
      </c>
      <c r="BT186" s="46" t="str">
        <f t="shared" si="192"/>
        <v/>
      </c>
      <c r="BU186" s="47"/>
      <c r="BV186" s="61">
        <f t="shared" ref="BV186:BX193" si="209">(IF(M186="","",IF(RIGHT(M186,2)="10",RIGHT(M186,2),RIGHT(M186,1))+0))</f>
        <v>0</v>
      </c>
      <c r="BW186" s="62"/>
      <c r="BX186" s="46">
        <f t="shared" si="193"/>
        <v>2</v>
      </c>
      <c r="BY186" s="46">
        <f t="shared" si="193"/>
        <v>1</v>
      </c>
      <c r="BZ186" s="46">
        <f t="shared" si="193"/>
        <v>2</v>
      </c>
      <c r="CA186" s="46">
        <f t="shared" si="193"/>
        <v>2</v>
      </c>
      <c r="CB186" s="46">
        <f t="shared" si="193"/>
        <v>1</v>
      </c>
      <c r="CC186" s="46">
        <f t="shared" si="193"/>
        <v>0</v>
      </c>
      <c r="CD186" s="63">
        <f t="shared" si="193"/>
        <v>1</v>
      </c>
      <c r="CE186" s="4"/>
      <c r="CF186" s="4"/>
      <c r="CG186" s="4"/>
      <c r="CH186" s="4"/>
      <c r="CI186" s="4"/>
      <c r="CJ186" s="4"/>
      <c r="CK186" s="4"/>
      <c r="CL186" s="24"/>
      <c r="CM186" s="24"/>
      <c r="CN186" s="24"/>
      <c r="CO186" s="46" t="str">
        <f t="shared" si="194"/>
        <v/>
      </c>
      <c r="CP186" s="46" t="str">
        <f t="shared" si="194"/>
        <v/>
      </c>
      <c r="CQ186" s="46" t="str">
        <f t="shared" si="194"/>
        <v/>
      </c>
      <c r="CR186" s="46" t="str">
        <f t="shared" si="194"/>
        <v/>
      </c>
      <c r="CS186" s="46" t="str">
        <f t="shared" si="194"/>
        <v/>
      </c>
      <c r="CT186" s="4"/>
      <c r="CU186" s="61" t="str">
        <f t="shared" ref="CU186:CW193" si="210">(IF(M186="","",IF(AW186&gt;BV186,"H",IF(AW186&lt;BV186,"A","D"))))</f>
        <v>H</v>
      </c>
      <c r="CV186" s="62"/>
      <c r="CW186" s="46" t="str">
        <f t="shared" si="195"/>
        <v>H</v>
      </c>
      <c r="CX186" s="46" t="str">
        <f t="shared" si="195"/>
        <v>H</v>
      </c>
      <c r="CY186" s="46" t="str">
        <f t="shared" si="195"/>
        <v>D</v>
      </c>
      <c r="CZ186" s="46" t="str">
        <f t="shared" si="195"/>
        <v>D</v>
      </c>
      <c r="DA186" s="46" t="str">
        <f t="shared" si="195"/>
        <v>H</v>
      </c>
      <c r="DB186" s="46" t="str">
        <f t="shared" si="195"/>
        <v>H</v>
      </c>
      <c r="DC186" s="63" t="str">
        <f t="shared" si="195"/>
        <v>D</v>
      </c>
      <c r="DD186" s="4"/>
      <c r="DE186" s="4"/>
      <c r="DF186" s="4"/>
      <c r="DG186" s="4"/>
      <c r="DH186" s="4"/>
      <c r="DI186" s="4"/>
      <c r="DJ186" s="4"/>
      <c r="DK186" s="24"/>
      <c r="DL186" s="24"/>
      <c r="DM186" s="24"/>
      <c r="DN186" s="24" t="str">
        <f t="shared" si="196"/>
        <v/>
      </c>
      <c r="DO186" s="24" t="str">
        <f t="shared" si="196"/>
        <v/>
      </c>
      <c r="DP186" s="24" t="str">
        <f t="shared" si="196"/>
        <v/>
      </c>
      <c r="DQ186" s="24" t="str">
        <f t="shared" si="196"/>
        <v/>
      </c>
      <c r="DR186" s="24" t="str">
        <f t="shared" si="196"/>
        <v/>
      </c>
      <c r="DS186" s="4"/>
      <c r="DT186" s="20" t="str">
        <f t="shared" si="197"/>
        <v>Croydon</v>
      </c>
      <c r="DU186" s="48">
        <f t="shared" ref="DU186:DU193" si="211">SUM(EB186:ED186)</f>
        <v>16</v>
      </c>
      <c r="DV186" s="49">
        <f t="shared" ref="DV186:DV193" si="212">COUNTIF($CU186:$DR186,"H")</f>
        <v>5</v>
      </c>
      <c r="DW186" s="49">
        <f t="shared" ref="DW186:DW193" si="213">COUNTIF($CU186:$DR186,"D")</f>
        <v>3</v>
      </c>
      <c r="DX186" s="49">
        <f t="shared" ref="DX186:DX193" si="214">COUNTIF($CU186:$DR186,"A")</f>
        <v>0</v>
      </c>
      <c r="DY186" s="49">
        <f>COUNTIF(CV$185:CV$193,"A")</f>
        <v>5</v>
      </c>
      <c r="DZ186" s="49">
        <f>COUNTIF(CV$185:CV$193,"D")</f>
        <v>3</v>
      </c>
      <c r="EA186" s="49">
        <f>COUNTIF(CV$185:CV$193,"H")</f>
        <v>0</v>
      </c>
      <c r="EB186" s="48">
        <f t="shared" ref="EB186:EB193" si="215">DV186+DY186</f>
        <v>10</v>
      </c>
      <c r="EC186" s="48">
        <f t="shared" si="198"/>
        <v>6</v>
      </c>
      <c r="ED186" s="48">
        <f t="shared" si="198"/>
        <v>0</v>
      </c>
      <c r="EE186" s="50">
        <f>SUM($AW186:$BT186)+SUM(BW$185:BW$193)</f>
        <v>39</v>
      </c>
      <c r="EF186" s="50">
        <f>SUM($BV186:$CS186)+SUM(AX$185:AX$193)</f>
        <v>13</v>
      </c>
      <c r="EG186" s="48">
        <f t="shared" ref="EG186:EG193" si="216">(EB186*2)+EC186</f>
        <v>26</v>
      </c>
      <c r="EH186" s="50">
        <f t="shared" ref="EH186:EH193" si="217">EE186-EF186</f>
        <v>26</v>
      </c>
      <c r="EI186" s="47"/>
      <c r="EJ186" s="49">
        <f t="shared" si="199"/>
        <v>16</v>
      </c>
      <c r="EK186" s="49">
        <f t="shared" si="200"/>
        <v>10</v>
      </c>
      <c r="EL186" s="49">
        <f t="shared" si="201"/>
        <v>6</v>
      </c>
      <c r="EM186" s="49">
        <f t="shared" si="202"/>
        <v>0</v>
      </c>
      <c r="EN186" s="49">
        <f t="shared" si="203"/>
        <v>39</v>
      </c>
      <c r="EO186" s="49">
        <f t="shared" si="204"/>
        <v>13</v>
      </c>
      <c r="EP186" s="49">
        <f t="shared" si="205"/>
        <v>26</v>
      </c>
      <c r="EQ186" s="49">
        <f t="shared" si="206"/>
        <v>26</v>
      </c>
      <c r="ER186" s="4"/>
      <c r="ES186" s="4">
        <f t="shared" ref="ES186:ES193" si="218">IF(DU186=EJ186,0,1)</f>
        <v>0</v>
      </c>
      <c r="ET186" s="4">
        <f t="shared" ref="ET186:ET193" si="219">IF(EB186=EK186,0,1)</f>
        <v>0</v>
      </c>
      <c r="EU186" s="4">
        <f t="shared" si="207"/>
        <v>0</v>
      </c>
      <c r="EV186" s="4">
        <f t="shared" si="207"/>
        <v>0</v>
      </c>
      <c r="EW186" s="4">
        <f t="shared" si="207"/>
        <v>0</v>
      </c>
      <c r="EX186" s="4">
        <f t="shared" si="207"/>
        <v>0</v>
      </c>
      <c r="EY186" s="4">
        <f t="shared" si="207"/>
        <v>0</v>
      </c>
      <c r="EZ186" s="4">
        <f t="shared" si="207"/>
        <v>0</v>
      </c>
      <c r="FC186" s="22"/>
      <c r="FD186" s="22"/>
      <c r="FE186" s="22"/>
      <c r="FF186" s="22"/>
      <c r="FG186" s="22"/>
      <c r="FH186" s="4"/>
    </row>
    <row r="187" spans="1:164" x14ac:dyDescent="0.25">
      <c r="A187" s="4">
        <v>3</v>
      </c>
      <c r="B187" s="4" t="s">
        <v>359</v>
      </c>
      <c r="C187" s="24">
        <v>16</v>
      </c>
      <c r="D187" s="24">
        <v>4</v>
      </c>
      <c r="E187" s="24">
        <v>9</v>
      </c>
      <c r="F187" s="24">
        <v>3</v>
      </c>
      <c r="G187" s="24">
        <v>28</v>
      </c>
      <c r="H187" s="24">
        <v>21</v>
      </c>
      <c r="I187" s="21">
        <v>17</v>
      </c>
      <c r="J187" s="24">
        <v>7</v>
      </c>
      <c r="L187" s="67" t="s">
        <v>299</v>
      </c>
      <c r="M187" s="68" t="s">
        <v>166</v>
      </c>
      <c r="N187" s="55" t="s">
        <v>235</v>
      </c>
      <c r="O187" s="130"/>
      <c r="P187" s="55" t="s">
        <v>149</v>
      </c>
      <c r="Q187" s="55" t="s">
        <v>100</v>
      </c>
      <c r="R187" s="55" t="s">
        <v>117</v>
      </c>
      <c r="S187" s="55" t="s">
        <v>117</v>
      </c>
      <c r="T187" s="55" t="s">
        <v>164</v>
      </c>
      <c r="U187" s="70" t="s">
        <v>401</v>
      </c>
      <c r="AA187" s="67" t="s">
        <v>299</v>
      </c>
      <c r="AB187" s="68" t="s">
        <v>402</v>
      </c>
      <c r="AC187" s="55" t="s">
        <v>403</v>
      </c>
      <c r="AD187" s="53"/>
      <c r="AE187" s="55" t="s">
        <v>404</v>
      </c>
      <c r="AF187" s="55" t="s">
        <v>405</v>
      </c>
      <c r="AG187" s="55" t="s">
        <v>406</v>
      </c>
      <c r="AH187" s="55" t="s">
        <v>407</v>
      </c>
      <c r="AI187" s="55" t="s">
        <v>408</v>
      </c>
      <c r="AJ187" s="70" t="s">
        <v>409</v>
      </c>
      <c r="AP187" s="4" t="s">
        <v>410</v>
      </c>
      <c r="AW187" s="61">
        <f t="shared" si="208"/>
        <v>4</v>
      </c>
      <c r="AX187" s="46">
        <f t="shared" si="208"/>
        <v>0</v>
      </c>
      <c r="AY187" s="62"/>
      <c r="AZ187" s="46">
        <f t="shared" si="191"/>
        <v>3</v>
      </c>
      <c r="BA187" s="46">
        <f t="shared" si="191"/>
        <v>2</v>
      </c>
      <c r="BB187" s="46">
        <f t="shared" si="191"/>
        <v>1</v>
      </c>
      <c r="BC187" s="46">
        <f t="shared" si="191"/>
        <v>1</v>
      </c>
      <c r="BD187" s="46">
        <f t="shared" si="191"/>
        <v>2</v>
      </c>
      <c r="BE187" s="63">
        <f t="shared" si="191"/>
        <v>12</v>
      </c>
      <c r="BM187" s="24"/>
      <c r="BN187" s="24"/>
      <c r="BO187" s="24"/>
      <c r="BP187" s="46" t="str">
        <f t="shared" si="192"/>
        <v/>
      </c>
      <c r="BQ187" s="46" t="str">
        <f t="shared" si="192"/>
        <v/>
      </c>
      <c r="BR187" s="46" t="str">
        <f t="shared" si="192"/>
        <v/>
      </c>
      <c r="BS187" s="46" t="str">
        <f t="shared" si="192"/>
        <v/>
      </c>
      <c r="BT187" s="46" t="str">
        <f t="shared" si="192"/>
        <v/>
      </c>
      <c r="BU187" s="47"/>
      <c r="BV187" s="61">
        <f t="shared" si="209"/>
        <v>3</v>
      </c>
      <c r="BW187" s="46">
        <f t="shared" si="209"/>
        <v>2</v>
      </c>
      <c r="BX187" s="62"/>
      <c r="BY187" s="46">
        <f t="shared" si="193"/>
        <v>2</v>
      </c>
      <c r="BZ187" s="46">
        <f t="shared" si="193"/>
        <v>3</v>
      </c>
      <c r="CA187" s="46">
        <f t="shared" si="193"/>
        <v>1</v>
      </c>
      <c r="CB187" s="46">
        <f t="shared" si="193"/>
        <v>1</v>
      </c>
      <c r="CC187" s="46">
        <f t="shared" si="193"/>
        <v>0</v>
      </c>
      <c r="CD187" s="63">
        <f t="shared" si="193"/>
        <v>1</v>
      </c>
      <c r="CL187" s="24"/>
      <c r="CM187" s="24"/>
      <c r="CN187" s="24"/>
      <c r="CO187" s="46" t="str">
        <f t="shared" si="194"/>
        <v/>
      </c>
      <c r="CP187" s="46" t="str">
        <f t="shared" si="194"/>
        <v/>
      </c>
      <c r="CQ187" s="46" t="str">
        <f t="shared" si="194"/>
        <v/>
      </c>
      <c r="CR187" s="46" t="str">
        <f t="shared" si="194"/>
        <v/>
      </c>
      <c r="CS187" s="46" t="str">
        <f t="shared" si="194"/>
        <v/>
      </c>
      <c r="CU187" s="61" t="str">
        <f t="shared" si="210"/>
        <v>H</v>
      </c>
      <c r="CV187" s="46" t="str">
        <f t="shared" si="210"/>
        <v>A</v>
      </c>
      <c r="CW187" s="62"/>
      <c r="CX187" s="46" t="str">
        <f t="shared" si="195"/>
        <v>H</v>
      </c>
      <c r="CY187" s="46" t="str">
        <f t="shared" si="195"/>
        <v>A</v>
      </c>
      <c r="CZ187" s="46" t="str">
        <f t="shared" si="195"/>
        <v>D</v>
      </c>
      <c r="DA187" s="46" t="str">
        <f t="shared" si="195"/>
        <v>D</v>
      </c>
      <c r="DB187" s="46" t="str">
        <f t="shared" si="195"/>
        <v>H</v>
      </c>
      <c r="DC187" s="63" t="str">
        <f t="shared" si="195"/>
        <v>H</v>
      </c>
      <c r="DK187" s="24"/>
      <c r="DL187" s="24"/>
      <c r="DM187" s="24"/>
      <c r="DN187" s="24" t="str">
        <f t="shared" si="196"/>
        <v/>
      </c>
      <c r="DO187" s="24" t="str">
        <f t="shared" si="196"/>
        <v/>
      </c>
      <c r="DP187" s="24" t="str">
        <f t="shared" si="196"/>
        <v/>
      </c>
      <c r="DQ187" s="24" t="str">
        <f t="shared" si="196"/>
        <v/>
      </c>
      <c r="DR187" s="24" t="str">
        <f t="shared" si="196"/>
        <v/>
      </c>
      <c r="DT187" s="20" t="str">
        <f t="shared" si="197"/>
        <v>Epsom &amp; Ewell</v>
      </c>
      <c r="DU187" s="48">
        <f t="shared" si="211"/>
        <v>16</v>
      </c>
      <c r="DV187" s="49">
        <f t="shared" si="212"/>
        <v>4</v>
      </c>
      <c r="DW187" s="49">
        <f t="shared" si="213"/>
        <v>2</v>
      </c>
      <c r="DX187" s="49">
        <f t="shared" si="214"/>
        <v>2</v>
      </c>
      <c r="DY187" s="49">
        <f>COUNTIF(CW$185:CW$193,"A")</f>
        <v>3</v>
      </c>
      <c r="DZ187" s="49">
        <f>COUNTIF(CW$185:CW$193,"D")</f>
        <v>2</v>
      </c>
      <c r="EA187" s="49">
        <f>COUNTIF(CW$185:CW$193,"H")</f>
        <v>3</v>
      </c>
      <c r="EB187" s="48">
        <f t="shared" si="215"/>
        <v>7</v>
      </c>
      <c r="EC187" s="48">
        <f t="shared" si="198"/>
        <v>4</v>
      </c>
      <c r="ED187" s="48">
        <f t="shared" si="198"/>
        <v>5</v>
      </c>
      <c r="EE187" s="50">
        <f>SUM($AW187:$BT187)+SUM(BX$185:BX$193)</f>
        <v>46</v>
      </c>
      <c r="EF187" s="50">
        <f>SUM($BV187:$CS187)+SUM(AY$185:AY$193)</f>
        <v>32</v>
      </c>
      <c r="EG187" s="48">
        <f t="shared" si="216"/>
        <v>18</v>
      </c>
      <c r="EH187" s="50">
        <f t="shared" si="217"/>
        <v>14</v>
      </c>
      <c r="EI187" s="47"/>
      <c r="EJ187" s="49">
        <f t="shared" si="199"/>
        <v>16</v>
      </c>
      <c r="EK187" s="49">
        <f t="shared" si="200"/>
        <v>7</v>
      </c>
      <c r="EL187" s="49">
        <f t="shared" si="201"/>
        <v>4</v>
      </c>
      <c r="EM187" s="49">
        <f t="shared" si="202"/>
        <v>5</v>
      </c>
      <c r="EN187" s="49">
        <f t="shared" si="203"/>
        <v>46</v>
      </c>
      <c r="EO187" s="49">
        <f t="shared" si="204"/>
        <v>32</v>
      </c>
      <c r="EP187" s="49">
        <f t="shared" si="205"/>
        <v>18</v>
      </c>
      <c r="EQ187" s="49">
        <f t="shared" si="206"/>
        <v>14</v>
      </c>
      <c r="ES187" s="4">
        <f t="shared" si="218"/>
        <v>0</v>
      </c>
      <c r="ET187" s="4">
        <f t="shared" si="219"/>
        <v>0</v>
      </c>
      <c r="EU187" s="4">
        <f t="shared" si="207"/>
        <v>0</v>
      </c>
      <c r="EV187" s="4">
        <f t="shared" si="207"/>
        <v>0</v>
      </c>
      <c r="EW187" s="4">
        <f t="shared" si="207"/>
        <v>0</v>
      </c>
      <c r="EX187" s="4">
        <f t="shared" si="207"/>
        <v>0</v>
      </c>
      <c r="EY187" s="4">
        <f t="shared" si="207"/>
        <v>0</v>
      </c>
      <c r="EZ187" s="4">
        <f t="shared" si="207"/>
        <v>0</v>
      </c>
    </row>
    <row r="188" spans="1:164" x14ac:dyDescent="0.25">
      <c r="A188" s="4">
        <v>4</v>
      </c>
      <c r="B188" s="4" t="s">
        <v>411</v>
      </c>
      <c r="C188" s="24">
        <v>16</v>
      </c>
      <c r="D188" s="24">
        <v>7</v>
      </c>
      <c r="E188" s="24">
        <v>2</v>
      </c>
      <c r="F188" s="24">
        <v>7</v>
      </c>
      <c r="G188" s="24">
        <v>46</v>
      </c>
      <c r="H188" s="24">
        <v>38</v>
      </c>
      <c r="I188" s="21">
        <v>16</v>
      </c>
      <c r="J188" s="24">
        <v>8</v>
      </c>
      <c r="L188" s="51" t="s">
        <v>387</v>
      </c>
      <c r="M188" s="64" t="s">
        <v>146</v>
      </c>
      <c r="N188" s="57" t="s">
        <v>157</v>
      </c>
      <c r="O188" s="55" t="s">
        <v>233</v>
      </c>
      <c r="P188" s="53"/>
      <c r="Q188" s="57" t="s">
        <v>206</v>
      </c>
      <c r="R188" s="57" t="s">
        <v>227</v>
      </c>
      <c r="S188" s="57" t="s">
        <v>227</v>
      </c>
      <c r="T188" s="57" t="s">
        <v>102</v>
      </c>
      <c r="U188" s="75" t="s">
        <v>102</v>
      </c>
      <c r="AA188" s="51" t="s">
        <v>387</v>
      </c>
      <c r="AB188" s="64"/>
      <c r="AC188" s="57"/>
      <c r="AD188" s="55" t="s">
        <v>349</v>
      </c>
      <c r="AE188" s="53"/>
      <c r="AF188" s="57"/>
      <c r="AG188" s="57"/>
      <c r="AH188" s="57"/>
      <c r="AI188" s="57"/>
      <c r="AJ188" s="75"/>
      <c r="AW188" s="61">
        <f t="shared" si="208"/>
        <v>3</v>
      </c>
      <c r="AX188" s="46">
        <f t="shared" si="208"/>
        <v>0</v>
      </c>
      <c r="AY188" s="46">
        <f t="shared" si="208"/>
        <v>5</v>
      </c>
      <c r="AZ188" s="62"/>
      <c r="BA188" s="46">
        <f>(IF(Q188="","",(IF(MID(Q188,2,1)="-",LEFT(Q188,1),LEFT(Q188,2)))+0))</f>
        <v>1</v>
      </c>
      <c r="BB188" s="46">
        <f>(IF(R188="","",(IF(MID(R188,2,1)="-",LEFT(R188,1),LEFT(R188,2)))+0))</f>
        <v>1</v>
      </c>
      <c r="BC188" s="46">
        <f>(IF(S188="","",(IF(MID(S188,2,1)="-",LEFT(S188,1),LEFT(S188,2)))+0))</f>
        <v>1</v>
      </c>
      <c r="BD188" s="46">
        <f>(IF(T188="","",(IF(MID(T188,2,1)="-",LEFT(T188,1),LEFT(T188,2)))+0))</f>
        <v>3</v>
      </c>
      <c r="BE188" s="63">
        <f>(IF(U188="","",(IF(MID(U188,2,1)="-",LEFT(U188,1),LEFT(U188,2)))+0))</f>
        <v>3</v>
      </c>
      <c r="BM188" s="24"/>
      <c r="BN188" s="24"/>
      <c r="BO188" s="24"/>
      <c r="BP188" s="46" t="str">
        <f t="shared" si="192"/>
        <v/>
      </c>
      <c r="BQ188" s="46" t="str">
        <f t="shared" si="192"/>
        <v/>
      </c>
      <c r="BR188" s="46" t="str">
        <f t="shared" si="192"/>
        <v/>
      </c>
      <c r="BS188" s="46" t="str">
        <f t="shared" si="192"/>
        <v/>
      </c>
      <c r="BT188" s="46" t="str">
        <f t="shared" si="192"/>
        <v/>
      </c>
      <c r="BU188" s="47"/>
      <c r="BV188" s="61">
        <f t="shared" si="209"/>
        <v>4</v>
      </c>
      <c r="BW188" s="46">
        <f t="shared" si="209"/>
        <v>3</v>
      </c>
      <c r="BX188" s="46">
        <f t="shared" si="209"/>
        <v>2</v>
      </c>
      <c r="BY188" s="62"/>
      <c r="BZ188" s="46">
        <f>(IF(Q188="","",IF(RIGHT(Q188,2)="10",RIGHT(Q188,2),RIGHT(Q188,1))+0))</f>
        <v>2</v>
      </c>
      <c r="CA188" s="46">
        <f>(IF(R188="","",IF(RIGHT(R188,2)="10",RIGHT(R188,2),RIGHT(R188,1))+0))</f>
        <v>0</v>
      </c>
      <c r="CB188" s="46">
        <f>(IF(S188="","",IF(RIGHT(S188,2)="10",RIGHT(S188,2),RIGHT(S188,1))+0))</f>
        <v>0</v>
      </c>
      <c r="CC188" s="46">
        <f>(IF(T188="","",IF(RIGHT(T188,2)="10",RIGHT(T188,2),RIGHT(T188,1))+0))</f>
        <v>0</v>
      </c>
      <c r="CD188" s="63">
        <f>(IF(U188="","",IF(RIGHT(U188,2)="10",RIGHT(U188,2),RIGHT(U188,1))+0))</f>
        <v>0</v>
      </c>
      <c r="CL188" s="24"/>
      <c r="CM188" s="24"/>
      <c r="CN188" s="24"/>
      <c r="CO188" s="46" t="str">
        <f t="shared" si="194"/>
        <v/>
      </c>
      <c r="CP188" s="46" t="str">
        <f t="shared" si="194"/>
        <v/>
      </c>
      <c r="CQ188" s="46" t="str">
        <f t="shared" si="194"/>
        <v/>
      </c>
      <c r="CR188" s="46" t="str">
        <f t="shared" si="194"/>
        <v/>
      </c>
      <c r="CS188" s="46" t="str">
        <f t="shared" si="194"/>
        <v/>
      </c>
      <c r="CU188" s="61" t="str">
        <f t="shared" si="210"/>
        <v>A</v>
      </c>
      <c r="CV188" s="46" t="str">
        <f t="shared" si="210"/>
        <v>A</v>
      </c>
      <c r="CW188" s="46" t="str">
        <f t="shared" si="210"/>
        <v>H</v>
      </c>
      <c r="CX188" s="62"/>
      <c r="CY188" s="46" t="str">
        <f>(IF(Q188="","",IF(BA188&gt;BZ188,"H",IF(BA188&lt;BZ188,"A","D"))))</f>
        <v>A</v>
      </c>
      <c r="CZ188" s="46" t="str">
        <f>(IF(R188="","",IF(BB188&gt;CA188,"H",IF(BB188&lt;CA188,"A","D"))))</f>
        <v>H</v>
      </c>
      <c r="DA188" s="46" t="str">
        <f>(IF(S188="","",IF(BC188&gt;CB188,"H",IF(BC188&lt;CB188,"A","D"))))</f>
        <v>H</v>
      </c>
      <c r="DB188" s="46" t="str">
        <f>(IF(T188="","",IF(BD188&gt;CC188,"H",IF(BD188&lt;CC188,"A","D"))))</f>
        <v>H</v>
      </c>
      <c r="DC188" s="63" t="str">
        <f>(IF(U188="","",IF(BE188&gt;CD188,"H",IF(BE188&lt;CD188,"A","D"))))</f>
        <v>H</v>
      </c>
      <c r="DK188" s="24"/>
      <c r="DL188" s="24"/>
      <c r="DM188" s="24"/>
      <c r="DN188" s="24" t="str">
        <f t="shared" si="196"/>
        <v/>
      </c>
      <c r="DO188" s="24" t="str">
        <f t="shared" si="196"/>
        <v/>
      </c>
      <c r="DP188" s="24" t="str">
        <f t="shared" si="196"/>
        <v/>
      </c>
      <c r="DQ188" s="24" t="str">
        <f t="shared" si="196"/>
        <v/>
      </c>
      <c r="DR188" s="24" t="str">
        <f t="shared" si="196"/>
        <v/>
      </c>
      <c r="DT188" s="20" t="str">
        <f t="shared" si="197"/>
        <v>Molesey</v>
      </c>
      <c r="DU188" s="48">
        <f t="shared" si="211"/>
        <v>16</v>
      </c>
      <c r="DV188" s="49">
        <f t="shared" si="212"/>
        <v>5</v>
      </c>
      <c r="DW188" s="49">
        <f t="shared" si="213"/>
        <v>0</v>
      </c>
      <c r="DX188" s="49">
        <f t="shared" si="214"/>
        <v>3</v>
      </c>
      <c r="DY188" s="49">
        <f>COUNTIF(CX$185:CX$193,"A")</f>
        <v>3</v>
      </c>
      <c r="DZ188" s="49">
        <f>COUNTIF(CX$185:CX$193,"D")</f>
        <v>0</v>
      </c>
      <c r="EA188" s="49">
        <f>COUNTIF(CX$185:CX$193,"H")</f>
        <v>5</v>
      </c>
      <c r="EB188" s="48">
        <f t="shared" si="215"/>
        <v>8</v>
      </c>
      <c r="EC188" s="48">
        <f t="shared" si="198"/>
        <v>0</v>
      </c>
      <c r="ED188" s="48">
        <f t="shared" si="198"/>
        <v>8</v>
      </c>
      <c r="EE188" s="50">
        <f>SUM($AW188:$BT188)+SUM(BY$185:BY$193)</f>
        <v>37</v>
      </c>
      <c r="EF188" s="50">
        <f>SUM($BV188:$CS188)+SUM(AZ$185:AZ$193)</f>
        <v>35</v>
      </c>
      <c r="EG188" s="48">
        <f t="shared" si="216"/>
        <v>16</v>
      </c>
      <c r="EH188" s="50">
        <f t="shared" si="217"/>
        <v>2</v>
      </c>
      <c r="EI188" s="47"/>
      <c r="EJ188" s="49">
        <f t="shared" si="199"/>
        <v>16</v>
      </c>
      <c r="EK188" s="49">
        <f t="shared" si="200"/>
        <v>8</v>
      </c>
      <c r="EL188" s="49">
        <f t="shared" si="201"/>
        <v>0</v>
      </c>
      <c r="EM188" s="49">
        <f t="shared" si="202"/>
        <v>8</v>
      </c>
      <c r="EN188" s="49">
        <f t="shared" si="203"/>
        <v>37</v>
      </c>
      <c r="EO188" s="49">
        <f t="shared" si="204"/>
        <v>35</v>
      </c>
      <c r="EP188" s="49">
        <f t="shared" si="205"/>
        <v>16</v>
      </c>
      <c r="EQ188" s="49">
        <f t="shared" si="206"/>
        <v>2</v>
      </c>
      <c r="ES188" s="4">
        <f t="shared" si="218"/>
        <v>0</v>
      </c>
      <c r="ET188" s="4">
        <f t="shared" si="219"/>
        <v>0</v>
      </c>
      <c r="EU188" s="4">
        <f t="shared" si="207"/>
        <v>0</v>
      </c>
      <c r="EV188" s="4">
        <f t="shared" si="207"/>
        <v>0</v>
      </c>
      <c r="EW188" s="4">
        <f t="shared" si="207"/>
        <v>0</v>
      </c>
      <c r="EX188" s="4">
        <f t="shared" si="207"/>
        <v>0</v>
      </c>
      <c r="EY188" s="4">
        <f t="shared" si="207"/>
        <v>0</v>
      </c>
      <c r="EZ188" s="4">
        <f t="shared" si="207"/>
        <v>0</v>
      </c>
    </row>
    <row r="189" spans="1:164" x14ac:dyDescent="0.25">
      <c r="A189" s="4">
        <v>5</v>
      </c>
      <c r="B189" s="4" t="s">
        <v>387</v>
      </c>
      <c r="C189" s="24">
        <v>16</v>
      </c>
      <c r="D189" s="24">
        <v>8</v>
      </c>
      <c r="E189" s="24">
        <v>0</v>
      </c>
      <c r="F189" s="24">
        <v>8</v>
      </c>
      <c r="G189" s="24">
        <v>37</v>
      </c>
      <c r="H189" s="24">
        <v>35</v>
      </c>
      <c r="I189" s="21">
        <v>16</v>
      </c>
      <c r="J189" s="24">
        <v>2</v>
      </c>
      <c r="L189" s="51" t="s">
        <v>310</v>
      </c>
      <c r="M189" s="64" t="s">
        <v>227</v>
      </c>
      <c r="N189" s="57" t="s">
        <v>235</v>
      </c>
      <c r="O189" s="55" t="s">
        <v>121</v>
      </c>
      <c r="P189" s="57" t="s">
        <v>99</v>
      </c>
      <c r="Q189" s="53"/>
      <c r="R189" s="57" t="s">
        <v>164</v>
      </c>
      <c r="S189" s="57" t="s">
        <v>206</v>
      </c>
      <c r="T189" s="57" t="s">
        <v>267</v>
      </c>
      <c r="U189" s="75" t="s">
        <v>117</v>
      </c>
      <c r="AA189" s="51" t="s">
        <v>310</v>
      </c>
      <c r="AB189" s="64"/>
      <c r="AC189" s="54" t="s">
        <v>226</v>
      </c>
      <c r="AD189" s="55" t="s">
        <v>412</v>
      </c>
      <c r="AE189" s="57"/>
      <c r="AF189" s="53"/>
      <c r="AG189" s="57"/>
      <c r="AH189" s="57"/>
      <c r="AI189" s="57"/>
      <c r="AJ189" s="60" t="s">
        <v>413</v>
      </c>
      <c r="AW189" s="61">
        <f t="shared" si="208"/>
        <v>1</v>
      </c>
      <c r="AX189" s="46">
        <f t="shared" si="208"/>
        <v>0</v>
      </c>
      <c r="AY189" s="46">
        <f t="shared" si="208"/>
        <v>1</v>
      </c>
      <c r="AZ189" s="46">
        <f>(IF(P189="","",(IF(MID(P189,2,1)="-",LEFT(P189,1),LEFT(P189,2)))+0))</f>
        <v>5</v>
      </c>
      <c r="BA189" s="62"/>
      <c r="BB189" s="46">
        <f>(IF(R189="","",(IF(MID(R189,2,1)="-",LEFT(R189,1),LEFT(R189,2)))+0))</f>
        <v>2</v>
      </c>
      <c r="BC189" s="46">
        <f>(IF(S189="","",(IF(MID(S189,2,1)="-",LEFT(S189,1),LEFT(S189,2)))+0))</f>
        <v>1</v>
      </c>
      <c r="BD189" s="46">
        <f>(IF(T189="","",(IF(MID(T189,2,1)="-",LEFT(T189,1),LEFT(T189,2)))+0))</f>
        <v>1</v>
      </c>
      <c r="BE189" s="63">
        <f>(IF(U189="","",(IF(MID(U189,2,1)="-",LEFT(U189,1),LEFT(U189,2)))+0))</f>
        <v>1</v>
      </c>
      <c r="BM189" s="24"/>
      <c r="BN189" s="24"/>
      <c r="BO189" s="24"/>
      <c r="BP189" s="46" t="str">
        <f t="shared" si="192"/>
        <v/>
      </c>
      <c r="BQ189" s="46" t="str">
        <f t="shared" si="192"/>
        <v/>
      </c>
      <c r="BR189" s="46" t="str">
        <f t="shared" si="192"/>
        <v/>
      </c>
      <c r="BS189" s="46" t="str">
        <f t="shared" si="192"/>
        <v/>
      </c>
      <c r="BT189" s="46" t="str">
        <f t="shared" si="192"/>
        <v/>
      </c>
      <c r="BU189" s="47"/>
      <c r="BV189" s="61">
        <f t="shared" si="209"/>
        <v>0</v>
      </c>
      <c r="BW189" s="46">
        <f t="shared" si="209"/>
        <v>2</v>
      </c>
      <c r="BX189" s="46">
        <f t="shared" si="209"/>
        <v>4</v>
      </c>
      <c r="BY189" s="46">
        <f>(IF(P189="","",IF(RIGHT(P189,2)="10",RIGHT(P189,2),RIGHT(P189,1))+0))</f>
        <v>3</v>
      </c>
      <c r="BZ189" s="62"/>
      <c r="CA189" s="46">
        <f>(IF(R189="","",IF(RIGHT(R189,2)="10",RIGHT(R189,2),RIGHT(R189,1))+0))</f>
        <v>0</v>
      </c>
      <c r="CB189" s="46">
        <f>(IF(S189="","",IF(RIGHT(S189,2)="10",RIGHT(S189,2),RIGHT(S189,1))+0))</f>
        <v>2</v>
      </c>
      <c r="CC189" s="46">
        <f>(IF(T189="","",IF(RIGHT(T189,2)="10",RIGHT(T189,2),RIGHT(T189,1))+0))</f>
        <v>6</v>
      </c>
      <c r="CD189" s="63">
        <f>(IF(U189="","",IF(RIGHT(U189,2)="10",RIGHT(U189,2),RIGHT(U189,1))+0))</f>
        <v>1</v>
      </c>
      <c r="CL189" s="24"/>
      <c r="CM189" s="24"/>
      <c r="CN189" s="24"/>
      <c r="CO189" s="46" t="str">
        <f t="shared" si="194"/>
        <v/>
      </c>
      <c r="CP189" s="46" t="str">
        <f t="shared" si="194"/>
        <v/>
      </c>
      <c r="CQ189" s="46" t="str">
        <f t="shared" si="194"/>
        <v/>
      </c>
      <c r="CR189" s="46" t="str">
        <f t="shared" si="194"/>
        <v/>
      </c>
      <c r="CS189" s="46" t="str">
        <f t="shared" si="194"/>
        <v/>
      </c>
      <c r="CU189" s="61" t="str">
        <f t="shared" si="210"/>
        <v>H</v>
      </c>
      <c r="CV189" s="46" t="str">
        <f t="shared" si="210"/>
        <v>A</v>
      </c>
      <c r="CW189" s="46" t="str">
        <f t="shared" si="210"/>
        <v>A</v>
      </c>
      <c r="CX189" s="46" t="str">
        <f>(IF(P189="","",IF(AZ189&gt;BY189,"H",IF(AZ189&lt;BY189,"A","D"))))</f>
        <v>H</v>
      </c>
      <c r="CY189" s="62"/>
      <c r="CZ189" s="46" t="str">
        <f>(IF(R189="","",IF(BB189&gt;CA189,"H",IF(BB189&lt;CA189,"A","D"))))</f>
        <v>H</v>
      </c>
      <c r="DA189" s="46" t="str">
        <f>(IF(S189="","",IF(BC189&gt;CB189,"H",IF(BC189&lt;CB189,"A","D"))))</f>
        <v>A</v>
      </c>
      <c r="DB189" s="46" t="str">
        <f>(IF(T189="","",IF(BD189&gt;CC189,"H",IF(BD189&lt;CC189,"A","D"))))</f>
        <v>A</v>
      </c>
      <c r="DC189" s="63" t="str">
        <f>(IF(U189="","",IF(BE189&gt;CD189,"H",IF(BE189&lt;CD189,"A","D"))))</f>
        <v>D</v>
      </c>
      <c r="DK189" s="24"/>
      <c r="DL189" s="24"/>
      <c r="DM189" s="24"/>
      <c r="DN189" s="24" t="str">
        <f t="shared" si="196"/>
        <v/>
      </c>
      <c r="DO189" s="24" t="str">
        <f t="shared" si="196"/>
        <v/>
      </c>
      <c r="DP189" s="24" t="str">
        <f t="shared" si="196"/>
        <v/>
      </c>
      <c r="DQ189" s="24" t="str">
        <f t="shared" si="196"/>
        <v/>
      </c>
      <c r="DR189" s="24" t="str">
        <f t="shared" si="196"/>
        <v/>
      </c>
      <c r="DT189" s="20" t="str">
        <f t="shared" si="197"/>
        <v>Redhill</v>
      </c>
      <c r="DU189" s="48">
        <f t="shared" si="211"/>
        <v>16</v>
      </c>
      <c r="DV189" s="49">
        <f t="shared" si="212"/>
        <v>3</v>
      </c>
      <c r="DW189" s="49">
        <f t="shared" si="213"/>
        <v>1</v>
      </c>
      <c r="DX189" s="49">
        <f t="shared" si="214"/>
        <v>4</v>
      </c>
      <c r="DY189" s="49">
        <f>COUNTIF(CY$185:CY$193,"A")</f>
        <v>4</v>
      </c>
      <c r="DZ189" s="49">
        <f>COUNTIF(CY$185:CY$193,"D")</f>
        <v>1</v>
      </c>
      <c r="EA189" s="49">
        <f>COUNTIF(CY$185:CY$193,"H")</f>
        <v>3</v>
      </c>
      <c r="EB189" s="48">
        <f t="shared" si="215"/>
        <v>7</v>
      </c>
      <c r="EC189" s="48">
        <f t="shared" si="198"/>
        <v>2</v>
      </c>
      <c r="ED189" s="48">
        <f t="shared" si="198"/>
        <v>7</v>
      </c>
      <c r="EE189" s="50">
        <f>SUM($AW189:$BT189)+SUM(BZ$185:BZ$193)</f>
        <v>32</v>
      </c>
      <c r="EF189" s="50">
        <f>SUM($BV189:$CS189)+SUM(BA$185:BA$193)</f>
        <v>36</v>
      </c>
      <c r="EG189" s="48">
        <f t="shared" si="216"/>
        <v>16</v>
      </c>
      <c r="EH189" s="50">
        <f t="shared" si="217"/>
        <v>-4</v>
      </c>
      <c r="EI189" s="47"/>
      <c r="EJ189" s="49">
        <f t="shared" si="199"/>
        <v>16</v>
      </c>
      <c r="EK189" s="49">
        <f t="shared" si="200"/>
        <v>7</v>
      </c>
      <c r="EL189" s="49">
        <f t="shared" si="201"/>
        <v>2</v>
      </c>
      <c r="EM189" s="49">
        <f t="shared" si="202"/>
        <v>7</v>
      </c>
      <c r="EN189" s="49">
        <f t="shared" si="203"/>
        <v>32</v>
      </c>
      <c r="EO189" s="49">
        <f t="shared" si="204"/>
        <v>36</v>
      </c>
      <c r="EP189" s="49">
        <f t="shared" si="205"/>
        <v>16</v>
      </c>
      <c r="EQ189" s="49">
        <f t="shared" si="206"/>
        <v>-4</v>
      </c>
      <c r="ES189" s="4">
        <f t="shared" si="218"/>
        <v>0</v>
      </c>
      <c r="ET189" s="4">
        <f t="shared" si="219"/>
        <v>0</v>
      </c>
      <c r="EU189" s="4">
        <f t="shared" si="207"/>
        <v>0</v>
      </c>
      <c r="EV189" s="4">
        <f t="shared" si="207"/>
        <v>0</v>
      </c>
      <c r="EW189" s="4">
        <f t="shared" si="207"/>
        <v>0</v>
      </c>
      <c r="EX189" s="4">
        <f t="shared" si="207"/>
        <v>0</v>
      </c>
      <c r="EY189" s="4">
        <f t="shared" si="207"/>
        <v>0</v>
      </c>
      <c r="EZ189" s="4">
        <f t="shared" si="207"/>
        <v>0</v>
      </c>
    </row>
    <row r="190" spans="1:164" x14ac:dyDescent="0.25">
      <c r="A190" s="4">
        <v>6</v>
      </c>
      <c r="B190" s="4" t="s">
        <v>310</v>
      </c>
      <c r="C190" s="24">
        <v>16</v>
      </c>
      <c r="D190" s="24">
        <v>7</v>
      </c>
      <c r="E190" s="24">
        <v>2</v>
      </c>
      <c r="F190" s="24">
        <v>7</v>
      </c>
      <c r="G190" s="24">
        <v>32</v>
      </c>
      <c r="H190" s="24">
        <v>36</v>
      </c>
      <c r="I190" s="21">
        <v>16</v>
      </c>
      <c r="J190" s="24">
        <v>-4</v>
      </c>
      <c r="L190" s="51" t="s">
        <v>326</v>
      </c>
      <c r="M190" s="64" t="s">
        <v>117</v>
      </c>
      <c r="N190" s="57" t="s">
        <v>157</v>
      </c>
      <c r="O190" s="55" t="s">
        <v>195</v>
      </c>
      <c r="P190" s="57" t="s">
        <v>132</v>
      </c>
      <c r="Q190" s="57" t="s">
        <v>236</v>
      </c>
      <c r="R190" s="53"/>
      <c r="S190" s="57" t="s">
        <v>263</v>
      </c>
      <c r="T190" s="57" t="s">
        <v>265</v>
      </c>
      <c r="U190" s="75" t="s">
        <v>164</v>
      </c>
      <c r="AA190" s="51" t="s">
        <v>326</v>
      </c>
      <c r="AB190" s="64"/>
      <c r="AC190" s="57"/>
      <c r="AD190" s="55" t="s">
        <v>414</v>
      </c>
      <c r="AE190" s="57"/>
      <c r="AF190" s="57"/>
      <c r="AG190" s="53"/>
      <c r="AH190" s="57"/>
      <c r="AI190" s="57"/>
      <c r="AJ190" s="75"/>
      <c r="AW190" s="61">
        <f t="shared" si="208"/>
        <v>1</v>
      </c>
      <c r="AX190" s="46">
        <f t="shared" si="208"/>
        <v>0</v>
      </c>
      <c r="AY190" s="46">
        <f t="shared" si="208"/>
        <v>0</v>
      </c>
      <c r="AZ190" s="46">
        <f>(IF(P190="","",(IF(MID(P190,2,1)="-",LEFT(P190,1),LEFT(P190,2)))+0))</f>
        <v>4</v>
      </c>
      <c r="BA190" s="46">
        <f>(IF(Q190="","",(IF(MID(Q190,2,1)="-",LEFT(Q190,1),LEFT(Q190,2)))+0))</f>
        <v>2</v>
      </c>
      <c r="BB190" s="62"/>
      <c r="BC190" s="46">
        <f>(IF(S190="","",(IF(MID(S190,2,1)="-",LEFT(S190,1),LEFT(S190,2)))+0))</f>
        <v>0</v>
      </c>
      <c r="BD190" s="46">
        <f>(IF(T190="","",(IF(MID(T190,2,1)="-",LEFT(T190,1),LEFT(T190,2)))+0))</f>
        <v>4</v>
      </c>
      <c r="BE190" s="63">
        <f>(IF(U190="","",(IF(MID(U190,2,1)="-",LEFT(U190,1),LEFT(U190,2)))+0))</f>
        <v>2</v>
      </c>
      <c r="BM190" s="24"/>
      <c r="BN190" s="24"/>
      <c r="BO190" s="24"/>
      <c r="BP190" s="46" t="str">
        <f t="shared" si="192"/>
        <v/>
      </c>
      <c r="BQ190" s="46" t="str">
        <f t="shared" si="192"/>
        <v/>
      </c>
      <c r="BR190" s="46" t="str">
        <f t="shared" si="192"/>
        <v/>
      </c>
      <c r="BS190" s="46" t="str">
        <f t="shared" si="192"/>
        <v/>
      </c>
      <c r="BT190" s="46" t="str">
        <f t="shared" si="192"/>
        <v/>
      </c>
      <c r="BU190" s="47"/>
      <c r="BV190" s="61">
        <f t="shared" si="209"/>
        <v>1</v>
      </c>
      <c r="BW190" s="46">
        <f t="shared" si="209"/>
        <v>3</v>
      </c>
      <c r="BX190" s="46">
        <f t="shared" si="209"/>
        <v>5</v>
      </c>
      <c r="BY190" s="46">
        <f>(IF(P190="","",IF(RIGHT(P190,2)="10",RIGHT(P190,2),RIGHT(P190,1))+0))</f>
        <v>1</v>
      </c>
      <c r="BZ190" s="46">
        <f>(IF(Q190="","",IF(RIGHT(Q190,2)="10",RIGHT(Q190,2),RIGHT(Q190,1))+0))</f>
        <v>6</v>
      </c>
      <c r="CA190" s="62"/>
      <c r="CB190" s="46">
        <f>(IF(S190="","",IF(RIGHT(S190,2)="10",RIGHT(S190,2),RIGHT(S190,1))+0))</f>
        <v>0</v>
      </c>
      <c r="CC190" s="46">
        <f>(IF(T190="","",IF(RIGHT(T190,2)="10",RIGHT(T190,2),RIGHT(T190,1))+0))</f>
        <v>5</v>
      </c>
      <c r="CD190" s="63">
        <f>(IF(U190="","",IF(RIGHT(U190,2)="10",RIGHT(U190,2),RIGHT(U190,1))+0))</f>
        <v>0</v>
      </c>
      <c r="CL190" s="24"/>
      <c r="CM190" s="24"/>
      <c r="CN190" s="24"/>
      <c r="CO190" s="46" t="str">
        <f t="shared" si="194"/>
        <v/>
      </c>
      <c r="CP190" s="46" t="str">
        <f t="shared" si="194"/>
        <v/>
      </c>
      <c r="CQ190" s="46" t="str">
        <f t="shared" si="194"/>
        <v/>
      </c>
      <c r="CR190" s="46" t="str">
        <f t="shared" si="194"/>
        <v/>
      </c>
      <c r="CS190" s="46" t="str">
        <f t="shared" si="194"/>
        <v/>
      </c>
      <c r="CU190" s="61" t="str">
        <f t="shared" si="210"/>
        <v>D</v>
      </c>
      <c r="CV190" s="46" t="str">
        <f t="shared" si="210"/>
        <v>A</v>
      </c>
      <c r="CW190" s="46" t="str">
        <f t="shared" si="210"/>
        <v>A</v>
      </c>
      <c r="CX190" s="46" t="str">
        <f>(IF(P190="","",IF(AZ190&gt;BY190,"H",IF(AZ190&lt;BY190,"A","D"))))</f>
        <v>H</v>
      </c>
      <c r="CY190" s="46" t="str">
        <f>(IF(Q190="","",IF(BA190&gt;BZ190,"H",IF(BA190&lt;BZ190,"A","D"))))</f>
        <v>A</v>
      </c>
      <c r="CZ190" s="62"/>
      <c r="DA190" s="46" t="str">
        <f>(IF(S190="","",IF(BC190&gt;CB190,"H",IF(BC190&lt;CB190,"A","D"))))</f>
        <v>D</v>
      </c>
      <c r="DB190" s="46" t="str">
        <f>(IF(T190="","",IF(BD190&gt;CC190,"H",IF(BD190&lt;CC190,"A","D"))))</f>
        <v>A</v>
      </c>
      <c r="DC190" s="63" t="str">
        <f>(IF(U190="","",IF(BE190&gt;CD190,"H",IF(BE190&lt;CD190,"A","D"))))</f>
        <v>H</v>
      </c>
      <c r="DK190" s="24"/>
      <c r="DL190" s="24"/>
      <c r="DM190" s="24"/>
      <c r="DN190" s="24" t="str">
        <f t="shared" si="196"/>
        <v/>
      </c>
      <c r="DO190" s="24" t="str">
        <f t="shared" si="196"/>
        <v/>
      </c>
      <c r="DP190" s="24" t="str">
        <f t="shared" si="196"/>
        <v/>
      </c>
      <c r="DQ190" s="24" t="str">
        <f t="shared" si="196"/>
        <v/>
      </c>
      <c r="DR190" s="24" t="str">
        <f t="shared" si="196"/>
        <v/>
      </c>
      <c r="DT190" s="20" t="str">
        <f t="shared" si="197"/>
        <v>Sutton United</v>
      </c>
      <c r="DU190" s="48">
        <f t="shared" si="211"/>
        <v>16</v>
      </c>
      <c r="DV190" s="49">
        <f t="shared" si="212"/>
        <v>2</v>
      </c>
      <c r="DW190" s="49">
        <f t="shared" si="213"/>
        <v>2</v>
      </c>
      <c r="DX190" s="49">
        <f t="shared" si="214"/>
        <v>4</v>
      </c>
      <c r="DY190" s="49">
        <f>COUNTIF(CZ$185:CZ$193,"A")</f>
        <v>3</v>
      </c>
      <c r="DZ190" s="49">
        <f>COUNTIF(CZ$185:CZ$193,"D")</f>
        <v>3</v>
      </c>
      <c r="EA190" s="49">
        <f>COUNTIF(CZ$185:CZ$193,"H")</f>
        <v>2</v>
      </c>
      <c r="EB190" s="48">
        <f t="shared" si="215"/>
        <v>5</v>
      </c>
      <c r="EC190" s="48">
        <f t="shared" si="198"/>
        <v>5</v>
      </c>
      <c r="ED190" s="48">
        <f t="shared" si="198"/>
        <v>6</v>
      </c>
      <c r="EE190" s="50">
        <f>SUM($AW190:$BT190)+SUM(CA$185:CA$193)</f>
        <v>30</v>
      </c>
      <c r="EF190" s="50">
        <f>SUM($BV190:$CS190)+SUM(BB$185:BB$193)</f>
        <v>31</v>
      </c>
      <c r="EG190" s="48">
        <f t="shared" si="216"/>
        <v>15</v>
      </c>
      <c r="EH190" s="50">
        <f t="shared" si="217"/>
        <v>-1</v>
      </c>
      <c r="EI190" s="47"/>
      <c r="EJ190" s="49">
        <f t="shared" si="199"/>
        <v>16</v>
      </c>
      <c r="EK190" s="49">
        <f t="shared" si="200"/>
        <v>5</v>
      </c>
      <c r="EL190" s="49">
        <f t="shared" si="201"/>
        <v>5</v>
      </c>
      <c r="EM190" s="49">
        <f t="shared" si="202"/>
        <v>6</v>
      </c>
      <c r="EN190" s="49">
        <f t="shared" si="203"/>
        <v>30</v>
      </c>
      <c r="EO190" s="49">
        <f t="shared" si="204"/>
        <v>31</v>
      </c>
      <c r="EP190" s="49">
        <f t="shared" si="205"/>
        <v>15</v>
      </c>
      <c r="EQ190" s="49">
        <f t="shared" si="206"/>
        <v>-1</v>
      </c>
      <c r="ES190" s="4">
        <f t="shared" si="218"/>
        <v>0</v>
      </c>
      <c r="ET190" s="4">
        <f t="shared" si="219"/>
        <v>0</v>
      </c>
      <c r="EU190" s="4">
        <f t="shared" si="207"/>
        <v>0</v>
      </c>
      <c r="EV190" s="4">
        <f t="shared" si="207"/>
        <v>0</v>
      </c>
      <c r="EW190" s="4">
        <f t="shared" si="207"/>
        <v>0</v>
      </c>
      <c r="EX190" s="4">
        <f t="shared" si="207"/>
        <v>0</v>
      </c>
      <c r="EY190" s="4">
        <f t="shared" si="207"/>
        <v>0</v>
      </c>
      <c r="EZ190" s="4">
        <f t="shared" si="207"/>
        <v>0</v>
      </c>
    </row>
    <row r="191" spans="1:164" x14ac:dyDescent="0.25">
      <c r="A191" s="4">
        <v>7</v>
      </c>
      <c r="B191" s="4" t="s">
        <v>326</v>
      </c>
      <c r="C191" s="24">
        <v>16</v>
      </c>
      <c r="D191" s="24">
        <v>5</v>
      </c>
      <c r="E191" s="24">
        <v>5</v>
      </c>
      <c r="F191" s="24">
        <v>6</v>
      </c>
      <c r="G191" s="24">
        <v>30</v>
      </c>
      <c r="H191" s="24">
        <v>31</v>
      </c>
      <c r="I191" s="21">
        <v>15</v>
      </c>
      <c r="J191" s="24">
        <v>-1</v>
      </c>
      <c r="L191" s="51" t="s">
        <v>359</v>
      </c>
      <c r="M191" s="64" t="s">
        <v>117</v>
      </c>
      <c r="N191" s="57" t="s">
        <v>101</v>
      </c>
      <c r="O191" s="55" t="s">
        <v>117</v>
      </c>
      <c r="P191" s="57" t="s">
        <v>164</v>
      </c>
      <c r="Q191" s="57" t="s">
        <v>227</v>
      </c>
      <c r="R191" s="57" t="s">
        <v>101</v>
      </c>
      <c r="S191" s="53"/>
      <c r="T191" s="57" t="s">
        <v>101</v>
      </c>
      <c r="U191" s="75" t="s">
        <v>150</v>
      </c>
      <c r="AA191" s="51" t="s">
        <v>359</v>
      </c>
      <c r="AB191" s="64"/>
      <c r="AC191" s="57"/>
      <c r="AD191" s="55" t="s">
        <v>415</v>
      </c>
      <c r="AE191" s="57"/>
      <c r="AF191" s="57"/>
      <c r="AG191" s="57"/>
      <c r="AH191" s="53"/>
      <c r="AI191" s="57"/>
      <c r="AJ191" s="75"/>
      <c r="AW191" s="61">
        <f t="shared" si="208"/>
        <v>1</v>
      </c>
      <c r="AX191" s="46">
        <f t="shared" si="208"/>
        <v>2</v>
      </c>
      <c r="AY191" s="46">
        <f t="shared" si="208"/>
        <v>1</v>
      </c>
      <c r="AZ191" s="46">
        <f>(IF(P191="","",(IF(MID(P191,2,1)="-",LEFT(P191,1),LEFT(P191,2)))+0))</f>
        <v>2</v>
      </c>
      <c r="BA191" s="46">
        <f>(IF(Q191="","",(IF(MID(Q191,2,1)="-",LEFT(Q191,1),LEFT(Q191,2)))+0))</f>
        <v>1</v>
      </c>
      <c r="BB191" s="46">
        <f>(IF(R191="","",(IF(MID(R191,2,1)="-",LEFT(R191,1),LEFT(R191,2)))+0))</f>
        <v>2</v>
      </c>
      <c r="BC191" s="62"/>
      <c r="BD191" s="46">
        <f>(IF(T191="","",(IF(MID(T191,2,1)="-",LEFT(T191,1),LEFT(T191,2)))+0))</f>
        <v>2</v>
      </c>
      <c r="BE191" s="63">
        <f>(IF(U191="","",(IF(MID(U191,2,1)="-",LEFT(U191,1),LEFT(U191,2)))+0))</f>
        <v>9</v>
      </c>
      <c r="BM191" s="24"/>
      <c r="BN191" s="24"/>
      <c r="BO191" s="24"/>
      <c r="BP191" s="46" t="str">
        <f t="shared" si="192"/>
        <v/>
      </c>
      <c r="BQ191" s="46" t="str">
        <f t="shared" si="192"/>
        <v/>
      </c>
      <c r="BR191" s="46" t="str">
        <f t="shared" si="192"/>
        <v/>
      </c>
      <c r="BS191" s="46" t="str">
        <f t="shared" si="192"/>
        <v/>
      </c>
      <c r="BT191" s="46" t="str">
        <f t="shared" si="192"/>
        <v/>
      </c>
      <c r="BU191" s="47"/>
      <c r="BV191" s="61">
        <f t="shared" si="209"/>
        <v>1</v>
      </c>
      <c r="BW191" s="46">
        <f t="shared" si="209"/>
        <v>2</v>
      </c>
      <c r="BX191" s="46">
        <f t="shared" si="209"/>
        <v>1</v>
      </c>
      <c r="BY191" s="46">
        <f>(IF(P191="","",IF(RIGHT(P191,2)="10",RIGHT(P191,2),RIGHT(P191,1))+0))</f>
        <v>0</v>
      </c>
      <c r="BZ191" s="46">
        <f>(IF(Q191="","",IF(RIGHT(Q191,2)="10",RIGHT(Q191,2),RIGHT(Q191,1))+0))</f>
        <v>0</v>
      </c>
      <c r="CA191" s="46">
        <f>(IF(R191="","",IF(RIGHT(R191,2)="10",RIGHT(R191,2),RIGHT(R191,1))+0))</f>
        <v>2</v>
      </c>
      <c r="CB191" s="62"/>
      <c r="CC191" s="46">
        <f>(IF(T191="","",IF(RIGHT(T191,2)="10",RIGHT(T191,2),RIGHT(T191,1))+0))</f>
        <v>2</v>
      </c>
      <c r="CD191" s="63">
        <f>(IF(U191="","",IF(RIGHT(U191,2)="10",RIGHT(U191,2),RIGHT(U191,1))+0))</f>
        <v>0</v>
      </c>
      <c r="CL191" s="24"/>
      <c r="CM191" s="24"/>
      <c r="CN191" s="24"/>
      <c r="CO191" s="46" t="str">
        <f t="shared" si="194"/>
        <v/>
      </c>
      <c r="CP191" s="46" t="str">
        <f t="shared" si="194"/>
        <v/>
      </c>
      <c r="CQ191" s="46" t="str">
        <f t="shared" si="194"/>
        <v/>
      </c>
      <c r="CR191" s="46" t="str">
        <f t="shared" si="194"/>
        <v/>
      </c>
      <c r="CS191" s="46" t="str">
        <f t="shared" si="194"/>
        <v/>
      </c>
      <c r="CU191" s="61" t="str">
        <f t="shared" si="210"/>
        <v>D</v>
      </c>
      <c r="CV191" s="46" t="str">
        <f t="shared" si="210"/>
        <v>D</v>
      </c>
      <c r="CW191" s="46" t="str">
        <f t="shared" si="210"/>
        <v>D</v>
      </c>
      <c r="CX191" s="46" t="str">
        <f>(IF(P191="","",IF(AZ191&gt;BY191,"H",IF(AZ191&lt;BY191,"A","D"))))</f>
        <v>H</v>
      </c>
      <c r="CY191" s="46" t="str">
        <f>(IF(Q191="","",IF(BA191&gt;BZ191,"H",IF(BA191&lt;BZ191,"A","D"))))</f>
        <v>H</v>
      </c>
      <c r="CZ191" s="46" t="str">
        <f>(IF(R191="","",IF(BB191&gt;CA191,"H",IF(BB191&lt;CA191,"A","D"))))</f>
        <v>D</v>
      </c>
      <c r="DA191" s="62"/>
      <c r="DB191" s="46" t="str">
        <f>(IF(T191="","",IF(BD191&gt;CC191,"H",IF(BD191&lt;CC191,"A","D"))))</f>
        <v>D</v>
      </c>
      <c r="DC191" s="63" t="str">
        <f>(IF(U191="","",IF(BE191&gt;CD191,"H",IF(BE191&lt;CD191,"A","D"))))</f>
        <v>H</v>
      </c>
      <c r="DK191" s="24"/>
      <c r="DL191" s="24"/>
      <c r="DM191" s="24"/>
      <c r="DN191" s="24" t="str">
        <f t="shared" si="196"/>
        <v/>
      </c>
      <c r="DO191" s="24" t="str">
        <f t="shared" si="196"/>
        <v/>
      </c>
      <c r="DP191" s="24" t="str">
        <f t="shared" si="196"/>
        <v/>
      </c>
      <c r="DQ191" s="24" t="str">
        <f t="shared" si="196"/>
        <v/>
      </c>
      <c r="DR191" s="24" t="str">
        <f t="shared" si="196"/>
        <v/>
      </c>
      <c r="DT191" s="20" t="str">
        <f t="shared" si="197"/>
        <v>Tooting &amp; Mitcham United</v>
      </c>
      <c r="DU191" s="48">
        <f t="shared" si="211"/>
        <v>16</v>
      </c>
      <c r="DV191" s="49">
        <f t="shared" si="212"/>
        <v>3</v>
      </c>
      <c r="DW191" s="49">
        <f t="shared" si="213"/>
        <v>5</v>
      </c>
      <c r="DX191" s="49">
        <f t="shared" si="214"/>
        <v>0</v>
      </c>
      <c r="DY191" s="49">
        <f>COUNTIF(DA$185:DA$193,"A")</f>
        <v>1</v>
      </c>
      <c r="DZ191" s="49">
        <f>COUNTIF(DA$185:DA$193,"D")</f>
        <v>4</v>
      </c>
      <c r="EA191" s="49">
        <f>COUNTIF(DA$185:DA$193,"H")</f>
        <v>3</v>
      </c>
      <c r="EB191" s="48">
        <f t="shared" si="215"/>
        <v>4</v>
      </c>
      <c r="EC191" s="48">
        <f t="shared" si="198"/>
        <v>9</v>
      </c>
      <c r="ED191" s="48">
        <f t="shared" si="198"/>
        <v>3</v>
      </c>
      <c r="EE191" s="50">
        <f>SUM($AW191:$BT191)+SUM(CB$185:CB$193)</f>
        <v>28</v>
      </c>
      <c r="EF191" s="50">
        <f>SUM($BV191:$CS191)+SUM(BC$185:BC$193)</f>
        <v>21</v>
      </c>
      <c r="EG191" s="48">
        <f t="shared" si="216"/>
        <v>17</v>
      </c>
      <c r="EH191" s="50">
        <f t="shared" si="217"/>
        <v>7</v>
      </c>
      <c r="EI191" s="47"/>
      <c r="EJ191" s="49">
        <f t="shared" si="199"/>
        <v>16</v>
      </c>
      <c r="EK191" s="49">
        <f t="shared" si="200"/>
        <v>4</v>
      </c>
      <c r="EL191" s="49">
        <f t="shared" si="201"/>
        <v>9</v>
      </c>
      <c r="EM191" s="49">
        <f t="shared" si="202"/>
        <v>3</v>
      </c>
      <c r="EN191" s="49">
        <f t="shared" si="203"/>
        <v>28</v>
      </c>
      <c r="EO191" s="49">
        <f t="shared" si="204"/>
        <v>21</v>
      </c>
      <c r="EP191" s="49">
        <f t="shared" si="205"/>
        <v>17</v>
      </c>
      <c r="EQ191" s="49">
        <f t="shared" si="206"/>
        <v>7</v>
      </c>
      <c r="ES191" s="4">
        <f t="shared" si="218"/>
        <v>0</v>
      </c>
      <c r="ET191" s="4">
        <f t="shared" si="219"/>
        <v>0</v>
      </c>
      <c r="EU191" s="4">
        <f t="shared" si="207"/>
        <v>0</v>
      </c>
      <c r="EV191" s="4">
        <f t="shared" si="207"/>
        <v>0</v>
      </c>
      <c r="EW191" s="4">
        <f t="shared" si="207"/>
        <v>0</v>
      </c>
      <c r="EX191" s="4">
        <f t="shared" si="207"/>
        <v>0</v>
      </c>
      <c r="EY191" s="4">
        <f t="shared" si="207"/>
        <v>0</v>
      </c>
      <c r="EZ191" s="4">
        <f t="shared" si="207"/>
        <v>0</v>
      </c>
    </row>
    <row r="192" spans="1:164" x14ac:dyDescent="0.25">
      <c r="A192" s="4">
        <v>8</v>
      </c>
      <c r="B192" s="4" t="s">
        <v>319</v>
      </c>
      <c r="C192" s="24">
        <v>16</v>
      </c>
      <c r="D192" s="24">
        <v>5</v>
      </c>
      <c r="E192" s="24">
        <v>4</v>
      </c>
      <c r="F192" s="24">
        <v>7</v>
      </c>
      <c r="G192" s="24">
        <v>32</v>
      </c>
      <c r="H192" s="24">
        <v>38</v>
      </c>
      <c r="I192" s="21">
        <v>14</v>
      </c>
      <c r="J192" s="24">
        <v>-6</v>
      </c>
      <c r="L192" s="51" t="s">
        <v>411</v>
      </c>
      <c r="M192" s="64" t="s">
        <v>121</v>
      </c>
      <c r="N192" s="57" t="s">
        <v>206</v>
      </c>
      <c r="O192" s="55" t="s">
        <v>233</v>
      </c>
      <c r="P192" s="57" t="s">
        <v>198</v>
      </c>
      <c r="Q192" s="57" t="s">
        <v>169</v>
      </c>
      <c r="R192" s="57" t="s">
        <v>104</v>
      </c>
      <c r="S192" s="57" t="s">
        <v>179</v>
      </c>
      <c r="T192" s="53"/>
      <c r="U192" s="75" t="s">
        <v>102</v>
      </c>
      <c r="AA192" s="51" t="s">
        <v>411</v>
      </c>
      <c r="AB192" s="64"/>
      <c r="AC192" s="54" t="s">
        <v>302</v>
      </c>
      <c r="AD192" s="55" t="s">
        <v>416</v>
      </c>
      <c r="AE192" s="57"/>
      <c r="AF192" s="57"/>
      <c r="AG192" s="57"/>
      <c r="AH192" s="57"/>
      <c r="AI192" s="53"/>
      <c r="AJ192" s="75"/>
      <c r="AW192" s="61">
        <f t="shared" si="208"/>
        <v>1</v>
      </c>
      <c r="AX192" s="46">
        <f t="shared" si="208"/>
        <v>1</v>
      </c>
      <c r="AY192" s="46">
        <f t="shared" si="208"/>
        <v>5</v>
      </c>
      <c r="AZ192" s="46">
        <f>(IF(P192="","",(IF(MID(P192,2,1)="-",LEFT(P192,1),LEFT(P192,2)))+0))</f>
        <v>3</v>
      </c>
      <c r="BA192" s="46">
        <f>(IF(Q192="","",(IF(MID(Q192,2,1)="-",LEFT(Q192,1),LEFT(Q192,2)))+0))</f>
        <v>4</v>
      </c>
      <c r="BB192" s="46">
        <f>(IF(R192="","",(IF(MID(R192,2,1)="-",LEFT(R192,1),LEFT(R192,2)))+0))</f>
        <v>1</v>
      </c>
      <c r="BC192" s="46">
        <f>(IF(S192="","",(IF(MID(S192,2,1)="-",LEFT(S192,1),LEFT(S192,2)))+0))</f>
        <v>3</v>
      </c>
      <c r="BD192" s="62"/>
      <c r="BE192" s="63">
        <f>(IF(U192="","",(IF(MID(U192,2,1)="-",LEFT(U192,1),LEFT(U192,2)))+0))</f>
        <v>3</v>
      </c>
      <c r="BM192" s="24"/>
      <c r="BN192" s="24"/>
      <c r="BO192" s="24"/>
      <c r="BP192" s="46" t="str">
        <f t="shared" si="192"/>
        <v/>
      </c>
      <c r="BQ192" s="46" t="str">
        <f t="shared" si="192"/>
        <v/>
      </c>
      <c r="BR192" s="46" t="str">
        <f t="shared" si="192"/>
        <v/>
      </c>
      <c r="BS192" s="46" t="str">
        <f t="shared" si="192"/>
        <v/>
      </c>
      <c r="BT192" s="46" t="str">
        <f t="shared" si="192"/>
        <v/>
      </c>
      <c r="BU192" s="47"/>
      <c r="BV192" s="61">
        <f t="shared" si="209"/>
        <v>4</v>
      </c>
      <c r="BW192" s="46">
        <f t="shared" si="209"/>
        <v>2</v>
      </c>
      <c r="BX192" s="46">
        <f t="shared" si="209"/>
        <v>2</v>
      </c>
      <c r="BY192" s="46">
        <f>(IF(P192="","",IF(RIGHT(P192,2)="10",RIGHT(P192,2),RIGHT(P192,1))+0))</f>
        <v>5</v>
      </c>
      <c r="BZ192" s="46">
        <f>(IF(Q192="","",IF(RIGHT(Q192,2)="10",RIGHT(Q192,2),RIGHT(Q192,1))+0))</f>
        <v>2</v>
      </c>
      <c r="CA192" s="46">
        <f>(IF(R192="","",IF(RIGHT(R192,2)="10",RIGHT(R192,2),RIGHT(R192,1))+0))</f>
        <v>3</v>
      </c>
      <c r="CB192" s="46">
        <f>(IF(S192="","",IF(RIGHT(S192,2)="10",RIGHT(S192,2),RIGHT(S192,1))+0))</f>
        <v>3</v>
      </c>
      <c r="CC192" s="62"/>
      <c r="CD192" s="63">
        <f>(IF(U192="","",IF(RIGHT(U192,2)="10",RIGHT(U192,2),RIGHT(U192,1))+0))</f>
        <v>0</v>
      </c>
      <c r="CL192" s="24"/>
      <c r="CM192" s="24"/>
      <c r="CN192" s="24"/>
      <c r="CO192" s="46" t="str">
        <f t="shared" si="194"/>
        <v/>
      </c>
      <c r="CP192" s="46" t="str">
        <f t="shared" si="194"/>
        <v/>
      </c>
      <c r="CQ192" s="46" t="str">
        <f t="shared" si="194"/>
        <v/>
      </c>
      <c r="CR192" s="46" t="str">
        <f t="shared" si="194"/>
        <v/>
      </c>
      <c r="CS192" s="46" t="str">
        <f t="shared" si="194"/>
        <v/>
      </c>
      <c r="CU192" s="61" t="str">
        <f t="shared" si="210"/>
        <v>A</v>
      </c>
      <c r="CV192" s="46" t="str">
        <f t="shared" si="210"/>
        <v>A</v>
      </c>
      <c r="CW192" s="46" t="str">
        <f t="shared" si="210"/>
        <v>H</v>
      </c>
      <c r="CX192" s="46" t="str">
        <f>(IF(P192="","",IF(AZ192&gt;BY192,"H",IF(AZ192&lt;BY192,"A","D"))))</f>
        <v>A</v>
      </c>
      <c r="CY192" s="46" t="str">
        <f>(IF(Q192="","",IF(BA192&gt;BZ192,"H",IF(BA192&lt;BZ192,"A","D"))))</f>
        <v>H</v>
      </c>
      <c r="CZ192" s="46" t="str">
        <f>(IF(R192="","",IF(BB192&gt;CA192,"H",IF(BB192&lt;CA192,"A","D"))))</f>
        <v>A</v>
      </c>
      <c r="DA192" s="46" t="str">
        <f>(IF(S192="","",IF(BC192&gt;CB192,"H",IF(BC192&lt;CB192,"A","D"))))</f>
        <v>D</v>
      </c>
      <c r="DB192" s="62"/>
      <c r="DC192" s="63" t="str">
        <f>(IF(U192="","",IF(BE192&gt;CD192,"H",IF(BE192&lt;CD192,"A","D"))))</f>
        <v>H</v>
      </c>
      <c r="DK192" s="24"/>
      <c r="DL192" s="24"/>
      <c r="DM192" s="24"/>
      <c r="DN192" s="24" t="str">
        <f t="shared" si="196"/>
        <v/>
      </c>
      <c r="DO192" s="24" t="str">
        <f t="shared" si="196"/>
        <v/>
      </c>
      <c r="DP192" s="24" t="str">
        <f t="shared" si="196"/>
        <v/>
      </c>
      <c r="DQ192" s="24" t="str">
        <f t="shared" si="196"/>
        <v/>
      </c>
      <c r="DR192" s="24" t="str">
        <f t="shared" si="196"/>
        <v/>
      </c>
      <c r="DT192" s="20" t="str">
        <f t="shared" si="197"/>
        <v>Walton &amp; Hersham</v>
      </c>
      <c r="DU192" s="48">
        <f t="shared" si="211"/>
        <v>16</v>
      </c>
      <c r="DV192" s="49">
        <f t="shared" si="212"/>
        <v>3</v>
      </c>
      <c r="DW192" s="49">
        <f t="shared" si="213"/>
        <v>1</v>
      </c>
      <c r="DX192" s="49">
        <f t="shared" si="214"/>
        <v>4</v>
      </c>
      <c r="DY192" s="49">
        <f>COUNTIF(DB$185:DB$193,"A")</f>
        <v>4</v>
      </c>
      <c r="DZ192" s="49">
        <f>COUNTIF(DB$185:DB$193,"D")</f>
        <v>1</v>
      </c>
      <c r="EA192" s="49">
        <f>COUNTIF(DB$185:DB$193,"H")</f>
        <v>3</v>
      </c>
      <c r="EB192" s="48">
        <f t="shared" si="215"/>
        <v>7</v>
      </c>
      <c r="EC192" s="48">
        <f t="shared" si="198"/>
        <v>2</v>
      </c>
      <c r="ED192" s="48">
        <f t="shared" si="198"/>
        <v>7</v>
      </c>
      <c r="EE192" s="50">
        <f>SUM($AW192:$BT192)+SUM(CC$185:CC$193)</f>
        <v>46</v>
      </c>
      <c r="EF192" s="50">
        <f>SUM($BV192:$CS192)+SUM(BD$185:BD$193)</f>
        <v>38</v>
      </c>
      <c r="EG192" s="48">
        <f t="shared" si="216"/>
        <v>16</v>
      </c>
      <c r="EH192" s="50">
        <f t="shared" si="217"/>
        <v>8</v>
      </c>
      <c r="EI192" s="47"/>
      <c r="EJ192" s="49">
        <f t="shared" si="199"/>
        <v>16</v>
      </c>
      <c r="EK192" s="49">
        <f t="shared" si="200"/>
        <v>7</v>
      </c>
      <c r="EL192" s="49">
        <f t="shared" si="201"/>
        <v>2</v>
      </c>
      <c r="EM192" s="49">
        <f t="shared" si="202"/>
        <v>7</v>
      </c>
      <c r="EN192" s="49">
        <f t="shared" si="203"/>
        <v>46</v>
      </c>
      <c r="EO192" s="49">
        <f t="shared" si="204"/>
        <v>38</v>
      </c>
      <c r="EP192" s="49">
        <f t="shared" si="205"/>
        <v>16</v>
      </c>
      <c r="EQ192" s="49">
        <f t="shared" si="206"/>
        <v>8</v>
      </c>
      <c r="ES192" s="4">
        <f t="shared" si="218"/>
        <v>0</v>
      </c>
      <c r="ET192" s="4">
        <f t="shared" si="219"/>
        <v>0</v>
      </c>
      <c r="EU192" s="4">
        <f t="shared" si="207"/>
        <v>0</v>
      </c>
      <c r="EV192" s="4">
        <f t="shared" si="207"/>
        <v>0</v>
      </c>
      <c r="EW192" s="4">
        <f t="shared" si="207"/>
        <v>0</v>
      </c>
      <c r="EX192" s="4">
        <f t="shared" si="207"/>
        <v>0</v>
      </c>
      <c r="EY192" s="4">
        <f t="shared" si="207"/>
        <v>0</v>
      </c>
      <c r="EZ192" s="4">
        <f t="shared" si="207"/>
        <v>0</v>
      </c>
    </row>
    <row r="193" spans="1:164" ht="11.4" thickBot="1" x14ac:dyDescent="0.3">
      <c r="A193" s="4">
        <v>9</v>
      </c>
      <c r="B193" s="4" t="s">
        <v>313</v>
      </c>
      <c r="C193" s="24">
        <v>16</v>
      </c>
      <c r="D193" s="24">
        <v>0</v>
      </c>
      <c r="E193" s="24">
        <v>6</v>
      </c>
      <c r="F193" s="24">
        <v>10</v>
      </c>
      <c r="G193" s="24">
        <v>13</v>
      </c>
      <c r="H193" s="24">
        <v>59</v>
      </c>
      <c r="I193" s="21">
        <v>6</v>
      </c>
      <c r="J193" s="24">
        <v>-46</v>
      </c>
      <c r="L193" s="77" t="s">
        <v>313</v>
      </c>
      <c r="M193" s="78" t="s">
        <v>117</v>
      </c>
      <c r="N193" s="80" t="s">
        <v>263</v>
      </c>
      <c r="O193" s="81" t="s">
        <v>179</v>
      </c>
      <c r="P193" s="80" t="s">
        <v>145</v>
      </c>
      <c r="Q193" s="80" t="s">
        <v>104</v>
      </c>
      <c r="R193" s="80" t="s">
        <v>175</v>
      </c>
      <c r="S193" s="80" t="s">
        <v>117</v>
      </c>
      <c r="T193" s="80" t="s">
        <v>259</v>
      </c>
      <c r="U193" s="83"/>
      <c r="AA193" s="77" t="s">
        <v>313</v>
      </c>
      <c r="AB193" s="78"/>
      <c r="AC193" s="85" t="s">
        <v>417</v>
      </c>
      <c r="AD193" s="81" t="s">
        <v>304</v>
      </c>
      <c r="AE193" s="82" t="s">
        <v>418</v>
      </c>
      <c r="AF193" s="80"/>
      <c r="AG193" s="80"/>
      <c r="AH193" s="80"/>
      <c r="AI193" s="80"/>
      <c r="AJ193" s="83"/>
      <c r="AW193" s="87">
        <f t="shared" si="208"/>
        <v>1</v>
      </c>
      <c r="AX193" s="88">
        <f t="shared" si="208"/>
        <v>0</v>
      </c>
      <c r="AY193" s="88">
        <f t="shared" si="208"/>
        <v>3</v>
      </c>
      <c r="AZ193" s="88">
        <f>(IF(P193="","",(IF(MID(P193,2,1)="-",LEFT(P193,1),LEFT(P193,2)))+0))</f>
        <v>2</v>
      </c>
      <c r="BA193" s="88">
        <f>(IF(Q193="","",(IF(MID(Q193,2,1)="-",LEFT(Q193,1),LEFT(Q193,2)))+0))</f>
        <v>1</v>
      </c>
      <c r="BB193" s="88">
        <f>(IF(R193="","",(IF(MID(R193,2,1)="-",LEFT(R193,1),LEFT(R193,2)))+0))</f>
        <v>0</v>
      </c>
      <c r="BC193" s="88">
        <f>(IF(S193="","",(IF(MID(S193,2,1)="-",LEFT(S193,1),LEFT(S193,2)))+0))</f>
        <v>1</v>
      </c>
      <c r="BD193" s="88">
        <f>(IF(T193="","",(IF(MID(T193,2,1)="-",LEFT(T193,1),LEFT(T193,2)))+0))</f>
        <v>1</v>
      </c>
      <c r="BE193" s="89"/>
      <c r="BM193" s="24"/>
      <c r="BN193" s="24"/>
      <c r="BO193" s="24"/>
      <c r="BP193" s="46" t="str">
        <f t="shared" si="192"/>
        <v/>
      </c>
      <c r="BQ193" s="46" t="str">
        <f t="shared" si="192"/>
        <v/>
      </c>
      <c r="BR193" s="46" t="str">
        <f t="shared" si="192"/>
        <v/>
      </c>
      <c r="BS193" s="46" t="str">
        <f t="shared" si="192"/>
        <v/>
      </c>
      <c r="BT193" s="46" t="str">
        <f t="shared" si="192"/>
        <v/>
      </c>
      <c r="BU193" s="76"/>
      <c r="BV193" s="87">
        <f t="shared" si="209"/>
        <v>1</v>
      </c>
      <c r="BW193" s="88">
        <f t="shared" si="209"/>
        <v>0</v>
      </c>
      <c r="BX193" s="88">
        <f t="shared" si="209"/>
        <v>3</v>
      </c>
      <c r="BY193" s="88">
        <f>(IF(P193="","",IF(RIGHT(P193,2)="10",RIGHT(P193,2),RIGHT(P193,1))+0))</f>
        <v>4</v>
      </c>
      <c r="BZ193" s="88">
        <f>(IF(Q193="","",IF(RIGHT(Q193,2)="10",RIGHT(Q193,2),RIGHT(Q193,1))+0))</f>
        <v>3</v>
      </c>
      <c r="CA193" s="88">
        <f>(IF(R193="","",IF(RIGHT(R193,2)="10",RIGHT(R193,2),RIGHT(R193,1))+0))</f>
        <v>6</v>
      </c>
      <c r="CB193" s="88">
        <f>(IF(S193="","",IF(RIGHT(S193,2)="10",RIGHT(S193,2),RIGHT(S193,1))+0))</f>
        <v>1</v>
      </c>
      <c r="CC193" s="88">
        <f>(IF(T193="","",IF(RIGHT(T193,2)="10",RIGHT(T193,2),RIGHT(T193,1))+0))</f>
        <v>8</v>
      </c>
      <c r="CD193" s="89"/>
      <c r="CL193" s="24"/>
      <c r="CM193" s="24"/>
      <c r="CN193" s="24"/>
      <c r="CO193" s="46" t="str">
        <f t="shared" si="194"/>
        <v/>
      </c>
      <c r="CP193" s="46" t="str">
        <f t="shared" si="194"/>
        <v/>
      </c>
      <c r="CQ193" s="46" t="str">
        <f t="shared" si="194"/>
        <v/>
      </c>
      <c r="CR193" s="46" t="str">
        <f t="shared" si="194"/>
        <v/>
      </c>
      <c r="CS193" s="46" t="str">
        <f t="shared" si="194"/>
        <v/>
      </c>
      <c r="CT193" s="20"/>
      <c r="CU193" s="87" t="str">
        <f t="shared" si="210"/>
        <v>D</v>
      </c>
      <c r="CV193" s="88" t="str">
        <f t="shared" si="210"/>
        <v>D</v>
      </c>
      <c r="CW193" s="88" t="str">
        <f t="shared" si="210"/>
        <v>D</v>
      </c>
      <c r="CX193" s="88" t="str">
        <f>(IF(P193="","",IF(AZ193&gt;BY193,"H",IF(AZ193&lt;BY193,"A","D"))))</f>
        <v>A</v>
      </c>
      <c r="CY193" s="88" t="str">
        <f>(IF(Q193="","",IF(BA193&gt;BZ193,"H",IF(BA193&lt;BZ193,"A","D"))))</f>
        <v>A</v>
      </c>
      <c r="CZ193" s="88" t="str">
        <f>(IF(R193="","",IF(BB193&gt;CA193,"H",IF(BB193&lt;CA193,"A","D"))))</f>
        <v>A</v>
      </c>
      <c r="DA193" s="88" t="str">
        <f>(IF(S193="","",IF(BC193&gt;CB193,"H",IF(BC193&lt;CB193,"A","D"))))</f>
        <v>D</v>
      </c>
      <c r="DB193" s="88" t="str">
        <f>(IF(T193="","",IF(BD193&gt;CC193,"H",IF(BD193&lt;CC193,"A","D"))))</f>
        <v>A</v>
      </c>
      <c r="DC193" s="89"/>
      <c r="DK193" s="24"/>
      <c r="DL193" s="24"/>
      <c r="DM193" s="24"/>
      <c r="DN193" s="24" t="str">
        <f t="shared" si="196"/>
        <v/>
      </c>
      <c r="DO193" s="24" t="str">
        <f t="shared" si="196"/>
        <v/>
      </c>
      <c r="DP193" s="24" t="str">
        <f t="shared" si="196"/>
        <v/>
      </c>
      <c r="DQ193" s="24" t="str">
        <f t="shared" si="196"/>
        <v/>
      </c>
      <c r="DR193" s="24" t="str">
        <f t="shared" si="196"/>
        <v/>
      </c>
      <c r="DS193" s="20"/>
      <c r="DT193" s="20" t="str">
        <f t="shared" si="197"/>
        <v>Whyteleafe</v>
      </c>
      <c r="DU193" s="48">
        <f t="shared" si="211"/>
        <v>16</v>
      </c>
      <c r="DV193" s="49">
        <f t="shared" si="212"/>
        <v>0</v>
      </c>
      <c r="DW193" s="49">
        <f t="shared" si="213"/>
        <v>4</v>
      </c>
      <c r="DX193" s="49">
        <f t="shared" si="214"/>
        <v>4</v>
      </c>
      <c r="DY193" s="49">
        <f>COUNTIF(DC$185:DC$193,"A")</f>
        <v>0</v>
      </c>
      <c r="DZ193" s="49">
        <f>COUNTIF(DC$185:DC$193,"D")</f>
        <v>2</v>
      </c>
      <c r="EA193" s="49">
        <f>COUNTIF(DC$185:DC$193,"H")</f>
        <v>6</v>
      </c>
      <c r="EB193" s="48">
        <f t="shared" si="215"/>
        <v>0</v>
      </c>
      <c r="EC193" s="48">
        <f t="shared" si="198"/>
        <v>6</v>
      </c>
      <c r="ED193" s="48">
        <f t="shared" si="198"/>
        <v>10</v>
      </c>
      <c r="EE193" s="50">
        <f>SUM($AW193:$BT193)+SUM(CD$185:CD$193)</f>
        <v>13</v>
      </c>
      <c r="EF193" s="50">
        <f>SUM($BV193:$CS193)+SUM(BE$185:BE$193)</f>
        <v>59</v>
      </c>
      <c r="EG193" s="48">
        <f t="shared" si="216"/>
        <v>6</v>
      </c>
      <c r="EH193" s="50">
        <f t="shared" si="217"/>
        <v>-46</v>
      </c>
      <c r="EI193" s="47"/>
      <c r="EJ193" s="49">
        <f t="shared" si="199"/>
        <v>16</v>
      </c>
      <c r="EK193" s="49">
        <f t="shared" si="200"/>
        <v>0</v>
      </c>
      <c r="EL193" s="49">
        <f t="shared" si="201"/>
        <v>6</v>
      </c>
      <c r="EM193" s="49">
        <f t="shared" si="202"/>
        <v>10</v>
      </c>
      <c r="EN193" s="49">
        <f t="shared" si="203"/>
        <v>13</v>
      </c>
      <c r="EO193" s="49">
        <f t="shared" si="204"/>
        <v>59</v>
      </c>
      <c r="EP193" s="49">
        <f t="shared" si="205"/>
        <v>6</v>
      </c>
      <c r="EQ193" s="49">
        <f t="shared" si="206"/>
        <v>-46</v>
      </c>
      <c r="ER193" s="20"/>
      <c r="ES193" s="4">
        <f t="shared" si="218"/>
        <v>0</v>
      </c>
      <c r="ET193" s="4">
        <f t="shared" si="219"/>
        <v>0</v>
      </c>
      <c r="EU193" s="4">
        <f t="shared" si="207"/>
        <v>0</v>
      </c>
      <c r="EV193" s="4">
        <f t="shared" si="207"/>
        <v>0</v>
      </c>
      <c r="EW193" s="4">
        <f t="shared" si="207"/>
        <v>0</v>
      </c>
      <c r="EX193" s="4">
        <f t="shared" si="207"/>
        <v>0</v>
      </c>
      <c r="EY193" s="4">
        <f t="shared" si="207"/>
        <v>0</v>
      </c>
      <c r="EZ193" s="4">
        <f t="shared" si="207"/>
        <v>0</v>
      </c>
    </row>
    <row r="194" spans="1:164" x14ac:dyDescent="0.25">
      <c r="G194" s="27">
        <f>SUM(G184:G193)</f>
        <v>303</v>
      </c>
      <c r="H194" s="27">
        <f>SUM(H184:H193)</f>
        <v>303</v>
      </c>
      <c r="I194" s="24"/>
      <c r="J194" s="27">
        <f>SUM(J184:J193)</f>
        <v>0</v>
      </c>
      <c r="BM194" s="24"/>
      <c r="BN194" s="24"/>
      <c r="BO194" s="24"/>
      <c r="CL194" s="24"/>
      <c r="CM194" s="24"/>
      <c r="CN194" s="24"/>
      <c r="DK194" s="24"/>
      <c r="DL194" s="24"/>
      <c r="DM194" s="24"/>
      <c r="DN194" s="24" t="str">
        <f t="shared" si="196"/>
        <v/>
      </c>
      <c r="DO194" s="24" t="str">
        <f t="shared" si="196"/>
        <v/>
      </c>
      <c r="DP194" s="24" t="str">
        <f t="shared" si="196"/>
        <v/>
      </c>
      <c r="DQ194" s="24" t="str">
        <f t="shared" si="196"/>
        <v/>
      </c>
      <c r="DR194" s="24" t="str">
        <f t="shared" si="196"/>
        <v/>
      </c>
      <c r="DT194" s="20"/>
      <c r="DU194" s="48"/>
      <c r="DV194" s="49"/>
      <c r="DW194" s="49"/>
      <c r="DX194" s="49"/>
      <c r="DY194" s="49"/>
      <c r="DZ194" s="49"/>
      <c r="EA194" s="49"/>
      <c r="EB194" s="48"/>
      <c r="EC194" s="48"/>
      <c r="ED194" s="48"/>
      <c r="EE194" s="50"/>
      <c r="EF194" s="50"/>
      <c r="EG194" s="48"/>
      <c r="EH194" s="50"/>
      <c r="EI194" s="47"/>
      <c r="EJ194" s="49"/>
      <c r="EK194" s="49"/>
      <c r="EL194" s="49"/>
      <c r="EM194" s="49"/>
      <c r="EN194" s="49"/>
      <c r="EO194" s="49"/>
      <c r="EP194" s="49"/>
      <c r="EQ194" s="49"/>
    </row>
    <row r="195" spans="1:164" ht="11.4" thickBot="1" x14ac:dyDescent="0.3">
      <c r="A195" s="20" t="s">
        <v>419</v>
      </c>
      <c r="B195" s="20"/>
      <c r="C195" s="23" t="s">
        <v>291</v>
      </c>
      <c r="D195" s="21"/>
      <c r="E195" s="21"/>
      <c r="F195" s="21"/>
      <c r="G195" s="23"/>
      <c r="H195" s="21"/>
      <c r="J195" s="21"/>
      <c r="BM195" s="24"/>
      <c r="BN195" s="24"/>
      <c r="BO195" s="24"/>
      <c r="CL195" s="24"/>
      <c r="CM195" s="24"/>
      <c r="CN195" s="24"/>
      <c r="DK195" s="24"/>
      <c r="DL195" s="24"/>
      <c r="DM195" s="24"/>
      <c r="DN195" s="24" t="str">
        <f t="shared" si="196"/>
        <v/>
      </c>
      <c r="DO195" s="24" t="str">
        <f t="shared" si="196"/>
        <v/>
      </c>
      <c r="DP195" s="24" t="str">
        <f t="shared" si="196"/>
        <v/>
      </c>
      <c r="DQ195" s="24" t="str">
        <f t="shared" si="196"/>
        <v/>
      </c>
      <c r="DR195" s="24" t="str">
        <f t="shared" si="196"/>
        <v/>
      </c>
      <c r="DT195" s="20"/>
      <c r="DU195" s="48"/>
      <c r="DV195" s="49"/>
      <c r="DW195" s="49"/>
      <c r="DX195" s="49"/>
      <c r="DY195" s="49"/>
      <c r="DZ195" s="49"/>
      <c r="EA195" s="49"/>
      <c r="EB195" s="48"/>
      <c r="EC195" s="48"/>
      <c r="ED195" s="48"/>
      <c r="EE195" s="50"/>
      <c r="EF195" s="50"/>
      <c r="EG195" s="48"/>
      <c r="EH195" s="50"/>
      <c r="EI195" s="47"/>
      <c r="EJ195" s="49"/>
      <c r="EK195" s="49"/>
      <c r="EL195" s="49"/>
      <c r="EM195" s="49"/>
      <c r="EN195" s="49"/>
      <c r="EO195" s="49"/>
      <c r="EP195" s="49"/>
      <c r="EQ195" s="49"/>
    </row>
    <row r="196" spans="1:164" ht="11.4" thickBot="1" x14ac:dyDescent="0.3">
      <c r="A196" s="20" t="s">
        <v>11</v>
      </c>
      <c r="B196" s="20" t="s">
        <v>12</v>
      </c>
      <c r="C196" s="21" t="s">
        <v>13</v>
      </c>
      <c r="D196" s="21" t="s">
        <v>14</v>
      </c>
      <c r="E196" s="21" t="s">
        <v>15</v>
      </c>
      <c r="F196" s="21" t="s">
        <v>16</v>
      </c>
      <c r="G196" s="21" t="s">
        <v>17</v>
      </c>
      <c r="H196" s="21" t="s">
        <v>18</v>
      </c>
      <c r="I196" s="21" t="s">
        <v>19</v>
      </c>
      <c r="J196" s="21" t="s">
        <v>96</v>
      </c>
      <c r="L196" s="131" t="s">
        <v>420</v>
      </c>
      <c r="M196" s="33" t="s">
        <v>183</v>
      </c>
      <c r="N196" s="33" t="s">
        <v>343</v>
      </c>
      <c r="O196" s="33" t="s">
        <v>421</v>
      </c>
      <c r="P196" s="34" t="s">
        <v>292</v>
      </c>
      <c r="Q196" s="33" t="s">
        <v>293</v>
      </c>
      <c r="R196" s="33" t="s">
        <v>294</v>
      </c>
      <c r="S196" s="33" t="s">
        <v>186</v>
      </c>
      <c r="T196" s="33" t="s">
        <v>344</v>
      </c>
      <c r="U196" s="33" t="s">
        <v>394</v>
      </c>
      <c r="V196" s="35" t="s">
        <v>295</v>
      </c>
      <c r="AA196" s="32"/>
      <c r="AB196" s="33" t="s">
        <v>183</v>
      </c>
      <c r="AC196" s="33" t="s">
        <v>343</v>
      </c>
      <c r="AD196" s="33" t="s">
        <v>421</v>
      </c>
      <c r="AE196" s="34" t="s">
        <v>292</v>
      </c>
      <c r="AF196" s="33" t="s">
        <v>293</v>
      </c>
      <c r="AG196" s="33" t="s">
        <v>294</v>
      </c>
      <c r="AH196" s="33" t="s">
        <v>186</v>
      </c>
      <c r="AI196" s="33" t="s">
        <v>344</v>
      </c>
      <c r="AJ196" s="33" t="s">
        <v>394</v>
      </c>
      <c r="AK196" s="35" t="s">
        <v>295</v>
      </c>
      <c r="DU196" s="24" t="s">
        <v>13</v>
      </c>
      <c r="DV196" s="24" t="s">
        <v>90</v>
      </c>
      <c r="DW196" s="24" t="s">
        <v>91</v>
      </c>
      <c r="DX196" s="24" t="s">
        <v>92</v>
      </c>
      <c r="DY196" s="24" t="s">
        <v>93</v>
      </c>
      <c r="DZ196" s="24" t="s">
        <v>94</v>
      </c>
      <c r="EA196" s="24" t="s">
        <v>95</v>
      </c>
      <c r="EB196" s="24" t="s">
        <v>14</v>
      </c>
      <c r="EC196" s="24" t="s">
        <v>15</v>
      </c>
      <c r="ED196" s="24" t="s">
        <v>16</v>
      </c>
      <c r="EE196" s="24" t="s">
        <v>17</v>
      </c>
      <c r="EF196" s="24" t="s">
        <v>18</v>
      </c>
      <c r="EG196" s="24" t="s">
        <v>19</v>
      </c>
      <c r="EH196" s="24" t="s">
        <v>96</v>
      </c>
      <c r="EI196" s="24"/>
      <c r="EJ196" s="24" t="s">
        <v>13</v>
      </c>
      <c r="EK196" s="24" t="s">
        <v>14</v>
      </c>
      <c r="EL196" s="24" t="s">
        <v>15</v>
      </c>
      <c r="EM196" s="24" t="s">
        <v>16</v>
      </c>
      <c r="EN196" s="24" t="s">
        <v>17</v>
      </c>
      <c r="EO196" s="24" t="s">
        <v>18</v>
      </c>
      <c r="EP196" s="24" t="s">
        <v>19</v>
      </c>
      <c r="EQ196" s="24" t="s">
        <v>96</v>
      </c>
    </row>
    <row r="197" spans="1:164" x14ac:dyDescent="0.25">
      <c r="A197" s="4">
        <v>1</v>
      </c>
      <c r="B197" s="4" t="s">
        <v>326</v>
      </c>
      <c r="C197" s="24">
        <v>18</v>
      </c>
      <c r="D197" s="24">
        <v>16</v>
      </c>
      <c r="E197" s="24">
        <v>2</v>
      </c>
      <c r="F197" s="24">
        <v>0</v>
      </c>
      <c r="G197" s="24">
        <v>65</v>
      </c>
      <c r="H197" s="24">
        <v>10</v>
      </c>
      <c r="I197" s="21">
        <v>34</v>
      </c>
      <c r="J197" s="24">
        <v>55</v>
      </c>
      <c r="L197" s="36" t="s">
        <v>298</v>
      </c>
      <c r="M197" s="37"/>
      <c r="N197" s="33" t="s">
        <v>267</v>
      </c>
      <c r="O197" s="33" t="s">
        <v>175</v>
      </c>
      <c r="P197" s="34" t="s">
        <v>147</v>
      </c>
      <c r="Q197" s="33" t="s">
        <v>157</v>
      </c>
      <c r="R197" s="33" t="s">
        <v>117</v>
      </c>
      <c r="S197" s="33" t="s">
        <v>176</v>
      </c>
      <c r="T197" s="33" t="s">
        <v>195</v>
      </c>
      <c r="U197" s="33" t="s">
        <v>117</v>
      </c>
      <c r="V197" s="35" t="s">
        <v>236</v>
      </c>
      <c r="AA197" s="36" t="s">
        <v>298</v>
      </c>
      <c r="AB197" s="37"/>
      <c r="AC197" s="41" t="s">
        <v>152</v>
      </c>
      <c r="AD197" s="33"/>
      <c r="AE197" s="34" t="s">
        <v>226</v>
      </c>
      <c r="AF197" s="41" t="s">
        <v>148</v>
      </c>
      <c r="AG197" s="33"/>
      <c r="AH197" s="33"/>
      <c r="AI197" s="33"/>
      <c r="AJ197" s="33"/>
      <c r="AK197" s="35"/>
      <c r="AP197" s="4" t="s">
        <v>112</v>
      </c>
      <c r="AW197" s="43"/>
      <c r="AX197" s="44">
        <f t="shared" ref="AX197:BF200" si="220">(IF(N197="","",(IF(MID(N197,2,1)="-",LEFT(N197,1),LEFT(N197,2)))+0))</f>
        <v>1</v>
      </c>
      <c r="AY197" s="44">
        <f t="shared" si="220"/>
        <v>0</v>
      </c>
      <c r="AZ197" s="44">
        <f t="shared" si="220"/>
        <v>0</v>
      </c>
      <c r="BA197" s="44">
        <f t="shared" si="220"/>
        <v>0</v>
      </c>
      <c r="BB197" s="44">
        <f t="shared" si="220"/>
        <v>1</v>
      </c>
      <c r="BC197" s="44">
        <f t="shared" si="220"/>
        <v>0</v>
      </c>
      <c r="BD197" s="44">
        <f t="shared" si="220"/>
        <v>0</v>
      </c>
      <c r="BE197" s="44">
        <f t="shared" si="220"/>
        <v>1</v>
      </c>
      <c r="BF197" s="45">
        <f t="shared" si="220"/>
        <v>2</v>
      </c>
      <c r="BM197" s="24"/>
      <c r="BN197" s="24"/>
      <c r="BO197" s="24"/>
      <c r="BP197" s="46" t="str">
        <f t="shared" ref="BP197:BT205" si="221">(IF(AQ197="","",(IF(MID(AQ197,2,1)="-",LEFT(AQ197,1),LEFT(AQ197,2)))+0))</f>
        <v/>
      </c>
      <c r="BQ197" s="46" t="str">
        <f t="shared" si="221"/>
        <v/>
      </c>
      <c r="BR197" s="46" t="str">
        <f t="shared" si="221"/>
        <v/>
      </c>
      <c r="BS197" s="46" t="str">
        <f t="shared" si="221"/>
        <v/>
      </c>
      <c r="BT197" s="46" t="str">
        <f t="shared" si="221"/>
        <v/>
      </c>
      <c r="BU197" s="47"/>
      <c r="BV197" s="43"/>
      <c r="BW197" s="44">
        <f t="shared" ref="BW197:CE200" si="222">(IF(N197="","",IF(RIGHT(N197,2)="10",RIGHT(N197,2),RIGHT(N197,1))+0))</f>
        <v>6</v>
      </c>
      <c r="BX197" s="44">
        <f t="shared" si="222"/>
        <v>6</v>
      </c>
      <c r="BY197" s="44">
        <f t="shared" si="222"/>
        <v>1</v>
      </c>
      <c r="BZ197" s="44">
        <f t="shared" si="222"/>
        <v>3</v>
      </c>
      <c r="CA197" s="44">
        <f t="shared" si="222"/>
        <v>1</v>
      </c>
      <c r="CB197" s="44">
        <f t="shared" si="222"/>
        <v>10</v>
      </c>
      <c r="CC197" s="44">
        <f t="shared" si="222"/>
        <v>5</v>
      </c>
      <c r="CD197" s="44">
        <f t="shared" si="222"/>
        <v>1</v>
      </c>
      <c r="CE197" s="45">
        <f t="shared" si="222"/>
        <v>6</v>
      </c>
      <c r="CL197" s="24"/>
      <c r="CM197" s="24"/>
      <c r="CN197" s="24"/>
      <c r="CO197" s="46" t="str">
        <f t="shared" ref="CO197:CS205" si="223">(IF(AQ197="","",IF(RIGHT(AQ197,2)="10",RIGHT(AQ197,2),RIGHT(AQ197,1))+0))</f>
        <v/>
      </c>
      <c r="CP197" s="46" t="str">
        <f t="shared" si="223"/>
        <v/>
      </c>
      <c r="CQ197" s="46" t="str">
        <f t="shared" si="223"/>
        <v/>
      </c>
      <c r="CR197" s="46" t="str">
        <f t="shared" si="223"/>
        <v/>
      </c>
      <c r="CS197" s="46" t="str">
        <f t="shared" si="223"/>
        <v/>
      </c>
      <c r="CU197" s="43"/>
      <c r="CV197" s="44" t="str">
        <f t="shared" ref="CV197:DD200" si="224">(IF(N197="","",IF(AX197&gt;BW197,"H",IF(AX197&lt;BW197,"A","D"))))</f>
        <v>A</v>
      </c>
      <c r="CW197" s="44" t="str">
        <f t="shared" si="224"/>
        <v>A</v>
      </c>
      <c r="CX197" s="44" t="str">
        <f t="shared" si="224"/>
        <v>A</v>
      </c>
      <c r="CY197" s="44" t="str">
        <f t="shared" si="224"/>
        <v>A</v>
      </c>
      <c r="CZ197" s="44" t="str">
        <f t="shared" si="224"/>
        <v>D</v>
      </c>
      <c r="DA197" s="44" t="str">
        <f t="shared" si="224"/>
        <v>A</v>
      </c>
      <c r="DB197" s="44" t="str">
        <f t="shared" si="224"/>
        <v>A</v>
      </c>
      <c r="DC197" s="44" t="str">
        <f t="shared" si="224"/>
        <v>D</v>
      </c>
      <c r="DD197" s="45" t="str">
        <f t="shared" si="224"/>
        <v>A</v>
      </c>
      <c r="DK197" s="24"/>
      <c r="DL197" s="24"/>
      <c r="DM197" s="24"/>
      <c r="DN197" s="24" t="str">
        <f t="shared" ref="DN197:DR205" si="225">(IF(AQ197="","",IF(BP197&gt;CO197,"H",IF(BP197&lt;CO197,"A","D"))))</f>
        <v/>
      </c>
      <c r="DO197" s="24" t="str">
        <f t="shared" si="225"/>
        <v/>
      </c>
      <c r="DP197" s="24" t="str">
        <f t="shared" si="225"/>
        <v/>
      </c>
      <c r="DQ197" s="24" t="str">
        <f t="shared" si="225"/>
        <v/>
      </c>
      <c r="DR197" s="24" t="str">
        <f t="shared" si="225"/>
        <v/>
      </c>
      <c r="DT197" s="20" t="str">
        <f t="shared" ref="DT197:DT206" si="226">L197</f>
        <v>Banstead Athletic</v>
      </c>
      <c r="DU197" s="48">
        <f>SUM(EB197:ED197)</f>
        <v>18</v>
      </c>
      <c r="DV197" s="49">
        <f>COUNTIF($CU197:$DR197,"H")</f>
        <v>0</v>
      </c>
      <c r="DW197" s="49">
        <f>COUNTIF($CU197:$DR197,"D")</f>
        <v>2</v>
      </c>
      <c r="DX197" s="49">
        <f>COUNTIF($CU197:$DR197,"A")</f>
        <v>7</v>
      </c>
      <c r="DY197" s="49">
        <f>COUNTIF(CU$197:CU$206,"A")</f>
        <v>0</v>
      </c>
      <c r="DZ197" s="49">
        <f>COUNTIF(CU$197:CU$206,"D")</f>
        <v>3</v>
      </c>
      <c r="EA197" s="49">
        <f>COUNTIF(CU$197:CU$206,"H")</f>
        <v>6</v>
      </c>
      <c r="EB197" s="48">
        <f>DV197+DY197</f>
        <v>0</v>
      </c>
      <c r="EC197" s="48">
        <f t="shared" ref="EC197:ED206" si="227">DW197+DZ197</f>
        <v>5</v>
      </c>
      <c r="ED197" s="48">
        <f t="shared" si="227"/>
        <v>13</v>
      </c>
      <c r="EE197" s="50">
        <f>SUM($AW197:$BT197)+SUM(BV$197:BV$206)</f>
        <v>13</v>
      </c>
      <c r="EF197" s="50">
        <f>SUM($BV197:$CS197)+SUM(AW$197:AW$206)</f>
        <v>73</v>
      </c>
      <c r="EG197" s="48">
        <f t="shared" ref="EG197:EG206" si="228">(EB197*2)+EC197</f>
        <v>5</v>
      </c>
      <c r="EH197" s="50">
        <f>EE197-EF197</f>
        <v>-60</v>
      </c>
      <c r="EI197" s="47"/>
      <c r="EJ197" s="49">
        <f t="shared" ref="EJ197:EJ206" si="229">VLOOKUP($DT197,$B$197:$J$206,2,0)</f>
        <v>18</v>
      </c>
      <c r="EK197" s="49">
        <f t="shared" ref="EK197:EK206" si="230">VLOOKUP($DT197,$B$197:$J$206,3,0)</f>
        <v>0</v>
      </c>
      <c r="EL197" s="49">
        <f t="shared" ref="EL197:EL206" si="231">VLOOKUP($DT197,$B$197:$J$206,4,0)</f>
        <v>5</v>
      </c>
      <c r="EM197" s="49">
        <f t="shared" ref="EM197:EM206" si="232">VLOOKUP($DT197,$B$197:$J$206,5,0)</f>
        <v>13</v>
      </c>
      <c r="EN197" s="49">
        <f t="shared" ref="EN197:EN206" si="233">VLOOKUP($DT197,$B$197:$J$206,6,0)</f>
        <v>13</v>
      </c>
      <c r="EO197" s="49">
        <f t="shared" ref="EO197:EO206" si="234">VLOOKUP($DT197,$B$197:$J$206,7,0)</f>
        <v>73</v>
      </c>
      <c r="EP197" s="49">
        <f t="shared" ref="EP197:EP206" si="235">VLOOKUP($DT197,$B$197:$J$206,8,0)</f>
        <v>5</v>
      </c>
      <c r="EQ197" s="49">
        <f t="shared" ref="EQ197:EQ206" si="236">VLOOKUP($DT197,$B$197:$J$206,9,0)</f>
        <v>-60</v>
      </c>
      <c r="ES197" s="4">
        <f>IF(DU197=EJ197,0,1)</f>
        <v>0</v>
      </c>
      <c r="ET197" s="4">
        <f>IF(EB197=EK197,0,1)</f>
        <v>0</v>
      </c>
      <c r="EU197" s="4">
        <f t="shared" ref="EU197:EZ206" si="237">IF(EC197=EL197,0,1)</f>
        <v>0</v>
      </c>
      <c r="EV197" s="4">
        <f t="shared" si="237"/>
        <v>0</v>
      </c>
      <c r="EW197" s="4">
        <f t="shared" si="237"/>
        <v>0</v>
      </c>
      <c r="EX197" s="4">
        <f t="shared" si="237"/>
        <v>0</v>
      </c>
      <c r="EY197" s="4">
        <f t="shared" si="237"/>
        <v>0</v>
      </c>
      <c r="EZ197" s="4">
        <f t="shared" si="237"/>
        <v>0</v>
      </c>
    </row>
    <row r="198" spans="1:164" ht="11.4" thickBot="1" x14ac:dyDescent="0.3">
      <c r="A198" s="4">
        <v>2</v>
      </c>
      <c r="B198" s="4" t="s">
        <v>422</v>
      </c>
      <c r="C198" s="24">
        <v>18</v>
      </c>
      <c r="D198" s="24">
        <v>15</v>
      </c>
      <c r="E198" s="24">
        <v>2</v>
      </c>
      <c r="F198" s="24">
        <v>1</v>
      </c>
      <c r="G198" s="24">
        <v>65</v>
      </c>
      <c r="H198" s="24">
        <v>18</v>
      </c>
      <c r="I198" s="21">
        <v>32</v>
      </c>
      <c r="J198" s="24">
        <v>47</v>
      </c>
      <c r="L198" s="51" t="s">
        <v>350</v>
      </c>
      <c r="M198" s="64" t="s">
        <v>132</v>
      </c>
      <c r="N198" s="53"/>
      <c r="O198" s="57" t="s">
        <v>134</v>
      </c>
      <c r="P198" s="55" t="s">
        <v>120</v>
      </c>
      <c r="Q198" s="57" t="s">
        <v>232</v>
      </c>
      <c r="R198" s="57" t="s">
        <v>149</v>
      </c>
      <c r="S198" s="57" t="s">
        <v>100</v>
      </c>
      <c r="T198" s="57" t="s">
        <v>235</v>
      </c>
      <c r="U198" s="57" t="s">
        <v>102</v>
      </c>
      <c r="V198" s="75" t="s">
        <v>227</v>
      </c>
      <c r="AA198" s="51" t="s">
        <v>350</v>
      </c>
      <c r="AB198" s="59" t="s">
        <v>423</v>
      </c>
      <c r="AC198" s="53"/>
      <c r="AD198" s="54" t="s">
        <v>106</v>
      </c>
      <c r="AE198" s="55" t="s">
        <v>139</v>
      </c>
      <c r="AF198" s="54" t="s">
        <v>260</v>
      </c>
      <c r="AG198" s="54" t="s">
        <v>424</v>
      </c>
      <c r="AH198" s="65" t="s">
        <v>425</v>
      </c>
      <c r="AI198" s="65" t="s">
        <v>426</v>
      </c>
      <c r="AJ198" s="85" t="s">
        <v>264</v>
      </c>
      <c r="AK198" s="74" t="s">
        <v>427</v>
      </c>
      <c r="AP198" s="4" t="s">
        <v>428</v>
      </c>
      <c r="AW198" s="61">
        <f t="shared" ref="AW198:AZ206" si="238">(IF(M198="","",(IF(MID(M198,2,1)="-",LEFT(M198,1),LEFT(M198,2)))+0))</f>
        <v>4</v>
      </c>
      <c r="AX198" s="62"/>
      <c r="AY198" s="46">
        <f t="shared" si="220"/>
        <v>3</v>
      </c>
      <c r="AZ198" s="46">
        <f t="shared" si="220"/>
        <v>5</v>
      </c>
      <c r="BA198" s="46">
        <f t="shared" si="220"/>
        <v>4</v>
      </c>
      <c r="BB198" s="46">
        <f t="shared" si="220"/>
        <v>3</v>
      </c>
      <c r="BC198" s="46">
        <f t="shared" si="220"/>
        <v>2</v>
      </c>
      <c r="BD198" s="46">
        <f t="shared" si="220"/>
        <v>0</v>
      </c>
      <c r="BE198" s="46">
        <f t="shared" si="220"/>
        <v>3</v>
      </c>
      <c r="BF198" s="63">
        <f t="shared" si="220"/>
        <v>1</v>
      </c>
      <c r="BM198" s="24"/>
      <c r="BN198" s="24"/>
      <c r="BO198" s="24"/>
      <c r="BP198" s="46" t="str">
        <f t="shared" si="221"/>
        <v/>
      </c>
      <c r="BQ198" s="46" t="str">
        <f t="shared" si="221"/>
        <v/>
      </c>
      <c r="BR198" s="46" t="str">
        <f t="shared" si="221"/>
        <v/>
      </c>
      <c r="BS198" s="46" t="str">
        <f t="shared" si="221"/>
        <v/>
      </c>
      <c r="BT198" s="46" t="str">
        <f t="shared" si="221"/>
        <v/>
      </c>
      <c r="BU198" s="47"/>
      <c r="BV198" s="61">
        <f t="shared" ref="BV198:BY206" si="239">(IF(M198="","",IF(RIGHT(M198,2)="10",RIGHT(M198,2),RIGHT(M198,1))+0))</f>
        <v>1</v>
      </c>
      <c r="BW198" s="62"/>
      <c r="BX198" s="46">
        <f t="shared" si="222"/>
        <v>1</v>
      </c>
      <c r="BY198" s="46">
        <f t="shared" si="222"/>
        <v>0</v>
      </c>
      <c r="BZ198" s="46">
        <f t="shared" si="222"/>
        <v>0</v>
      </c>
      <c r="CA198" s="46">
        <f t="shared" si="222"/>
        <v>2</v>
      </c>
      <c r="CB198" s="46">
        <f t="shared" si="222"/>
        <v>3</v>
      </c>
      <c r="CC198" s="46">
        <f t="shared" si="222"/>
        <v>2</v>
      </c>
      <c r="CD198" s="46">
        <f t="shared" si="222"/>
        <v>0</v>
      </c>
      <c r="CE198" s="63">
        <f t="shared" si="222"/>
        <v>0</v>
      </c>
      <c r="CL198" s="24"/>
      <c r="CM198" s="24"/>
      <c r="CN198" s="24"/>
      <c r="CO198" s="46" t="str">
        <f t="shared" si="223"/>
        <v/>
      </c>
      <c r="CP198" s="46" t="str">
        <f t="shared" si="223"/>
        <v/>
      </c>
      <c r="CQ198" s="46" t="str">
        <f t="shared" si="223"/>
        <v/>
      </c>
      <c r="CR198" s="46" t="str">
        <f t="shared" si="223"/>
        <v/>
      </c>
      <c r="CS198" s="46" t="str">
        <f t="shared" si="223"/>
        <v/>
      </c>
      <c r="CU198" s="61" t="str">
        <f t="shared" ref="CU198:CX206" si="240">(IF(M198="","",IF(AW198&gt;BV198,"H",IF(AW198&lt;BV198,"A","D"))))</f>
        <v>H</v>
      </c>
      <c r="CV198" s="62"/>
      <c r="CW198" s="46" t="str">
        <f t="shared" si="224"/>
        <v>H</v>
      </c>
      <c r="CX198" s="46" t="str">
        <f t="shared" si="224"/>
        <v>H</v>
      </c>
      <c r="CY198" s="46" t="str">
        <f t="shared" si="224"/>
        <v>H</v>
      </c>
      <c r="CZ198" s="46" t="str">
        <f t="shared" si="224"/>
        <v>H</v>
      </c>
      <c r="DA198" s="46" t="str">
        <f t="shared" si="224"/>
        <v>A</v>
      </c>
      <c r="DB198" s="46" t="str">
        <f t="shared" si="224"/>
        <v>A</v>
      </c>
      <c r="DC198" s="46" t="str">
        <f t="shared" si="224"/>
        <v>H</v>
      </c>
      <c r="DD198" s="63" t="str">
        <f t="shared" si="224"/>
        <v>H</v>
      </c>
      <c r="DK198" s="24"/>
      <c r="DL198" s="24"/>
      <c r="DM198" s="24"/>
      <c r="DN198" s="24" t="str">
        <f t="shared" si="225"/>
        <v/>
      </c>
      <c r="DO198" s="24" t="str">
        <f t="shared" si="225"/>
        <v/>
      </c>
      <c r="DP198" s="24" t="str">
        <f t="shared" si="225"/>
        <v/>
      </c>
      <c r="DQ198" s="24" t="str">
        <f t="shared" si="225"/>
        <v/>
      </c>
      <c r="DR198" s="24" t="str">
        <f t="shared" si="225"/>
        <v/>
      </c>
      <c r="DT198" s="20" t="str">
        <f t="shared" si="226"/>
        <v>Croydon</v>
      </c>
      <c r="DU198" s="48">
        <f t="shared" ref="DU198:DU206" si="241">SUM(EB198:ED198)</f>
        <v>18</v>
      </c>
      <c r="DV198" s="49">
        <f t="shared" ref="DV198:DV206" si="242">COUNTIF($CU198:$DR198,"H")</f>
        <v>7</v>
      </c>
      <c r="DW198" s="49">
        <f t="shared" ref="DW198:DW206" si="243">COUNTIF($CU198:$DR198,"D")</f>
        <v>0</v>
      </c>
      <c r="DX198" s="49">
        <f t="shared" ref="DX198:DX206" si="244">COUNTIF($CU198:$DR198,"A")</f>
        <v>2</v>
      </c>
      <c r="DY198" s="49">
        <f>COUNTIF(CV$197:CV$206,"A")</f>
        <v>5</v>
      </c>
      <c r="DZ198" s="49">
        <f>COUNTIF(CV$197:CV$206,"D")</f>
        <v>2</v>
      </c>
      <c r="EA198" s="49">
        <f>COUNTIF(CV$197:CV$206,"H")</f>
        <v>2</v>
      </c>
      <c r="EB198" s="48">
        <f t="shared" ref="EB198:EB206" si="245">DV198+DY198</f>
        <v>12</v>
      </c>
      <c r="EC198" s="48">
        <f t="shared" si="227"/>
        <v>2</v>
      </c>
      <c r="ED198" s="48">
        <f t="shared" si="227"/>
        <v>4</v>
      </c>
      <c r="EE198" s="50">
        <f>SUM($AW198:$BT198)+SUM(BW$197:BW$206)</f>
        <v>55</v>
      </c>
      <c r="EF198" s="50">
        <f>SUM($BV198:$CS198)+SUM(AX$197:AX$206)</f>
        <v>24</v>
      </c>
      <c r="EG198" s="48">
        <f t="shared" si="228"/>
        <v>26</v>
      </c>
      <c r="EH198" s="50">
        <f t="shared" ref="EH198:EH206" si="246">EE198-EF198</f>
        <v>31</v>
      </c>
      <c r="EI198" s="47"/>
      <c r="EJ198" s="49">
        <f t="shared" si="229"/>
        <v>18</v>
      </c>
      <c r="EK198" s="49">
        <f t="shared" si="230"/>
        <v>12</v>
      </c>
      <c r="EL198" s="49">
        <f t="shared" si="231"/>
        <v>2</v>
      </c>
      <c r="EM198" s="49">
        <f t="shared" si="232"/>
        <v>4</v>
      </c>
      <c r="EN198" s="49">
        <f t="shared" si="233"/>
        <v>55</v>
      </c>
      <c r="EO198" s="49">
        <f t="shared" si="234"/>
        <v>24</v>
      </c>
      <c r="EP198" s="49">
        <f t="shared" si="235"/>
        <v>26</v>
      </c>
      <c r="EQ198" s="49">
        <f t="shared" si="236"/>
        <v>31</v>
      </c>
      <c r="ES198" s="4">
        <f t="shared" ref="ES198:ES206" si="247">IF(DU198=EJ198,0,1)</f>
        <v>0</v>
      </c>
      <c r="ET198" s="4">
        <f t="shared" ref="ET198:ET206" si="248">IF(EB198=EK198,0,1)</f>
        <v>0</v>
      </c>
      <c r="EU198" s="4">
        <f t="shared" si="237"/>
        <v>0</v>
      </c>
      <c r="EV198" s="4">
        <f t="shared" si="237"/>
        <v>0</v>
      </c>
      <c r="EW198" s="4">
        <f t="shared" si="237"/>
        <v>0</v>
      </c>
      <c r="EX198" s="4">
        <f t="shared" si="237"/>
        <v>0</v>
      </c>
      <c r="EY198" s="4">
        <f t="shared" si="237"/>
        <v>0</v>
      </c>
      <c r="EZ198" s="4">
        <f t="shared" si="237"/>
        <v>0</v>
      </c>
    </row>
    <row r="199" spans="1:164" x14ac:dyDescent="0.25">
      <c r="A199" s="4">
        <v>3</v>
      </c>
      <c r="B199" s="4" t="s">
        <v>350</v>
      </c>
      <c r="C199" s="24">
        <v>18</v>
      </c>
      <c r="D199" s="24">
        <v>12</v>
      </c>
      <c r="E199" s="24">
        <v>2</v>
      </c>
      <c r="F199" s="24">
        <v>4</v>
      </c>
      <c r="G199" s="24">
        <v>55</v>
      </c>
      <c r="H199" s="24">
        <v>24</v>
      </c>
      <c r="I199" s="21">
        <v>26</v>
      </c>
      <c r="J199" s="24">
        <v>31</v>
      </c>
      <c r="L199" s="51" t="s">
        <v>429</v>
      </c>
      <c r="M199" s="64" t="s">
        <v>330</v>
      </c>
      <c r="N199" s="57" t="s">
        <v>149</v>
      </c>
      <c r="O199" s="53"/>
      <c r="P199" s="55" t="s">
        <v>227</v>
      </c>
      <c r="Q199" s="57" t="s">
        <v>133</v>
      </c>
      <c r="R199" s="57" t="s">
        <v>232</v>
      </c>
      <c r="S199" s="57" t="s">
        <v>235</v>
      </c>
      <c r="T199" s="57" t="s">
        <v>267</v>
      </c>
      <c r="U199" s="57" t="s">
        <v>232</v>
      </c>
      <c r="V199" s="75" t="s">
        <v>134</v>
      </c>
      <c r="AA199" s="51" t="s">
        <v>429</v>
      </c>
      <c r="AB199" s="72" t="s">
        <v>139</v>
      </c>
      <c r="AC199" s="57"/>
      <c r="AD199" s="53"/>
      <c r="AE199" s="55" t="s">
        <v>152</v>
      </c>
      <c r="AF199" s="54" t="s">
        <v>430</v>
      </c>
      <c r="AG199" s="57"/>
      <c r="AH199" s="54" t="s">
        <v>124</v>
      </c>
      <c r="AI199" s="57"/>
      <c r="AJ199" s="57"/>
      <c r="AK199" s="60" t="s">
        <v>424</v>
      </c>
      <c r="AP199" s="4" t="s">
        <v>410</v>
      </c>
      <c r="AW199" s="61">
        <f t="shared" si="238"/>
        <v>5</v>
      </c>
      <c r="AX199" s="46">
        <f t="shared" si="238"/>
        <v>3</v>
      </c>
      <c r="AY199" s="62"/>
      <c r="AZ199" s="46">
        <f t="shared" si="220"/>
        <v>1</v>
      </c>
      <c r="BA199" s="46">
        <f t="shared" si="220"/>
        <v>7</v>
      </c>
      <c r="BB199" s="46">
        <f t="shared" si="220"/>
        <v>4</v>
      </c>
      <c r="BC199" s="46">
        <f t="shared" si="220"/>
        <v>0</v>
      </c>
      <c r="BD199" s="46">
        <f t="shared" si="220"/>
        <v>1</v>
      </c>
      <c r="BE199" s="46">
        <f t="shared" si="220"/>
        <v>4</v>
      </c>
      <c r="BF199" s="63">
        <f t="shared" si="220"/>
        <v>3</v>
      </c>
      <c r="BM199" s="24"/>
      <c r="BN199" s="24"/>
      <c r="BO199" s="24"/>
      <c r="BP199" s="46" t="str">
        <f t="shared" si="221"/>
        <v/>
      </c>
      <c r="BQ199" s="46" t="str">
        <f t="shared" si="221"/>
        <v/>
      </c>
      <c r="BR199" s="46" t="str">
        <f t="shared" si="221"/>
        <v/>
      </c>
      <c r="BS199" s="46" t="str">
        <f t="shared" si="221"/>
        <v/>
      </c>
      <c r="BT199" s="46" t="str">
        <f t="shared" si="221"/>
        <v/>
      </c>
      <c r="BU199" s="47"/>
      <c r="BV199" s="61">
        <f t="shared" si="239"/>
        <v>1</v>
      </c>
      <c r="BW199" s="46">
        <f t="shared" si="239"/>
        <v>2</v>
      </c>
      <c r="BX199" s="62"/>
      <c r="BY199" s="46">
        <f t="shared" si="222"/>
        <v>0</v>
      </c>
      <c r="BZ199" s="46">
        <f t="shared" si="222"/>
        <v>0</v>
      </c>
      <c r="CA199" s="46">
        <f t="shared" si="222"/>
        <v>0</v>
      </c>
      <c r="CB199" s="46">
        <f t="shared" si="222"/>
        <v>2</v>
      </c>
      <c r="CC199" s="46">
        <f t="shared" si="222"/>
        <v>6</v>
      </c>
      <c r="CD199" s="46">
        <f t="shared" si="222"/>
        <v>0</v>
      </c>
      <c r="CE199" s="63">
        <f t="shared" si="222"/>
        <v>1</v>
      </c>
      <c r="CL199" s="24"/>
      <c r="CM199" s="24"/>
      <c r="CN199" s="24"/>
      <c r="CO199" s="46" t="str">
        <f t="shared" si="223"/>
        <v/>
      </c>
      <c r="CP199" s="46" t="str">
        <f t="shared" si="223"/>
        <v/>
      </c>
      <c r="CQ199" s="46" t="str">
        <f t="shared" si="223"/>
        <v/>
      </c>
      <c r="CR199" s="46" t="str">
        <f t="shared" si="223"/>
        <v/>
      </c>
      <c r="CS199" s="46" t="str">
        <f t="shared" si="223"/>
        <v/>
      </c>
      <c r="CU199" s="61" t="str">
        <f t="shared" si="240"/>
        <v>H</v>
      </c>
      <c r="CV199" s="46" t="str">
        <f t="shared" si="240"/>
        <v>H</v>
      </c>
      <c r="CW199" s="62"/>
      <c r="CX199" s="46" t="str">
        <f t="shared" si="224"/>
        <v>H</v>
      </c>
      <c r="CY199" s="46" t="str">
        <f t="shared" si="224"/>
        <v>H</v>
      </c>
      <c r="CZ199" s="46" t="str">
        <f t="shared" si="224"/>
        <v>H</v>
      </c>
      <c r="DA199" s="46" t="str">
        <f t="shared" si="224"/>
        <v>A</v>
      </c>
      <c r="DB199" s="46" t="str">
        <f t="shared" si="224"/>
        <v>A</v>
      </c>
      <c r="DC199" s="46" t="str">
        <f t="shared" si="224"/>
        <v>H</v>
      </c>
      <c r="DD199" s="63" t="str">
        <f t="shared" si="224"/>
        <v>H</v>
      </c>
      <c r="DK199" s="24"/>
      <c r="DL199" s="24"/>
      <c r="DM199" s="24"/>
      <c r="DN199" s="24" t="str">
        <f t="shared" si="225"/>
        <v/>
      </c>
      <c r="DO199" s="24" t="str">
        <f t="shared" si="225"/>
        <v/>
      </c>
      <c r="DP199" s="24" t="str">
        <f t="shared" si="225"/>
        <v/>
      </c>
      <c r="DQ199" s="24" t="str">
        <f t="shared" si="225"/>
        <v/>
      </c>
      <c r="DR199" s="24" t="str">
        <f t="shared" si="225"/>
        <v/>
      </c>
      <c r="DT199" s="20" t="str">
        <f t="shared" si="226"/>
        <v>Dulwich Hamlet</v>
      </c>
      <c r="DU199" s="48">
        <f t="shared" si="241"/>
        <v>18</v>
      </c>
      <c r="DV199" s="49">
        <f t="shared" si="242"/>
        <v>7</v>
      </c>
      <c r="DW199" s="49">
        <f t="shared" si="243"/>
        <v>0</v>
      </c>
      <c r="DX199" s="49">
        <f t="shared" si="244"/>
        <v>2</v>
      </c>
      <c r="DY199" s="49">
        <f>COUNTIF(CW$197:CW$206,"A")</f>
        <v>5</v>
      </c>
      <c r="DZ199" s="49">
        <f>COUNTIF(CW$197:CW$206,"D")</f>
        <v>0</v>
      </c>
      <c r="EA199" s="49">
        <f>COUNTIF(CW$197:CW$206,"H")</f>
        <v>4</v>
      </c>
      <c r="EB199" s="48">
        <f t="shared" si="245"/>
        <v>12</v>
      </c>
      <c r="EC199" s="48">
        <f t="shared" si="227"/>
        <v>0</v>
      </c>
      <c r="ED199" s="48">
        <f t="shared" si="227"/>
        <v>6</v>
      </c>
      <c r="EE199" s="50">
        <f>SUM($AW199:$BT199)+SUM(BX$197:BX$206)</f>
        <v>54</v>
      </c>
      <c r="EF199" s="50">
        <f>SUM($BV199:$CS199)+SUM(AY$197:AY$206)</f>
        <v>30</v>
      </c>
      <c r="EG199" s="48">
        <f t="shared" si="228"/>
        <v>24</v>
      </c>
      <c r="EH199" s="50">
        <f t="shared" si="246"/>
        <v>24</v>
      </c>
      <c r="EI199" s="47"/>
      <c r="EJ199" s="49">
        <f t="shared" si="229"/>
        <v>18</v>
      </c>
      <c r="EK199" s="49">
        <f t="shared" si="230"/>
        <v>12</v>
      </c>
      <c r="EL199" s="49">
        <f t="shared" si="231"/>
        <v>0</v>
      </c>
      <c r="EM199" s="49">
        <f t="shared" si="232"/>
        <v>6</v>
      </c>
      <c r="EN199" s="49">
        <f t="shared" si="233"/>
        <v>54</v>
      </c>
      <c r="EO199" s="49">
        <f t="shared" si="234"/>
        <v>30</v>
      </c>
      <c r="EP199" s="49">
        <f t="shared" si="235"/>
        <v>24</v>
      </c>
      <c r="EQ199" s="49">
        <f t="shared" si="236"/>
        <v>24</v>
      </c>
      <c r="ES199" s="4">
        <f t="shared" si="247"/>
        <v>0</v>
      </c>
      <c r="ET199" s="4">
        <f t="shared" si="248"/>
        <v>0</v>
      </c>
      <c r="EU199" s="4">
        <f t="shared" si="237"/>
        <v>0</v>
      </c>
      <c r="EV199" s="4">
        <f t="shared" si="237"/>
        <v>0</v>
      </c>
      <c r="EW199" s="4">
        <f t="shared" si="237"/>
        <v>0</v>
      </c>
      <c r="EX199" s="4">
        <f t="shared" si="237"/>
        <v>0</v>
      </c>
      <c r="EY199" s="4">
        <f t="shared" si="237"/>
        <v>0</v>
      </c>
      <c r="EZ199" s="4">
        <f t="shared" si="237"/>
        <v>0</v>
      </c>
    </row>
    <row r="200" spans="1:164" x14ac:dyDescent="0.25">
      <c r="A200" s="4">
        <v>4</v>
      </c>
      <c r="B200" s="4" t="s">
        <v>429</v>
      </c>
      <c r="C200" s="24">
        <v>18</v>
      </c>
      <c r="D200" s="24">
        <v>12</v>
      </c>
      <c r="E200" s="24">
        <v>0</v>
      </c>
      <c r="F200" s="24">
        <v>6</v>
      </c>
      <c r="G200" s="24">
        <v>54</v>
      </c>
      <c r="H200" s="24">
        <v>30</v>
      </c>
      <c r="I200" s="21">
        <v>24</v>
      </c>
      <c r="J200" s="24">
        <v>24</v>
      </c>
      <c r="L200" s="67" t="s">
        <v>299</v>
      </c>
      <c r="M200" s="68" t="s">
        <v>117</v>
      </c>
      <c r="N200" s="55" t="s">
        <v>104</v>
      </c>
      <c r="O200" s="55" t="s">
        <v>121</v>
      </c>
      <c r="P200" s="53"/>
      <c r="Q200" s="55" t="s">
        <v>147</v>
      </c>
      <c r="R200" s="55" t="s">
        <v>132</v>
      </c>
      <c r="S200" s="55" t="s">
        <v>145</v>
      </c>
      <c r="T200" s="55" t="s">
        <v>116</v>
      </c>
      <c r="U200" s="55" t="s">
        <v>101</v>
      </c>
      <c r="V200" s="70" t="s">
        <v>104</v>
      </c>
      <c r="AA200" s="67" t="s">
        <v>299</v>
      </c>
      <c r="AB200" s="68" t="s">
        <v>153</v>
      </c>
      <c r="AC200" s="55" t="s">
        <v>431</v>
      </c>
      <c r="AD200" s="55" t="s">
        <v>159</v>
      </c>
      <c r="AE200" s="53"/>
      <c r="AF200" s="55" t="s">
        <v>107</v>
      </c>
      <c r="AG200" s="55" t="s">
        <v>430</v>
      </c>
      <c r="AH200" s="55" t="s">
        <v>432</v>
      </c>
      <c r="AI200" s="55" t="s">
        <v>127</v>
      </c>
      <c r="AJ200" s="55" t="s">
        <v>180</v>
      </c>
      <c r="AK200" s="70" t="s">
        <v>162</v>
      </c>
      <c r="AW200" s="61">
        <f t="shared" si="238"/>
        <v>1</v>
      </c>
      <c r="AX200" s="46">
        <f t="shared" si="238"/>
        <v>1</v>
      </c>
      <c r="AY200" s="46">
        <f t="shared" si="238"/>
        <v>1</v>
      </c>
      <c r="AZ200" s="62"/>
      <c r="BA200" s="46">
        <f t="shared" si="220"/>
        <v>0</v>
      </c>
      <c r="BB200" s="46">
        <f t="shared" si="220"/>
        <v>4</v>
      </c>
      <c r="BC200" s="46">
        <f t="shared" si="220"/>
        <v>2</v>
      </c>
      <c r="BD200" s="46">
        <f t="shared" si="220"/>
        <v>1</v>
      </c>
      <c r="BE200" s="46">
        <f t="shared" si="220"/>
        <v>2</v>
      </c>
      <c r="BF200" s="63">
        <f t="shared" si="220"/>
        <v>1</v>
      </c>
      <c r="BM200" s="24"/>
      <c r="BN200" s="24"/>
      <c r="BO200" s="24"/>
      <c r="BP200" s="46" t="str">
        <f t="shared" si="221"/>
        <v/>
      </c>
      <c r="BQ200" s="46" t="str">
        <f t="shared" si="221"/>
        <v/>
      </c>
      <c r="BR200" s="46" t="str">
        <f t="shared" si="221"/>
        <v/>
      </c>
      <c r="BS200" s="46" t="str">
        <f t="shared" si="221"/>
        <v/>
      </c>
      <c r="BT200" s="46" t="str">
        <f t="shared" si="221"/>
        <v/>
      </c>
      <c r="BU200" s="47"/>
      <c r="BV200" s="61">
        <f t="shared" si="239"/>
        <v>1</v>
      </c>
      <c r="BW200" s="46">
        <f t="shared" si="239"/>
        <v>3</v>
      </c>
      <c r="BX200" s="46">
        <f t="shared" si="239"/>
        <v>4</v>
      </c>
      <c r="BY200" s="62"/>
      <c r="BZ200" s="46">
        <f t="shared" si="222"/>
        <v>1</v>
      </c>
      <c r="CA200" s="46">
        <f t="shared" si="222"/>
        <v>1</v>
      </c>
      <c r="CB200" s="46">
        <f t="shared" si="222"/>
        <v>4</v>
      </c>
      <c r="CC200" s="46">
        <f t="shared" si="222"/>
        <v>5</v>
      </c>
      <c r="CD200" s="46">
        <f t="shared" si="222"/>
        <v>2</v>
      </c>
      <c r="CE200" s="63">
        <f t="shared" si="222"/>
        <v>3</v>
      </c>
      <c r="CL200" s="24"/>
      <c r="CM200" s="24"/>
      <c r="CN200" s="24"/>
      <c r="CO200" s="46" t="str">
        <f t="shared" si="223"/>
        <v/>
      </c>
      <c r="CP200" s="46" t="str">
        <f t="shared" si="223"/>
        <v/>
      </c>
      <c r="CQ200" s="46" t="str">
        <f t="shared" si="223"/>
        <v/>
      </c>
      <c r="CR200" s="46" t="str">
        <f t="shared" si="223"/>
        <v/>
      </c>
      <c r="CS200" s="46" t="str">
        <f t="shared" si="223"/>
        <v/>
      </c>
      <c r="CU200" s="61" t="str">
        <f t="shared" si="240"/>
        <v>D</v>
      </c>
      <c r="CV200" s="46" t="str">
        <f t="shared" si="240"/>
        <v>A</v>
      </c>
      <c r="CW200" s="46" t="str">
        <f t="shared" si="240"/>
        <v>A</v>
      </c>
      <c r="CX200" s="62"/>
      <c r="CY200" s="46" t="str">
        <f t="shared" si="224"/>
        <v>A</v>
      </c>
      <c r="CZ200" s="46" t="str">
        <f t="shared" si="224"/>
        <v>H</v>
      </c>
      <c r="DA200" s="46" t="str">
        <f t="shared" si="224"/>
        <v>A</v>
      </c>
      <c r="DB200" s="46" t="str">
        <f t="shared" si="224"/>
        <v>A</v>
      </c>
      <c r="DC200" s="46" t="str">
        <f t="shared" si="224"/>
        <v>D</v>
      </c>
      <c r="DD200" s="63" t="str">
        <f t="shared" si="224"/>
        <v>A</v>
      </c>
      <c r="DK200" s="24"/>
      <c r="DL200" s="24"/>
      <c r="DM200" s="24"/>
      <c r="DN200" s="24" t="str">
        <f t="shared" si="225"/>
        <v/>
      </c>
      <c r="DO200" s="24" t="str">
        <f t="shared" si="225"/>
        <v/>
      </c>
      <c r="DP200" s="24" t="str">
        <f t="shared" si="225"/>
        <v/>
      </c>
      <c r="DQ200" s="24" t="str">
        <f t="shared" si="225"/>
        <v/>
      </c>
      <c r="DR200" s="24" t="str">
        <f t="shared" si="225"/>
        <v/>
      </c>
      <c r="DT200" s="20" t="str">
        <f t="shared" si="226"/>
        <v>Epsom &amp; Ewell</v>
      </c>
      <c r="DU200" s="48">
        <f t="shared" si="241"/>
        <v>18</v>
      </c>
      <c r="DV200" s="49">
        <f t="shared" si="242"/>
        <v>1</v>
      </c>
      <c r="DW200" s="49">
        <f t="shared" si="243"/>
        <v>2</v>
      </c>
      <c r="DX200" s="49">
        <f t="shared" si="244"/>
        <v>6</v>
      </c>
      <c r="DY200" s="49">
        <f>COUNTIF(CX$197:CX$206,"A")</f>
        <v>2</v>
      </c>
      <c r="DZ200" s="49">
        <f>COUNTIF(CX$197:CX$206,"D")</f>
        <v>0</v>
      </c>
      <c r="EA200" s="49">
        <f>COUNTIF(CX$197:CX$206,"H")</f>
        <v>7</v>
      </c>
      <c r="EB200" s="48">
        <f t="shared" si="245"/>
        <v>3</v>
      </c>
      <c r="EC200" s="48">
        <f t="shared" si="227"/>
        <v>2</v>
      </c>
      <c r="ED200" s="48">
        <f t="shared" si="227"/>
        <v>13</v>
      </c>
      <c r="EE200" s="50">
        <f>SUM($AW200:$BT200)+SUM(BY$197:BY$206)</f>
        <v>23</v>
      </c>
      <c r="EF200" s="50">
        <f>SUM($BV200:$CS200)+SUM(AZ$197:AZ$206)</f>
        <v>49</v>
      </c>
      <c r="EG200" s="48">
        <f t="shared" si="228"/>
        <v>8</v>
      </c>
      <c r="EH200" s="50">
        <f t="shared" si="246"/>
        <v>-26</v>
      </c>
      <c r="EI200" s="47"/>
      <c r="EJ200" s="49">
        <f t="shared" si="229"/>
        <v>18</v>
      </c>
      <c r="EK200" s="49">
        <f t="shared" si="230"/>
        <v>3</v>
      </c>
      <c r="EL200" s="49">
        <f t="shared" si="231"/>
        <v>2</v>
      </c>
      <c r="EM200" s="49">
        <f t="shared" si="232"/>
        <v>13</v>
      </c>
      <c r="EN200" s="49">
        <f t="shared" si="233"/>
        <v>23</v>
      </c>
      <c r="EO200" s="49">
        <f t="shared" si="234"/>
        <v>49</v>
      </c>
      <c r="EP200" s="49">
        <f t="shared" si="235"/>
        <v>8</v>
      </c>
      <c r="EQ200" s="49">
        <f t="shared" si="236"/>
        <v>-26</v>
      </c>
      <c r="ES200" s="4">
        <f t="shared" si="247"/>
        <v>0</v>
      </c>
      <c r="ET200" s="4">
        <f t="shared" si="248"/>
        <v>0</v>
      </c>
      <c r="EU200" s="4">
        <f t="shared" si="237"/>
        <v>0</v>
      </c>
      <c r="EV200" s="4">
        <f t="shared" si="237"/>
        <v>0</v>
      </c>
      <c r="EW200" s="4">
        <f t="shared" si="237"/>
        <v>0</v>
      </c>
      <c r="EX200" s="4">
        <f t="shared" si="237"/>
        <v>0</v>
      </c>
      <c r="EY200" s="4">
        <f t="shared" si="237"/>
        <v>0</v>
      </c>
      <c r="EZ200" s="4">
        <f t="shared" si="237"/>
        <v>0</v>
      </c>
    </row>
    <row r="201" spans="1:164" x14ac:dyDescent="0.25">
      <c r="A201" s="4">
        <v>5</v>
      </c>
      <c r="B201" s="4" t="s">
        <v>313</v>
      </c>
      <c r="C201" s="24">
        <v>18</v>
      </c>
      <c r="D201" s="24">
        <v>10</v>
      </c>
      <c r="E201" s="24">
        <v>1</v>
      </c>
      <c r="F201" s="24">
        <v>7</v>
      </c>
      <c r="G201" s="24">
        <v>42</v>
      </c>
      <c r="H201" s="24">
        <v>34</v>
      </c>
      <c r="I201" s="21">
        <v>21</v>
      </c>
      <c r="J201" s="24">
        <v>8</v>
      </c>
      <c r="L201" s="51" t="s">
        <v>306</v>
      </c>
      <c r="M201" s="64" t="s">
        <v>101</v>
      </c>
      <c r="N201" s="57" t="s">
        <v>179</v>
      </c>
      <c r="O201" s="57" t="s">
        <v>206</v>
      </c>
      <c r="P201" s="55" t="s">
        <v>157</v>
      </c>
      <c r="Q201" s="53"/>
      <c r="R201" s="57" t="s">
        <v>232</v>
      </c>
      <c r="S201" s="57" t="s">
        <v>263</v>
      </c>
      <c r="T201" s="57" t="s">
        <v>206</v>
      </c>
      <c r="U201" s="57" t="s">
        <v>131</v>
      </c>
      <c r="V201" s="75" t="s">
        <v>206</v>
      </c>
      <c r="AA201" s="51" t="s">
        <v>306</v>
      </c>
      <c r="AB201" s="59" t="s">
        <v>125</v>
      </c>
      <c r="AC201" s="54" t="s">
        <v>395</v>
      </c>
      <c r="AD201" s="54" t="s">
        <v>382</v>
      </c>
      <c r="AE201" s="55" t="s">
        <v>106</v>
      </c>
      <c r="AF201" s="53"/>
      <c r="AG201" s="54" t="s">
        <v>138</v>
      </c>
      <c r="AH201" s="54" t="s">
        <v>162</v>
      </c>
      <c r="AI201" s="54" t="s">
        <v>180</v>
      </c>
      <c r="AJ201" s="54" t="s">
        <v>124</v>
      </c>
      <c r="AK201" s="60" t="s">
        <v>152</v>
      </c>
      <c r="AW201" s="61">
        <f t="shared" si="238"/>
        <v>2</v>
      </c>
      <c r="AX201" s="46">
        <f t="shared" si="238"/>
        <v>3</v>
      </c>
      <c r="AY201" s="46">
        <f t="shared" si="238"/>
        <v>1</v>
      </c>
      <c r="AZ201" s="46">
        <f t="shared" si="238"/>
        <v>0</v>
      </c>
      <c r="BA201" s="62"/>
      <c r="BB201" s="46">
        <f>(IF(R201="","",(IF(MID(R201,2,1)="-",LEFT(R201,1),LEFT(R201,2)))+0))</f>
        <v>4</v>
      </c>
      <c r="BC201" s="46">
        <f>(IF(S201="","",(IF(MID(S201,2,1)="-",LEFT(S201,1),LEFT(S201,2)))+0))</f>
        <v>0</v>
      </c>
      <c r="BD201" s="46">
        <f>(IF(T201="","",(IF(MID(T201,2,1)="-",LEFT(T201,1),LEFT(T201,2)))+0))</f>
        <v>1</v>
      </c>
      <c r="BE201" s="46">
        <f>(IF(U201="","",(IF(MID(U201,2,1)="-",LEFT(U201,1),LEFT(U201,2)))+0))</f>
        <v>2</v>
      </c>
      <c r="BF201" s="63">
        <f>(IF(V201="","",(IF(MID(V201,2,1)="-",LEFT(V201,1),LEFT(V201,2)))+0))</f>
        <v>1</v>
      </c>
      <c r="BM201" s="24"/>
      <c r="BN201" s="24"/>
      <c r="BO201" s="24"/>
      <c r="BP201" s="46" t="str">
        <f t="shared" si="221"/>
        <v/>
      </c>
      <c r="BQ201" s="46" t="str">
        <f t="shared" si="221"/>
        <v/>
      </c>
      <c r="BR201" s="46" t="str">
        <f t="shared" si="221"/>
        <v/>
      </c>
      <c r="BS201" s="46" t="str">
        <f t="shared" si="221"/>
        <v/>
      </c>
      <c r="BT201" s="46" t="str">
        <f t="shared" si="221"/>
        <v/>
      </c>
      <c r="BU201" s="47"/>
      <c r="BV201" s="61">
        <f t="shared" si="239"/>
        <v>2</v>
      </c>
      <c r="BW201" s="46">
        <f t="shared" si="239"/>
        <v>3</v>
      </c>
      <c r="BX201" s="46">
        <f t="shared" si="239"/>
        <v>2</v>
      </c>
      <c r="BY201" s="46">
        <f t="shared" si="239"/>
        <v>3</v>
      </c>
      <c r="BZ201" s="62"/>
      <c r="CA201" s="46">
        <f>(IF(R201="","",IF(RIGHT(R201,2)="10",RIGHT(R201,2),RIGHT(R201,1))+0))</f>
        <v>0</v>
      </c>
      <c r="CB201" s="46">
        <f>(IF(S201="","",IF(RIGHT(S201,2)="10",RIGHT(S201,2),RIGHT(S201,1))+0))</f>
        <v>0</v>
      </c>
      <c r="CC201" s="46">
        <f>(IF(T201="","",IF(RIGHT(T201,2)="10",RIGHT(T201,2),RIGHT(T201,1))+0))</f>
        <v>2</v>
      </c>
      <c r="CD201" s="46">
        <f>(IF(U201="","",IF(RIGHT(U201,2)="10",RIGHT(U201,2),RIGHT(U201,1))+0))</f>
        <v>1</v>
      </c>
      <c r="CE201" s="63">
        <f>(IF(V201="","",IF(RIGHT(V201,2)="10",RIGHT(V201,2),RIGHT(V201,1))+0))</f>
        <v>2</v>
      </c>
      <c r="CL201" s="24"/>
      <c r="CM201" s="24"/>
      <c r="CN201" s="24"/>
      <c r="CO201" s="46" t="str">
        <f t="shared" si="223"/>
        <v/>
      </c>
      <c r="CP201" s="46" t="str">
        <f t="shared" si="223"/>
        <v/>
      </c>
      <c r="CQ201" s="46" t="str">
        <f t="shared" si="223"/>
        <v/>
      </c>
      <c r="CR201" s="46" t="str">
        <f t="shared" si="223"/>
        <v/>
      </c>
      <c r="CS201" s="46" t="str">
        <f t="shared" si="223"/>
        <v/>
      </c>
      <c r="CU201" s="61" t="str">
        <f t="shared" si="240"/>
        <v>D</v>
      </c>
      <c r="CV201" s="46" t="str">
        <f t="shared" si="240"/>
        <v>D</v>
      </c>
      <c r="CW201" s="46" t="str">
        <f t="shared" si="240"/>
        <v>A</v>
      </c>
      <c r="CX201" s="46" t="str">
        <f t="shared" si="240"/>
        <v>A</v>
      </c>
      <c r="CY201" s="62"/>
      <c r="CZ201" s="46" t="str">
        <f>(IF(R201="","",IF(BB201&gt;CA201,"H",IF(BB201&lt;CA201,"A","D"))))</f>
        <v>H</v>
      </c>
      <c r="DA201" s="46" t="str">
        <f>(IF(S201="","",IF(BC201&gt;CB201,"H",IF(BC201&lt;CB201,"A","D"))))</f>
        <v>D</v>
      </c>
      <c r="DB201" s="46" t="str">
        <f>(IF(T201="","",IF(BD201&gt;CC201,"H",IF(BD201&lt;CC201,"A","D"))))</f>
        <v>A</v>
      </c>
      <c r="DC201" s="46" t="str">
        <f>(IF(U201="","",IF(BE201&gt;CD201,"H",IF(BE201&lt;CD201,"A","D"))))</f>
        <v>H</v>
      </c>
      <c r="DD201" s="63" t="str">
        <f>(IF(V201="","",IF(BF201&gt;CE201,"H",IF(BF201&lt;CE201,"A","D"))))</f>
        <v>A</v>
      </c>
      <c r="DK201" s="24"/>
      <c r="DL201" s="24"/>
      <c r="DM201" s="24"/>
      <c r="DN201" s="24" t="str">
        <f t="shared" si="225"/>
        <v/>
      </c>
      <c r="DO201" s="24" t="str">
        <f t="shared" si="225"/>
        <v/>
      </c>
      <c r="DP201" s="24" t="str">
        <f t="shared" si="225"/>
        <v/>
      </c>
      <c r="DQ201" s="24" t="str">
        <f t="shared" si="225"/>
        <v/>
      </c>
      <c r="DR201" s="24" t="str">
        <f t="shared" si="225"/>
        <v/>
      </c>
      <c r="DT201" s="20" t="str">
        <f t="shared" si="226"/>
        <v>Hampton</v>
      </c>
      <c r="DU201" s="48">
        <f t="shared" si="241"/>
        <v>18</v>
      </c>
      <c r="DV201" s="49">
        <f t="shared" si="242"/>
        <v>2</v>
      </c>
      <c r="DW201" s="49">
        <f t="shared" si="243"/>
        <v>3</v>
      </c>
      <c r="DX201" s="49">
        <f t="shared" si="244"/>
        <v>4</v>
      </c>
      <c r="DY201" s="49">
        <f>COUNTIF(CY$197:CY$206,"A")</f>
        <v>3</v>
      </c>
      <c r="DZ201" s="49">
        <f>COUNTIF(CY$197:CY$206,"D")</f>
        <v>0</v>
      </c>
      <c r="EA201" s="49">
        <f>COUNTIF(CY$197:CY$206,"H")</f>
        <v>6</v>
      </c>
      <c r="EB201" s="48">
        <f t="shared" si="245"/>
        <v>5</v>
      </c>
      <c r="EC201" s="48">
        <f t="shared" si="227"/>
        <v>3</v>
      </c>
      <c r="ED201" s="48">
        <f t="shared" si="227"/>
        <v>10</v>
      </c>
      <c r="EE201" s="50">
        <f>SUM($AW201:$BT201)+SUM(BZ$197:BZ$206)</f>
        <v>23</v>
      </c>
      <c r="EF201" s="50">
        <f>SUM($BV201:$CS201)+SUM(BA$197:BA$206)</f>
        <v>39</v>
      </c>
      <c r="EG201" s="48">
        <f t="shared" si="228"/>
        <v>13</v>
      </c>
      <c r="EH201" s="50">
        <f t="shared" si="246"/>
        <v>-16</v>
      </c>
      <c r="EI201" s="47"/>
      <c r="EJ201" s="49">
        <f t="shared" si="229"/>
        <v>18</v>
      </c>
      <c r="EK201" s="49">
        <f t="shared" si="230"/>
        <v>5</v>
      </c>
      <c r="EL201" s="49">
        <f t="shared" si="231"/>
        <v>3</v>
      </c>
      <c r="EM201" s="49">
        <f t="shared" si="232"/>
        <v>10</v>
      </c>
      <c r="EN201" s="49">
        <f t="shared" si="233"/>
        <v>23</v>
      </c>
      <c r="EO201" s="49">
        <f t="shared" si="234"/>
        <v>39</v>
      </c>
      <c r="EP201" s="49">
        <f t="shared" si="235"/>
        <v>13</v>
      </c>
      <c r="EQ201" s="49">
        <f t="shared" si="236"/>
        <v>-16</v>
      </c>
      <c r="ES201" s="4">
        <f t="shared" si="247"/>
        <v>0</v>
      </c>
      <c r="ET201" s="4">
        <f t="shared" si="248"/>
        <v>0</v>
      </c>
      <c r="EU201" s="4">
        <f t="shared" si="237"/>
        <v>0</v>
      </c>
      <c r="EV201" s="4">
        <f t="shared" si="237"/>
        <v>0</v>
      </c>
      <c r="EW201" s="4">
        <f t="shared" si="237"/>
        <v>0</v>
      </c>
      <c r="EX201" s="4">
        <f t="shared" si="237"/>
        <v>0</v>
      </c>
      <c r="EY201" s="4">
        <f t="shared" si="237"/>
        <v>0</v>
      </c>
      <c r="EZ201" s="4">
        <f t="shared" si="237"/>
        <v>0</v>
      </c>
    </row>
    <row r="202" spans="1:164" x14ac:dyDescent="0.25">
      <c r="A202" s="4">
        <v>6</v>
      </c>
      <c r="B202" s="4" t="s">
        <v>306</v>
      </c>
      <c r="C202" s="24">
        <v>18</v>
      </c>
      <c r="D202" s="24">
        <v>5</v>
      </c>
      <c r="E202" s="24">
        <v>3</v>
      </c>
      <c r="F202" s="24">
        <v>10</v>
      </c>
      <c r="G202" s="24">
        <v>23</v>
      </c>
      <c r="H202" s="24">
        <v>39</v>
      </c>
      <c r="I202" s="21">
        <v>13</v>
      </c>
      <c r="J202" s="24">
        <v>-16</v>
      </c>
      <c r="L202" s="51" t="s">
        <v>310</v>
      </c>
      <c r="M202" s="64" t="s">
        <v>117</v>
      </c>
      <c r="N202" s="57" t="s">
        <v>363</v>
      </c>
      <c r="O202" s="57" t="s">
        <v>235</v>
      </c>
      <c r="P202" s="55" t="s">
        <v>102</v>
      </c>
      <c r="Q202" s="57" t="s">
        <v>100</v>
      </c>
      <c r="R202" s="53"/>
      <c r="S202" s="57" t="s">
        <v>176</v>
      </c>
      <c r="T202" s="57" t="s">
        <v>121</v>
      </c>
      <c r="U202" s="57" t="s">
        <v>117</v>
      </c>
      <c r="V202" s="75" t="s">
        <v>117</v>
      </c>
      <c r="AA202" s="51" t="s">
        <v>310</v>
      </c>
      <c r="AB202" s="64"/>
      <c r="AC202" s="57"/>
      <c r="AD202" s="57"/>
      <c r="AE202" s="55" t="s">
        <v>415</v>
      </c>
      <c r="AF202" s="54" t="s">
        <v>105</v>
      </c>
      <c r="AG202" s="53"/>
      <c r="AH202" s="57"/>
      <c r="AI202" s="57"/>
      <c r="AJ202" s="57"/>
      <c r="AK202" s="75"/>
      <c r="AW202" s="61">
        <f t="shared" si="238"/>
        <v>1</v>
      </c>
      <c r="AX202" s="46">
        <f t="shared" si="238"/>
        <v>0</v>
      </c>
      <c r="AY202" s="46">
        <f t="shared" si="238"/>
        <v>0</v>
      </c>
      <c r="AZ202" s="46">
        <f t="shared" si="238"/>
        <v>3</v>
      </c>
      <c r="BA202" s="46">
        <f>(IF(Q202="","",(IF(MID(Q202,2,1)="-",LEFT(Q202,1),LEFT(Q202,2)))+0))</f>
        <v>2</v>
      </c>
      <c r="BB202" s="62"/>
      <c r="BC202" s="46">
        <f>(IF(S202="","",(IF(MID(S202,2,1)="-",LEFT(S202,1),LEFT(S202,2)))+0))</f>
        <v>0</v>
      </c>
      <c r="BD202" s="46">
        <f>(IF(T202="","",(IF(MID(T202,2,1)="-",LEFT(T202,1),LEFT(T202,2)))+0))</f>
        <v>1</v>
      </c>
      <c r="BE202" s="46">
        <f>(IF(U202="","",(IF(MID(U202,2,1)="-",LEFT(U202,1),LEFT(U202,2)))+0))</f>
        <v>1</v>
      </c>
      <c r="BF202" s="63">
        <f>(IF(V202="","",(IF(MID(V202,2,1)="-",LEFT(V202,1),LEFT(V202,2)))+0))</f>
        <v>1</v>
      </c>
      <c r="BM202" s="24"/>
      <c r="BN202" s="24"/>
      <c r="BO202" s="24"/>
      <c r="BP202" s="46" t="str">
        <f t="shared" si="221"/>
        <v/>
      </c>
      <c r="BQ202" s="46" t="str">
        <f t="shared" si="221"/>
        <v/>
      </c>
      <c r="BR202" s="46" t="str">
        <f t="shared" si="221"/>
        <v/>
      </c>
      <c r="BS202" s="46" t="str">
        <f t="shared" si="221"/>
        <v/>
      </c>
      <c r="BT202" s="46" t="str">
        <f t="shared" si="221"/>
        <v/>
      </c>
      <c r="BU202" s="47"/>
      <c r="BV202" s="61">
        <f t="shared" si="239"/>
        <v>1</v>
      </c>
      <c r="BW202" s="46">
        <f t="shared" si="239"/>
        <v>8</v>
      </c>
      <c r="BX202" s="46">
        <f t="shared" si="239"/>
        <v>2</v>
      </c>
      <c r="BY202" s="46">
        <f t="shared" si="239"/>
        <v>0</v>
      </c>
      <c r="BZ202" s="46">
        <f>(IF(Q202="","",IF(RIGHT(Q202,2)="10",RIGHT(Q202,2),RIGHT(Q202,1))+0))</f>
        <v>3</v>
      </c>
      <c r="CA202" s="62"/>
      <c r="CB202" s="46">
        <f>(IF(S202="","",IF(RIGHT(S202,2)="10",RIGHT(S202,2),RIGHT(S202,1))+0))</f>
        <v>10</v>
      </c>
      <c r="CC202" s="46">
        <f>(IF(T202="","",IF(RIGHT(T202,2)="10",RIGHT(T202,2),RIGHT(T202,1))+0))</f>
        <v>4</v>
      </c>
      <c r="CD202" s="46">
        <f>(IF(U202="","",IF(RIGHT(U202,2)="10",RIGHT(U202,2),RIGHT(U202,1))+0))</f>
        <v>1</v>
      </c>
      <c r="CE202" s="63">
        <f>(IF(V202="","",IF(RIGHT(V202,2)="10",RIGHT(V202,2),RIGHT(V202,1))+0))</f>
        <v>1</v>
      </c>
      <c r="CL202" s="24"/>
      <c r="CM202" s="24"/>
      <c r="CN202" s="24"/>
      <c r="CO202" s="46" t="str">
        <f t="shared" si="223"/>
        <v/>
      </c>
      <c r="CP202" s="46" t="str">
        <f t="shared" si="223"/>
        <v/>
      </c>
      <c r="CQ202" s="46" t="str">
        <f t="shared" si="223"/>
        <v/>
      </c>
      <c r="CR202" s="46" t="str">
        <f t="shared" si="223"/>
        <v/>
      </c>
      <c r="CS202" s="46" t="str">
        <f t="shared" si="223"/>
        <v/>
      </c>
      <c r="CU202" s="61" t="str">
        <f t="shared" si="240"/>
        <v>D</v>
      </c>
      <c r="CV202" s="46" t="str">
        <f t="shared" si="240"/>
        <v>A</v>
      </c>
      <c r="CW202" s="46" t="str">
        <f t="shared" si="240"/>
        <v>A</v>
      </c>
      <c r="CX202" s="46" t="str">
        <f t="shared" si="240"/>
        <v>H</v>
      </c>
      <c r="CY202" s="46" t="str">
        <f>(IF(Q202="","",IF(BA202&gt;BZ202,"H",IF(BA202&lt;BZ202,"A","D"))))</f>
        <v>A</v>
      </c>
      <c r="CZ202" s="62"/>
      <c r="DA202" s="46" t="str">
        <f>(IF(S202="","",IF(BC202&gt;CB202,"H",IF(BC202&lt;CB202,"A","D"))))</f>
        <v>A</v>
      </c>
      <c r="DB202" s="46" t="str">
        <f>(IF(T202="","",IF(BD202&gt;CC202,"H",IF(BD202&lt;CC202,"A","D"))))</f>
        <v>A</v>
      </c>
      <c r="DC202" s="46" t="str">
        <f>(IF(U202="","",IF(BE202&gt;CD202,"H",IF(BE202&lt;CD202,"A","D"))))</f>
        <v>D</v>
      </c>
      <c r="DD202" s="63" t="str">
        <f>(IF(V202="","",IF(BF202&gt;CE202,"H",IF(BF202&lt;CE202,"A","D"))))</f>
        <v>D</v>
      </c>
      <c r="DK202" s="24"/>
      <c r="DL202" s="24"/>
      <c r="DM202" s="24"/>
      <c r="DN202" s="24" t="str">
        <f t="shared" si="225"/>
        <v/>
      </c>
      <c r="DO202" s="24" t="str">
        <f t="shared" si="225"/>
        <v/>
      </c>
      <c r="DP202" s="24" t="str">
        <f t="shared" si="225"/>
        <v/>
      </c>
      <c r="DQ202" s="24" t="str">
        <f t="shared" si="225"/>
        <v/>
      </c>
      <c r="DR202" s="24" t="str">
        <f t="shared" si="225"/>
        <v/>
      </c>
      <c r="DT202" s="20" t="str">
        <f t="shared" si="226"/>
        <v>Redhill</v>
      </c>
      <c r="DU202" s="48">
        <f t="shared" si="241"/>
        <v>18</v>
      </c>
      <c r="DV202" s="49">
        <f t="shared" si="242"/>
        <v>1</v>
      </c>
      <c r="DW202" s="49">
        <f t="shared" si="243"/>
        <v>3</v>
      </c>
      <c r="DX202" s="49">
        <f t="shared" si="244"/>
        <v>5</v>
      </c>
      <c r="DY202" s="49">
        <f>COUNTIF(CZ$197:CZ$206,"A")</f>
        <v>0</v>
      </c>
      <c r="DZ202" s="49">
        <f>COUNTIF(CZ$197:CZ$206,"D")</f>
        <v>1</v>
      </c>
      <c r="EA202" s="49">
        <f>COUNTIF(CZ$197:CZ$206,"H")</f>
        <v>8</v>
      </c>
      <c r="EB202" s="48">
        <f t="shared" si="245"/>
        <v>1</v>
      </c>
      <c r="EC202" s="48">
        <f t="shared" si="227"/>
        <v>4</v>
      </c>
      <c r="ED202" s="48">
        <f t="shared" si="227"/>
        <v>13</v>
      </c>
      <c r="EE202" s="50">
        <f>SUM($AW202:$BT202)+SUM(CA$197:CA$206)</f>
        <v>14</v>
      </c>
      <c r="EF202" s="50">
        <f>SUM($BV202:$CS202)+SUM(BB$197:BB$206)</f>
        <v>66</v>
      </c>
      <c r="EG202" s="48">
        <f t="shared" si="228"/>
        <v>6</v>
      </c>
      <c r="EH202" s="50">
        <f t="shared" si="246"/>
        <v>-52</v>
      </c>
      <c r="EI202" s="47"/>
      <c r="EJ202" s="49">
        <f t="shared" si="229"/>
        <v>18</v>
      </c>
      <c r="EK202" s="49">
        <f t="shared" si="230"/>
        <v>1</v>
      </c>
      <c r="EL202" s="49">
        <f t="shared" si="231"/>
        <v>4</v>
      </c>
      <c r="EM202" s="49">
        <f t="shared" si="232"/>
        <v>13</v>
      </c>
      <c r="EN202" s="49">
        <f t="shared" si="233"/>
        <v>14</v>
      </c>
      <c r="EO202" s="49">
        <f t="shared" si="234"/>
        <v>66</v>
      </c>
      <c r="EP202" s="49">
        <f t="shared" si="235"/>
        <v>6</v>
      </c>
      <c r="EQ202" s="49">
        <f t="shared" si="236"/>
        <v>-52</v>
      </c>
      <c r="ES202" s="4">
        <f t="shared" si="247"/>
        <v>0</v>
      </c>
      <c r="ET202" s="4">
        <f t="shared" si="248"/>
        <v>0</v>
      </c>
      <c r="EU202" s="4">
        <f t="shared" si="237"/>
        <v>0</v>
      </c>
      <c r="EV202" s="4">
        <f t="shared" si="237"/>
        <v>0</v>
      </c>
      <c r="EW202" s="4">
        <f t="shared" si="237"/>
        <v>0</v>
      </c>
      <c r="EX202" s="4">
        <f t="shared" si="237"/>
        <v>0</v>
      </c>
      <c r="EY202" s="4">
        <f t="shared" si="237"/>
        <v>0</v>
      </c>
      <c r="EZ202" s="4">
        <f t="shared" si="237"/>
        <v>0</v>
      </c>
    </row>
    <row r="203" spans="1:164" x14ac:dyDescent="0.25">
      <c r="A203" s="4">
        <v>7</v>
      </c>
      <c r="B203" s="4" t="s">
        <v>411</v>
      </c>
      <c r="C203" s="24">
        <v>18</v>
      </c>
      <c r="D203" s="24">
        <v>4</v>
      </c>
      <c r="E203" s="24">
        <v>3</v>
      </c>
      <c r="F203" s="24">
        <v>11</v>
      </c>
      <c r="G203" s="24">
        <v>32</v>
      </c>
      <c r="H203" s="24">
        <v>43</v>
      </c>
      <c r="I203" s="21">
        <v>11</v>
      </c>
      <c r="J203" s="24">
        <v>-11</v>
      </c>
      <c r="L203" s="51" t="s">
        <v>326</v>
      </c>
      <c r="M203" s="64" t="s">
        <v>330</v>
      </c>
      <c r="N203" s="57" t="s">
        <v>164</v>
      </c>
      <c r="O203" s="57" t="s">
        <v>131</v>
      </c>
      <c r="P203" s="55" t="s">
        <v>102</v>
      </c>
      <c r="Q203" s="57" t="s">
        <v>164</v>
      </c>
      <c r="R203" s="57" t="s">
        <v>165</v>
      </c>
      <c r="S203" s="53"/>
      <c r="T203" s="57" t="s">
        <v>164</v>
      </c>
      <c r="U203" s="57" t="s">
        <v>132</v>
      </c>
      <c r="V203" s="75" t="s">
        <v>131</v>
      </c>
      <c r="AA203" s="51" t="s">
        <v>326</v>
      </c>
      <c r="AB203" s="64"/>
      <c r="AC203" s="54" t="s">
        <v>105</v>
      </c>
      <c r="AD203" s="57"/>
      <c r="AE203" s="55" t="s">
        <v>126</v>
      </c>
      <c r="AF203" s="54" t="s">
        <v>355</v>
      </c>
      <c r="AG203" s="57"/>
      <c r="AH203" s="53"/>
      <c r="AI203" s="57"/>
      <c r="AJ203" s="57"/>
      <c r="AK203" s="75"/>
      <c r="AW203" s="61">
        <f t="shared" si="238"/>
        <v>5</v>
      </c>
      <c r="AX203" s="46">
        <f t="shared" si="238"/>
        <v>2</v>
      </c>
      <c r="AY203" s="46">
        <f t="shared" si="238"/>
        <v>2</v>
      </c>
      <c r="AZ203" s="46">
        <f t="shared" si="238"/>
        <v>3</v>
      </c>
      <c r="BA203" s="46">
        <f>(IF(Q203="","",(IF(MID(Q203,2,1)="-",LEFT(Q203,1),LEFT(Q203,2)))+0))</f>
        <v>2</v>
      </c>
      <c r="BB203" s="46">
        <f>(IF(R203="","",(IF(MID(R203,2,1)="-",LEFT(R203,1),LEFT(R203,2)))+0))</f>
        <v>6</v>
      </c>
      <c r="BC203" s="62"/>
      <c r="BD203" s="46">
        <f>(IF(T203="","",(IF(MID(T203,2,1)="-",LEFT(T203,1),LEFT(T203,2)))+0))</f>
        <v>2</v>
      </c>
      <c r="BE203" s="46">
        <f>(IF(U203="","",(IF(MID(U203,2,1)="-",LEFT(U203,1),LEFT(U203,2)))+0))</f>
        <v>4</v>
      </c>
      <c r="BF203" s="63">
        <f>(IF(V203="","",(IF(MID(V203,2,1)="-",LEFT(V203,1),LEFT(V203,2)))+0))</f>
        <v>2</v>
      </c>
      <c r="BM203" s="24"/>
      <c r="BN203" s="24"/>
      <c r="BO203" s="24"/>
      <c r="BP203" s="46" t="str">
        <f t="shared" si="221"/>
        <v/>
      </c>
      <c r="BQ203" s="46" t="str">
        <f t="shared" si="221"/>
        <v/>
      </c>
      <c r="BR203" s="46" t="str">
        <f t="shared" si="221"/>
        <v/>
      </c>
      <c r="BS203" s="46" t="str">
        <f t="shared" si="221"/>
        <v/>
      </c>
      <c r="BT203" s="46" t="str">
        <f t="shared" si="221"/>
        <v/>
      </c>
      <c r="BU203" s="47"/>
      <c r="BV203" s="61">
        <f t="shared" si="239"/>
        <v>1</v>
      </c>
      <c r="BW203" s="46">
        <f t="shared" si="239"/>
        <v>0</v>
      </c>
      <c r="BX203" s="46">
        <f t="shared" si="239"/>
        <v>1</v>
      </c>
      <c r="BY203" s="46">
        <f t="shared" si="239"/>
        <v>0</v>
      </c>
      <c r="BZ203" s="46">
        <f>(IF(Q203="","",IF(RIGHT(Q203,2)="10",RIGHT(Q203,2),RIGHT(Q203,1))+0))</f>
        <v>0</v>
      </c>
      <c r="CA203" s="46">
        <f>(IF(R203="","",IF(RIGHT(R203,2)="10",RIGHT(R203,2),RIGHT(R203,1))+0))</f>
        <v>0</v>
      </c>
      <c r="CB203" s="62"/>
      <c r="CC203" s="46">
        <f>(IF(T203="","",IF(RIGHT(T203,2)="10",RIGHT(T203,2),RIGHT(T203,1))+0))</f>
        <v>0</v>
      </c>
      <c r="CD203" s="46">
        <f>(IF(U203="","",IF(RIGHT(U203,2)="10",RIGHT(U203,2),RIGHT(U203,1))+0))</f>
        <v>1</v>
      </c>
      <c r="CE203" s="63">
        <f>(IF(V203="","",IF(RIGHT(V203,2)="10",RIGHT(V203,2),RIGHT(V203,1))+0))</f>
        <v>1</v>
      </c>
      <c r="CL203" s="24"/>
      <c r="CM203" s="24"/>
      <c r="CN203" s="24"/>
      <c r="CO203" s="46" t="str">
        <f t="shared" si="223"/>
        <v/>
      </c>
      <c r="CP203" s="46" t="str">
        <f t="shared" si="223"/>
        <v/>
      </c>
      <c r="CQ203" s="46" t="str">
        <f t="shared" si="223"/>
        <v/>
      </c>
      <c r="CR203" s="46" t="str">
        <f t="shared" si="223"/>
        <v/>
      </c>
      <c r="CS203" s="46" t="str">
        <f t="shared" si="223"/>
        <v/>
      </c>
      <c r="CU203" s="61" t="str">
        <f t="shared" si="240"/>
        <v>H</v>
      </c>
      <c r="CV203" s="46" t="str">
        <f t="shared" si="240"/>
        <v>H</v>
      </c>
      <c r="CW203" s="46" t="str">
        <f t="shared" si="240"/>
        <v>H</v>
      </c>
      <c r="CX203" s="46" t="str">
        <f t="shared" si="240"/>
        <v>H</v>
      </c>
      <c r="CY203" s="46" t="str">
        <f>(IF(Q203="","",IF(BA203&gt;BZ203,"H",IF(BA203&lt;BZ203,"A","D"))))</f>
        <v>H</v>
      </c>
      <c r="CZ203" s="46" t="str">
        <f>(IF(R203="","",IF(BB203&gt;CA203,"H",IF(BB203&lt;CA203,"A","D"))))</f>
        <v>H</v>
      </c>
      <c r="DA203" s="62"/>
      <c r="DB203" s="46" t="str">
        <f>(IF(T203="","",IF(BD203&gt;CC203,"H",IF(BD203&lt;CC203,"A","D"))))</f>
        <v>H</v>
      </c>
      <c r="DC203" s="46" t="str">
        <f>(IF(U203="","",IF(BE203&gt;CD203,"H",IF(BE203&lt;CD203,"A","D"))))</f>
        <v>H</v>
      </c>
      <c r="DD203" s="63" t="str">
        <f>(IF(V203="","",IF(BF203&gt;CE203,"H",IF(BF203&lt;CE203,"A","D"))))</f>
        <v>H</v>
      </c>
      <c r="DK203" s="24"/>
      <c r="DL203" s="24"/>
      <c r="DM203" s="24"/>
      <c r="DN203" s="24" t="str">
        <f t="shared" si="225"/>
        <v/>
      </c>
      <c r="DO203" s="24" t="str">
        <f t="shared" si="225"/>
        <v/>
      </c>
      <c r="DP203" s="24" t="str">
        <f t="shared" si="225"/>
        <v/>
      </c>
      <c r="DQ203" s="24" t="str">
        <f t="shared" si="225"/>
        <v/>
      </c>
      <c r="DR203" s="24" t="str">
        <f t="shared" si="225"/>
        <v/>
      </c>
      <c r="DT203" s="20" t="str">
        <f t="shared" si="226"/>
        <v>Sutton United</v>
      </c>
      <c r="DU203" s="48">
        <f t="shared" si="241"/>
        <v>18</v>
      </c>
      <c r="DV203" s="49">
        <f t="shared" si="242"/>
        <v>9</v>
      </c>
      <c r="DW203" s="49">
        <f t="shared" si="243"/>
        <v>0</v>
      </c>
      <c r="DX203" s="49">
        <f t="shared" si="244"/>
        <v>0</v>
      </c>
      <c r="DY203" s="49">
        <f>COUNTIF(DA$197:DA$206,"A")</f>
        <v>7</v>
      </c>
      <c r="DZ203" s="49">
        <f>COUNTIF(DA$197:DA$206,"D")</f>
        <v>2</v>
      </c>
      <c r="EA203" s="49">
        <f>COUNTIF(DA$197:DA$206,"H")</f>
        <v>0</v>
      </c>
      <c r="EB203" s="48">
        <f t="shared" si="245"/>
        <v>16</v>
      </c>
      <c r="EC203" s="48">
        <f t="shared" si="227"/>
        <v>2</v>
      </c>
      <c r="ED203" s="48">
        <f t="shared" si="227"/>
        <v>0</v>
      </c>
      <c r="EE203" s="50">
        <f>SUM($AW203:$BT203)+SUM(CB$197:CB$206)</f>
        <v>65</v>
      </c>
      <c r="EF203" s="50">
        <f>SUM($BV203:$CS203)+SUM(BC$197:BC$206)</f>
        <v>10</v>
      </c>
      <c r="EG203" s="48">
        <f t="shared" si="228"/>
        <v>34</v>
      </c>
      <c r="EH203" s="50">
        <f t="shared" si="246"/>
        <v>55</v>
      </c>
      <c r="EI203" s="47"/>
      <c r="EJ203" s="49">
        <f t="shared" si="229"/>
        <v>18</v>
      </c>
      <c r="EK203" s="49">
        <f t="shared" si="230"/>
        <v>16</v>
      </c>
      <c r="EL203" s="49">
        <f t="shared" si="231"/>
        <v>2</v>
      </c>
      <c r="EM203" s="49">
        <f t="shared" si="232"/>
        <v>0</v>
      </c>
      <c r="EN203" s="49">
        <f t="shared" si="233"/>
        <v>65</v>
      </c>
      <c r="EO203" s="49">
        <f t="shared" si="234"/>
        <v>10</v>
      </c>
      <c r="EP203" s="49">
        <f t="shared" si="235"/>
        <v>34</v>
      </c>
      <c r="EQ203" s="49">
        <f t="shared" si="236"/>
        <v>55</v>
      </c>
      <c r="ES203" s="4">
        <f t="shared" si="247"/>
        <v>0</v>
      </c>
      <c r="ET203" s="4">
        <f t="shared" si="248"/>
        <v>0</v>
      </c>
      <c r="EU203" s="4">
        <f t="shared" si="237"/>
        <v>0</v>
      </c>
      <c r="EV203" s="4">
        <f t="shared" si="237"/>
        <v>0</v>
      </c>
      <c r="EW203" s="4">
        <f t="shared" si="237"/>
        <v>0</v>
      </c>
      <c r="EX203" s="4">
        <f t="shared" si="237"/>
        <v>0</v>
      </c>
      <c r="EY203" s="4">
        <f t="shared" si="237"/>
        <v>0</v>
      </c>
      <c r="EZ203" s="4">
        <f t="shared" si="237"/>
        <v>0</v>
      </c>
    </row>
    <row r="204" spans="1:164" s="20" customFormat="1" x14ac:dyDescent="0.25">
      <c r="A204" s="20">
        <v>8</v>
      </c>
      <c r="B204" s="20" t="s">
        <v>299</v>
      </c>
      <c r="C204" s="21">
        <v>18</v>
      </c>
      <c r="D204" s="21">
        <v>3</v>
      </c>
      <c r="E204" s="21">
        <v>2</v>
      </c>
      <c r="F204" s="21">
        <v>13</v>
      </c>
      <c r="G204" s="21">
        <v>23</v>
      </c>
      <c r="H204" s="21">
        <v>49</v>
      </c>
      <c r="I204" s="21">
        <v>8</v>
      </c>
      <c r="J204" s="21">
        <v>-26</v>
      </c>
      <c r="L204" s="51" t="s">
        <v>422</v>
      </c>
      <c r="M204" s="64" t="s">
        <v>330</v>
      </c>
      <c r="N204" s="57" t="s">
        <v>101</v>
      </c>
      <c r="O204" s="57" t="s">
        <v>131</v>
      </c>
      <c r="P204" s="55" t="s">
        <v>99</v>
      </c>
      <c r="Q204" s="57" t="s">
        <v>120</v>
      </c>
      <c r="R204" s="57" t="s">
        <v>156</v>
      </c>
      <c r="S204" s="57" t="s">
        <v>117</v>
      </c>
      <c r="T204" s="53"/>
      <c r="U204" s="57" t="s">
        <v>233</v>
      </c>
      <c r="V204" s="75" t="s">
        <v>131</v>
      </c>
      <c r="AA204" s="51" t="s">
        <v>422</v>
      </c>
      <c r="AB204" s="64"/>
      <c r="AC204" s="65" t="s">
        <v>426</v>
      </c>
      <c r="AD204" s="57"/>
      <c r="AE204" s="55" t="s">
        <v>416</v>
      </c>
      <c r="AF204" s="54" t="s">
        <v>433</v>
      </c>
      <c r="AG204" s="57"/>
      <c r="AH204" s="57"/>
      <c r="AI204" s="53"/>
      <c r="AJ204" s="57"/>
      <c r="AK204" s="60" t="s">
        <v>434</v>
      </c>
      <c r="AW204" s="61">
        <f t="shared" si="238"/>
        <v>5</v>
      </c>
      <c r="AX204" s="46">
        <f t="shared" si="238"/>
        <v>2</v>
      </c>
      <c r="AY204" s="46">
        <f t="shared" si="238"/>
        <v>2</v>
      </c>
      <c r="AZ204" s="46">
        <f t="shared" si="238"/>
        <v>5</v>
      </c>
      <c r="BA204" s="46">
        <f>(IF(Q204="","",(IF(MID(Q204,2,1)="-",LEFT(Q204,1),LEFT(Q204,2)))+0))</f>
        <v>5</v>
      </c>
      <c r="BB204" s="46">
        <f>(IF(R204="","",(IF(MID(R204,2,1)="-",LEFT(R204,1),LEFT(R204,2)))+0))</f>
        <v>8</v>
      </c>
      <c r="BC204" s="46">
        <f>(IF(S204="","",(IF(MID(S204,2,1)="-",LEFT(S204,1),LEFT(S204,2)))+0))</f>
        <v>1</v>
      </c>
      <c r="BD204" s="62"/>
      <c r="BE204" s="46">
        <f>(IF(U204="","",(IF(MID(U204,2,1)="-",LEFT(U204,1),LEFT(U204,2)))+0))</f>
        <v>5</v>
      </c>
      <c r="BF204" s="63">
        <f>(IF(V204="","",(IF(MID(V204,2,1)="-",LEFT(V204,1),LEFT(V204,2)))+0))</f>
        <v>2</v>
      </c>
      <c r="BG204" s="4"/>
      <c r="BH204" s="4"/>
      <c r="BI204" s="4"/>
      <c r="BJ204" s="4"/>
      <c r="BK204" s="4"/>
      <c r="BL204" s="4"/>
      <c r="BM204" s="24"/>
      <c r="BN204" s="24"/>
      <c r="BO204" s="24"/>
      <c r="BP204" s="46" t="str">
        <f t="shared" si="221"/>
        <v/>
      </c>
      <c r="BQ204" s="46" t="str">
        <f t="shared" si="221"/>
        <v/>
      </c>
      <c r="BR204" s="46" t="str">
        <f t="shared" si="221"/>
        <v/>
      </c>
      <c r="BS204" s="46" t="str">
        <f t="shared" si="221"/>
        <v/>
      </c>
      <c r="BT204" s="46" t="str">
        <f t="shared" si="221"/>
        <v/>
      </c>
      <c r="BU204" s="47"/>
      <c r="BV204" s="61">
        <f t="shared" si="239"/>
        <v>1</v>
      </c>
      <c r="BW204" s="46">
        <f t="shared" si="239"/>
        <v>2</v>
      </c>
      <c r="BX204" s="46">
        <f t="shared" si="239"/>
        <v>1</v>
      </c>
      <c r="BY204" s="46">
        <f t="shared" si="239"/>
        <v>3</v>
      </c>
      <c r="BZ204" s="46">
        <f>(IF(Q204="","",IF(RIGHT(Q204,2)="10",RIGHT(Q204,2),RIGHT(Q204,1))+0))</f>
        <v>0</v>
      </c>
      <c r="CA204" s="46">
        <f>(IF(R204="","",IF(RIGHT(R204,2)="10",RIGHT(R204,2),RIGHT(R204,1))+0))</f>
        <v>0</v>
      </c>
      <c r="CB204" s="46">
        <f>(IF(S204="","",IF(RIGHT(S204,2)="10",RIGHT(S204,2),RIGHT(S204,1))+0))</f>
        <v>1</v>
      </c>
      <c r="CC204" s="62"/>
      <c r="CD204" s="46">
        <f>(IF(U204="","",IF(RIGHT(U204,2)="10",RIGHT(U204,2),RIGHT(U204,1))+0))</f>
        <v>2</v>
      </c>
      <c r="CE204" s="63">
        <f>(IF(V204="","",IF(RIGHT(V204,2)="10",RIGHT(V204,2),RIGHT(V204,1))+0))</f>
        <v>1</v>
      </c>
      <c r="CF204" s="4"/>
      <c r="CG204" s="4"/>
      <c r="CH204" s="4"/>
      <c r="CI204" s="4"/>
      <c r="CJ204" s="4"/>
      <c r="CK204" s="4"/>
      <c r="CL204" s="24"/>
      <c r="CM204" s="24"/>
      <c r="CN204" s="24"/>
      <c r="CO204" s="46" t="str">
        <f t="shared" si="223"/>
        <v/>
      </c>
      <c r="CP204" s="46" t="str">
        <f t="shared" si="223"/>
        <v/>
      </c>
      <c r="CQ204" s="46" t="str">
        <f t="shared" si="223"/>
        <v/>
      </c>
      <c r="CR204" s="46" t="str">
        <f t="shared" si="223"/>
        <v/>
      </c>
      <c r="CS204" s="46" t="str">
        <f t="shared" si="223"/>
        <v/>
      </c>
      <c r="CT204" s="4"/>
      <c r="CU204" s="61" t="str">
        <f t="shared" si="240"/>
        <v>H</v>
      </c>
      <c r="CV204" s="46" t="str">
        <f t="shared" si="240"/>
        <v>D</v>
      </c>
      <c r="CW204" s="46" t="str">
        <f t="shared" si="240"/>
        <v>H</v>
      </c>
      <c r="CX204" s="46" t="str">
        <f t="shared" si="240"/>
        <v>H</v>
      </c>
      <c r="CY204" s="46" t="str">
        <f>(IF(Q204="","",IF(BA204&gt;BZ204,"H",IF(BA204&lt;BZ204,"A","D"))))</f>
        <v>H</v>
      </c>
      <c r="CZ204" s="46" t="str">
        <f>(IF(R204="","",IF(BB204&gt;CA204,"H",IF(BB204&lt;CA204,"A","D"))))</f>
        <v>H</v>
      </c>
      <c r="DA204" s="46" t="str">
        <f>(IF(S204="","",IF(BC204&gt;CB204,"H",IF(BC204&lt;CB204,"A","D"))))</f>
        <v>D</v>
      </c>
      <c r="DB204" s="62"/>
      <c r="DC204" s="46" t="str">
        <f>(IF(U204="","",IF(BE204&gt;CD204,"H",IF(BE204&lt;CD204,"A","D"))))</f>
        <v>H</v>
      </c>
      <c r="DD204" s="63" t="str">
        <f>(IF(V204="","",IF(BF204&gt;CE204,"H",IF(BF204&lt;CE204,"A","D"))))</f>
        <v>H</v>
      </c>
      <c r="DE204" s="4"/>
      <c r="DF204" s="4"/>
      <c r="DG204" s="4"/>
      <c r="DH204" s="4"/>
      <c r="DI204" s="4"/>
      <c r="DJ204" s="4"/>
      <c r="DK204" s="24"/>
      <c r="DL204" s="24"/>
      <c r="DM204" s="24"/>
      <c r="DN204" s="24" t="str">
        <f t="shared" si="225"/>
        <v/>
      </c>
      <c r="DO204" s="24" t="str">
        <f t="shared" si="225"/>
        <v/>
      </c>
      <c r="DP204" s="24" t="str">
        <f t="shared" si="225"/>
        <v/>
      </c>
      <c r="DQ204" s="24" t="str">
        <f t="shared" si="225"/>
        <v/>
      </c>
      <c r="DR204" s="24" t="str">
        <f t="shared" si="225"/>
        <v/>
      </c>
      <c r="DS204" s="4"/>
      <c r="DT204" s="20" t="str">
        <f t="shared" si="226"/>
        <v>Tooting &amp; Mitcham</v>
      </c>
      <c r="DU204" s="48">
        <f t="shared" si="241"/>
        <v>18</v>
      </c>
      <c r="DV204" s="49">
        <f t="shared" si="242"/>
        <v>7</v>
      </c>
      <c r="DW204" s="49">
        <f t="shared" si="243"/>
        <v>2</v>
      </c>
      <c r="DX204" s="49">
        <f t="shared" si="244"/>
        <v>0</v>
      </c>
      <c r="DY204" s="49">
        <f>COUNTIF(DB$197:DB$206,"A")</f>
        <v>8</v>
      </c>
      <c r="DZ204" s="49">
        <f>COUNTIF(DB$197:DB$206,"D")</f>
        <v>0</v>
      </c>
      <c r="EA204" s="49">
        <f>COUNTIF(DB$197:DB$206,"H")</f>
        <v>1</v>
      </c>
      <c r="EB204" s="48">
        <f t="shared" si="245"/>
        <v>15</v>
      </c>
      <c r="EC204" s="48">
        <f t="shared" si="227"/>
        <v>2</v>
      </c>
      <c r="ED204" s="48">
        <f t="shared" si="227"/>
        <v>1</v>
      </c>
      <c r="EE204" s="50">
        <f>SUM($AW204:$BT204)+SUM(CC$197:CC$206)</f>
        <v>65</v>
      </c>
      <c r="EF204" s="50">
        <f>SUM($BV204:$CS204)+SUM(BD$197:BD$206)</f>
        <v>18</v>
      </c>
      <c r="EG204" s="48">
        <f t="shared" si="228"/>
        <v>32</v>
      </c>
      <c r="EH204" s="50">
        <f t="shared" si="246"/>
        <v>47</v>
      </c>
      <c r="EI204" s="47"/>
      <c r="EJ204" s="49">
        <f t="shared" si="229"/>
        <v>18</v>
      </c>
      <c r="EK204" s="49">
        <f t="shared" si="230"/>
        <v>15</v>
      </c>
      <c r="EL204" s="49">
        <f t="shared" si="231"/>
        <v>2</v>
      </c>
      <c r="EM204" s="49">
        <f t="shared" si="232"/>
        <v>1</v>
      </c>
      <c r="EN204" s="49">
        <f t="shared" si="233"/>
        <v>65</v>
      </c>
      <c r="EO204" s="49">
        <f t="shared" si="234"/>
        <v>18</v>
      </c>
      <c r="EP204" s="49">
        <f t="shared" si="235"/>
        <v>32</v>
      </c>
      <c r="EQ204" s="49">
        <f t="shared" si="236"/>
        <v>47</v>
      </c>
      <c r="ER204" s="4"/>
      <c r="ES204" s="4">
        <f t="shared" si="247"/>
        <v>0</v>
      </c>
      <c r="ET204" s="4">
        <f t="shared" si="248"/>
        <v>0</v>
      </c>
      <c r="EU204" s="4">
        <f t="shared" si="237"/>
        <v>0</v>
      </c>
      <c r="EV204" s="4">
        <f t="shared" si="237"/>
        <v>0</v>
      </c>
      <c r="EW204" s="4">
        <f t="shared" si="237"/>
        <v>0</v>
      </c>
      <c r="EX204" s="4">
        <f t="shared" si="237"/>
        <v>0</v>
      </c>
      <c r="EY204" s="4">
        <f t="shared" si="237"/>
        <v>0</v>
      </c>
      <c r="EZ204" s="4">
        <f t="shared" si="237"/>
        <v>0</v>
      </c>
      <c r="FC204" s="22"/>
      <c r="FD204" s="22"/>
      <c r="FE204" s="22"/>
      <c r="FF204" s="22"/>
      <c r="FG204" s="22"/>
      <c r="FH204" s="4"/>
    </row>
    <row r="205" spans="1:164" x14ac:dyDescent="0.25">
      <c r="A205" s="4">
        <v>9</v>
      </c>
      <c r="B205" s="4" t="s">
        <v>310</v>
      </c>
      <c r="C205" s="24">
        <v>18</v>
      </c>
      <c r="D205" s="24">
        <v>1</v>
      </c>
      <c r="E205" s="24">
        <v>4</v>
      </c>
      <c r="F205" s="24">
        <v>13</v>
      </c>
      <c r="G205" s="24">
        <v>14</v>
      </c>
      <c r="H205" s="24">
        <v>66</v>
      </c>
      <c r="I205" s="21">
        <v>6</v>
      </c>
      <c r="J205" s="24">
        <v>-52</v>
      </c>
      <c r="L205" s="51" t="s">
        <v>411</v>
      </c>
      <c r="M205" s="64" t="s">
        <v>120</v>
      </c>
      <c r="N205" s="57" t="s">
        <v>100</v>
      </c>
      <c r="O205" s="57" t="s">
        <v>265</v>
      </c>
      <c r="P205" s="55" t="s">
        <v>134</v>
      </c>
      <c r="Q205" s="57" t="s">
        <v>149</v>
      </c>
      <c r="R205" s="57" t="s">
        <v>232</v>
      </c>
      <c r="S205" s="57" t="s">
        <v>235</v>
      </c>
      <c r="T205" s="57" t="s">
        <v>206</v>
      </c>
      <c r="U205" s="53"/>
      <c r="V205" s="75" t="s">
        <v>100</v>
      </c>
      <c r="AA205" s="51" t="s">
        <v>411</v>
      </c>
      <c r="AB205" s="64"/>
      <c r="AC205" s="54" t="s">
        <v>162</v>
      </c>
      <c r="AD205" s="57"/>
      <c r="AE205" s="55" t="s">
        <v>105</v>
      </c>
      <c r="AF205" s="54" t="s">
        <v>435</v>
      </c>
      <c r="AG205" s="57"/>
      <c r="AH205" s="57"/>
      <c r="AI205" s="57"/>
      <c r="AJ205" s="53"/>
      <c r="AK205" s="75"/>
      <c r="AW205" s="61">
        <f t="shared" si="238"/>
        <v>5</v>
      </c>
      <c r="AX205" s="46">
        <f t="shared" si="238"/>
        <v>2</v>
      </c>
      <c r="AY205" s="46">
        <f t="shared" si="238"/>
        <v>4</v>
      </c>
      <c r="AZ205" s="46">
        <f t="shared" si="238"/>
        <v>3</v>
      </c>
      <c r="BA205" s="46">
        <f>(IF(Q205="","",(IF(MID(Q205,2,1)="-",LEFT(Q205,1),LEFT(Q205,2)))+0))</f>
        <v>3</v>
      </c>
      <c r="BB205" s="46">
        <f>(IF(R205="","",(IF(MID(R205,2,1)="-",LEFT(R205,1),LEFT(R205,2)))+0))</f>
        <v>4</v>
      </c>
      <c r="BC205" s="46">
        <f>(IF(S205="","",(IF(MID(S205,2,1)="-",LEFT(S205,1),LEFT(S205,2)))+0))</f>
        <v>0</v>
      </c>
      <c r="BD205" s="46">
        <f>(IF(T205="","",(IF(MID(T205,2,1)="-",LEFT(T205,1),LEFT(T205,2)))+0))</f>
        <v>1</v>
      </c>
      <c r="BE205" s="62"/>
      <c r="BF205" s="63">
        <f>(IF(V205="","",(IF(MID(V205,2,1)="-",LEFT(V205,1),LEFT(V205,2)))+0))</f>
        <v>2</v>
      </c>
      <c r="BM205" s="24"/>
      <c r="BN205" s="24"/>
      <c r="BO205" s="24"/>
      <c r="BP205" s="46" t="str">
        <f t="shared" si="221"/>
        <v/>
      </c>
      <c r="BQ205" s="46" t="str">
        <f t="shared" si="221"/>
        <v/>
      </c>
      <c r="BR205" s="46" t="str">
        <f t="shared" si="221"/>
        <v/>
      </c>
      <c r="BS205" s="46" t="str">
        <f t="shared" si="221"/>
        <v/>
      </c>
      <c r="BT205" s="46" t="str">
        <f t="shared" si="221"/>
        <v/>
      </c>
      <c r="BU205" s="76"/>
      <c r="BV205" s="61">
        <f t="shared" si="239"/>
        <v>0</v>
      </c>
      <c r="BW205" s="46">
        <f t="shared" si="239"/>
        <v>3</v>
      </c>
      <c r="BX205" s="46">
        <f t="shared" si="239"/>
        <v>5</v>
      </c>
      <c r="BY205" s="46">
        <f t="shared" si="239"/>
        <v>1</v>
      </c>
      <c r="BZ205" s="46">
        <f>(IF(Q205="","",IF(RIGHT(Q205,2)="10",RIGHT(Q205,2),RIGHT(Q205,1))+0))</f>
        <v>2</v>
      </c>
      <c r="CA205" s="46">
        <f>(IF(R205="","",IF(RIGHT(R205,2)="10",RIGHT(R205,2),RIGHT(R205,1))+0))</f>
        <v>0</v>
      </c>
      <c r="CB205" s="46">
        <f>(IF(S205="","",IF(RIGHT(S205,2)="10",RIGHT(S205,2),RIGHT(S205,1))+0))</f>
        <v>2</v>
      </c>
      <c r="CC205" s="46">
        <f>(IF(T205="","",IF(RIGHT(T205,2)="10",RIGHT(T205,2),RIGHT(T205,1))+0))</f>
        <v>2</v>
      </c>
      <c r="CD205" s="62"/>
      <c r="CE205" s="63">
        <f>(IF(V205="","",IF(RIGHT(V205,2)="10",RIGHT(V205,2),RIGHT(V205,1))+0))</f>
        <v>3</v>
      </c>
      <c r="CL205" s="24"/>
      <c r="CM205" s="24"/>
      <c r="CN205" s="24"/>
      <c r="CO205" s="46" t="str">
        <f t="shared" si="223"/>
        <v/>
      </c>
      <c r="CP205" s="46" t="str">
        <f t="shared" si="223"/>
        <v/>
      </c>
      <c r="CQ205" s="46" t="str">
        <f t="shared" si="223"/>
        <v/>
      </c>
      <c r="CR205" s="46" t="str">
        <f t="shared" si="223"/>
        <v/>
      </c>
      <c r="CS205" s="46" t="str">
        <f t="shared" si="223"/>
        <v/>
      </c>
      <c r="CT205" s="20"/>
      <c r="CU205" s="61" t="str">
        <f t="shared" si="240"/>
        <v>H</v>
      </c>
      <c r="CV205" s="46" t="str">
        <f t="shared" si="240"/>
        <v>A</v>
      </c>
      <c r="CW205" s="46" t="str">
        <f t="shared" si="240"/>
        <v>A</v>
      </c>
      <c r="CX205" s="46" t="str">
        <f t="shared" si="240"/>
        <v>H</v>
      </c>
      <c r="CY205" s="46" t="str">
        <f>(IF(Q205="","",IF(BA205&gt;BZ205,"H",IF(BA205&lt;BZ205,"A","D"))))</f>
        <v>H</v>
      </c>
      <c r="CZ205" s="46" t="str">
        <f>(IF(R205="","",IF(BB205&gt;CA205,"H",IF(BB205&lt;CA205,"A","D"))))</f>
        <v>H</v>
      </c>
      <c r="DA205" s="46" t="str">
        <f>(IF(S205="","",IF(BC205&gt;CB205,"H",IF(BC205&lt;CB205,"A","D"))))</f>
        <v>A</v>
      </c>
      <c r="DB205" s="46" t="str">
        <f>(IF(T205="","",IF(BD205&gt;CC205,"H",IF(BD205&lt;CC205,"A","D"))))</f>
        <v>A</v>
      </c>
      <c r="DC205" s="62"/>
      <c r="DD205" s="63" t="str">
        <f>(IF(V205="","",IF(BF205&gt;CE205,"H",IF(BF205&lt;CE205,"A","D"))))</f>
        <v>A</v>
      </c>
      <c r="DK205" s="24"/>
      <c r="DL205" s="24"/>
      <c r="DM205" s="24"/>
      <c r="DN205" s="24" t="str">
        <f t="shared" si="225"/>
        <v/>
      </c>
      <c r="DO205" s="24" t="str">
        <f t="shared" si="225"/>
        <v/>
      </c>
      <c r="DP205" s="24" t="str">
        <f t="shared" si="225"/>
        <v/>
      </c>
      <c r="DQ205" s="24" t="str">
        <f t="shared" si="225"/>
        <v/>
      </c>
      <c r="DR205" s="24" t="str">
        <f t="shared" si="225"/>
        <v/>
      </c>
      <c r="DS205" s="20"/>
      <c r="DT205" s="20" t="str">
        <f t="shared" si="226"/>
        <v>Walton &amp; Hersham</v>
      </c>
      <c r="DU205" s="48">
        <f t="shared" si="241"/>
        <v>18</v>
      </c>
      <c r="DV205" s="49">
        <f t="shared" si="242"/>
        <v>4</v>
      </c>
      <c r="DW205" s="49">
        <f t="shared" si="243"/>
        <v>0</v>
      </c>
      <c r="DX205" s="49">
        <f t="shared" si="244"/>
        <v>5</v>
      </c>
      <c r="DY205" s="49">
        <f>COUNTIF(DC$197:DC$206,"A")</f>
        <v>0</v>
      </c>
      <c r="DZ205" s="49">
        <f>COUNTIF(DC$197:DC$206,"D")</f>
        <v>3</v>
      </c>
      <c r="EA205" s="49">
        <f>COUNTIF(DC$197:DC$206,"H")</f>
        <v>6</v>
      </c>
      <c r="EB205" s="48">
        <f t="shared" si="245"/>
        <v>4</v>
      </c>
      <c r="EC205" s="48">
        <f t="shared" si="227"/>
        <v>3</v>
      </c>
      <c r="ED205" s="48">
        <f t="shared" si="227"/>
        <v>11</v>
      </c>
      <c r="EE205" s="50">
        <f>SUM($AW205:$BT205)+SUM(CD$197:CD$206)</f>
        <v>32</v>
      </c>
      <c r="EF205" s="50">
        <f>SUM($BV205:$CS205)+SUM(BE$197:BE$206)</f>
        <v>43</v>
      </c>
      <c r="EG205" s="48">
        <f t="shared" si="228"/>
        <v>11</v>
      </c>
      <c r="EH205" s="50">
        <f t="shared" si="246"/>
        <v>-11</v>
      </c>
      <c r="EI205" s="47"/>
      <c r="EJ205" s="49">
        <f t="shared" si="229"/>
        <v>18</v>
      </c>
      <c r="EK205" s="49">
        <f t="shared" si="230"/>
        <v>4</v>
      </c>
      <c r="EL205" s="49">
        <f t="shared" si="231"/>
        <v>3</v>
      </c>
      <c r="EM205" s="49">
        <f t="shared" si="232"/>
        <v>11</v>
      </c>
      <c r="EN205" s="49">
        <f t="shared" si="233"/>
        <v>32</v>
      </c>
      <c r="EO205" s="49">
        <f t="shared" si="234"/>
        <v>43</v>
      </c>
      <c r="EP205" s="49">
        <f t="shared" si="235"/>
        <v>11</v>
      </c>
      <c r="EQ205" s="49">
        <f t="shared" si="236"/>
        <v>-11</v>
      </c>
      <c r="ER205" s="20"/>
      <c r="ES205" s="4">
        <f t="shared" si="247"/>
        <v>0</v>
      </c>
      <c r="ET205" s="4">
        <f t="shared" si="248"/>
        <v>0</v>
      </c>
      <c r="EU205" s="4">
        <f t="shared" si="237"/>
        <v>0</v>
      </c>
      <c r="EV205" s="4">
        <f t="shared" si="237"/>
        <v>0</v>
      </c>
      <c r="EW205" s="4">
        <f t="shared" si="237"/>
        <v>0</v>
      </c>
      <c r="EX205" s="4">
        <f t="shared" si="237"/>
        <v>0</v>
      </c>
      <c r="EY205" s="4">
        <f t="shared" si="237"/>
        <v>0</v>
      </c>
      <c r="EZ205" s="4">
        <f t="shared" si="237"/>
        <v>0</v>
      </c>
    </row>
    <row r="206" spans="1:164" ht="11.4" thickBot="1" x14ac:dyDescent="0.3">
      <c r="A206" s="4">
        <v>10</v>
      </c>
      <c r="B206" s="4" t="s">
        <v>298</v>
      </c>
      <c r="C206" s="24">
        <v>18</v>
      </c>
      <c r="D206" s="24">
        <v>0</v>
      </c>
      <c r="E206" s="24">
        <v>5</v>
      </c>
      <c r="F206" s="24">
        <v>13</v>
      </c>
      <c r="G206" s="24">
        <v>13</v>
      </c>
      <c r="H206" s="24">
        <v>73</v>
      </c>
      <c r="I206" s="21">
        <v>5</v>
      </c>
      <c r="J206" s="24">
        <v>-60</v>
      </c>
      <c r="L206" s="77" t="s">
        <v>313</v>
      </c>
      <c r="M206" s="78" t="s">
        <v>165</v>
      </c>
      <c r="N206" s="80" t="s">
        <v>104</v>
      </c>
      <c r="O206" s="80" t="s">
        <v>436</v>
      </c>
      <c r="P206" s="81" t="s">
        <v>233</v>
      </c>
      <c r="Q206" s="80" t="s">
        <v>227</v>
      </c>
      <c r="R206" s="80" t="s">
        <v>131</v>
      </c>
      <c r="S206" s="80" t="s">
        <v>116</v>
      </c>
      <c r="T206" s="80" t="s">
        <v>207</v>
      </c>
      <c r="U206" s="80" t="s">
        <v>102</v>
      </c>
      <c r="V206" s="83"/>
      <c r="AA206" s="77" t="s">
        <v>313</v>
      </c>
      <c r="AB206" s="104" t="s">
        <v>437</v>
      </c>
      <c r="AC206" s="85" t="s">
        <v>108</v>
      </c>
      <c r="AD206" s="85" t="s">
        <v>438</v>
      </c>
      <c r="AE206" s="81" t="s">
        <v>439</v>
      </c>
      <c r="AF206" s="85" t="s">
        <v>110</v>
      </c>
      <c r="AG206" s="86" t="s">
        <v>124</v>
      </c>
      <c r="AH206" s="85" t="s">
        <v>264</v>
      </c>
      <c r="AI206" s="85" t="s">
        <v>432</v>
      </c>
      <c r="AJ206" s="85" t="s">
        <v>324</v>
      </c>
      <c r="AK206" s="83"/>
      <c r="AW206" s="87">
        <f t="shared" si="238"/>
        <v>6</v>
      </c>
      <c r="AX206" s="88">
        <f t="shared" si="238"/>
        <v>1</v>
      </c>
      <c r="AY206" s="88">
        <f t="shared" si="238"/>
        <v>5</v>
      </c>
      <c r="AZ206" s="88">
        <f t="shared" si="238"/>
        <v>5</v>
      </c>
      <c r="BA206" s="88">
        <f>(IF(Q206="","",(IF(MID(Q206,2,1)="-",LEFT(Q206,1),LEFT(Q206,2)))+0))</f>
        <v>1</v>
      </c>
      <c r="BB206" s="88">
        <f>(IF(R206="","",(IF(MID(R206,2,1)="-",LEFT(R206,1),LEFT(R206,2)))+0))</f>
        <v>2</v>
      </c>
      <c r="BC206" s="88">
        <f>(IF(S206="","",(IF(MID(S206,2,1)="-",LEFT(S206,1),LEFT(S206,2)))+0))</f>
        <v>1</v>
      </c>
      <c r="BD206" s="88">
        <f>(IF(T206="","",(IF(MID(T206,2,1)="-",LEFT(T206,1),LEFT(T206,2)))+0))</f>
        <v>0</v>
      </c>
      <c r="BE206" s="88">
        <f>(IF(U206="","",(IF(MID(U206,2,1)="-",LEFT(U206,1),LEFT(U206,2)))+0))</f>
        <v>3</v>
      </c>
      <c r="BF206" s="89"/>
      <c r="BV206" s="87">
        <f t="shared" si="239"/>
        <v>0</v>
      </c>
      <c r="BW206" s="88">
        <f t="shared" si="239"/>
        <v>3</v>
      </c>
      <c r="BX206" s="88">
        <f t="shared" si="239"/>
        <v>4</v>
      </c>
      <c r="BY206" s="88">
        <f t="shared" si="239"/>
        <v>2</v>
      </c>
      <c r="BZ206" s="88">
        <f>(IF(Q206="","",IF(RIGHT(Q206,2)="10",RIGHT(Q206,2),RIGHT(Q206,1))+0))</f>
        <v>0</v>
      </c>
      <c r="CA206" s="88">
        <f>(IF(R206="","",IF(RIGHT(R206,2)="10",RIGHT(R206,2),RIGHT(R206,1))+0))</f>
        <v>1</v>
      </c>
      <c r="CB206" s="88">
        <f>(IF(S206="","",IF(RIGHT(S206,2)="10",RIGHT(S206,2),RIGHT(S206,1))+0))</f>
        <v>5</v>
      </c>
      <c r="CC206" s="88">
        <f>(IF(T206="","",IF(RIGHT(T206,2)="10",RIGHT(T206,2),RIGHT(T206,1))+0))</f>
        <v>4</v>
      </c>
      <c r="CD206" s="88">
        <f>(IF(U206="","",IF(RIGHT(U206,2)="10",RIGHT(U206,2),RIGHT(U206,1))+0))</f>
        <v>0</v>
      </c>
      <c r="CE206" s="89"/>
      <c r="CU206" s="87" t="str">
        <f t="shared" si="240"/>
        <v>H</v>
      </c>
      <c r="CV206" s="88" t="str">
        <f t="shared" si="240"/>
        <v>A</v>
      </c>
      <c r="CW206" s="88" t="str">
        <f t="shared" si="240"/>
        <v>H</v>
      </c>
      <c r="CX206" s="88" t="str">
        <f t="shared" si="240"/>
        <v>H</v>
      </c>
      <c r="CY206" s="88" t="str">
        <f>(IF(Q206="","",IF(BA206&gt;BZ206,"H",IF(BA206&lt;BZ206,"A","D"))))</f>
        <v>H</v>
      </c>
      <c r="CZ206" s="88" t="str">
        <f>(IF(R206="","",IF(BB206&gt;CA206,"H",IF(BB206&lt;CA206,"A","D"))))</f>
        <v>H</v>
      </c>
      <c r="DA206" s="88" t="str">
        <f>(IF(S206="","",IF(BC206&gt;CB206,"H",IF(BC206&lt;CB206,"A","D"))))</f>
        <v>A</v>
      </c>
      <c r="DB206" s="88" t="str">
        <f>(IF(T206="","",IF(BD206&gt;CC206,"H",IF(BD206&lt;CC206,"A","D"))))</f>
        <v>A</v>
      </c>
      <c r="DC206" s="88" t="str">
        <f>(IF(U206="","",IF(BE206&gt;CD206,"H",IF(BE206&lt;CD206,"A","D"))))</f>
        <v>H</v>
      </c>
      <c r="DD206" s="89" t="str">
        <f>(IF(V206="","",IF(BF206&gt;CE206,"H",IF(BF206&lt;CE206,"A","D"))))</f>
        <v/>
      </c>
      <c r="DT206" s="20" t="str">
        <f t="shared" si="226"/>
        <v>Whyteleafe</v>
      </c>
      <c r="DU206" s="48">
        <f t="shared" si="241"/>
        <v>18</v>
      </c>
      <c r="DV206" s="49">
        <f t="shared" si="242"/>
        <v>6</v>
      </c>
      <c r="DW206" s="49">
        <f t="shared" si="243"/>
        <v>0</v>
      </c>
      <c r="DX206" s="49">
        <f t="shared" si="244"/>
        <v>3</v>
      </c>
      <c r="DY206" s="49">
        <f>COUNTIF(DD$197:DD$206,"A")</f>
        <v>4</v>
      </c>
      <c r="DZ206" s="49">
        <f>COUNTIF(DD$197:DD$206,"D")</f>
        <v>1</v>
      </c>
      <c r="EA206" s="49">
        <f>COUNTIF(DD$197:DD$206,"H")</f>
        <v>4</v>
      </c>
      <c r="EB206" s="48">
        <f t="shared" si="245"/>
        <v>10</v>
      </c>
      <c r="EC206" s="48">
        <f t="shared" si="227"/>
        <v>1</v>
      </c>
      <c r="ED206" s="48">
        <f t="shared" si="227"/>
        <v>7</v>
      </c>
      <c r="EE206" s="50">
        <f>SUM($AW206:$BT206)+SUM(CE$197:CE$206)</f>
        <v>42</v>
      </c>
      <c r="EF206" s="50">
        <f>SUM($BV206:$CS206)+SUM(BF$197:BF$206)</f>
        <v>34</v>
      </c>
      <c r="EG206" s="48">
        <f t="shared" si="228"/>
        <v>21</v>
      </c>
      <c r="EH206" s="50">
        <f t="shared" si="246"/>
        <v>8</v>
      </c>
      <c r="EI206" s="47"/>
      <c r="EJ206" s="49">
        <f t="shared" si="229"/>
        <v>18</v>
      </c>
      <c r="EK206" s="49">
        <f t="shared" si="230"/>
        <v>10</v>
      </c>
      <c r="EL206" s="49">
        <f t="shared" si="231"/>
        <v>1</v>
      </c>
      <c r="EM206" s="49">
        <f t="shared" si="232"/>
        <v>7</v>
      </c>
      <c r="EN206" s="49">
        <f t="shared" si="233"/>
        <v>42</v>
      </c>
      <c r="EO206" s="49">
        <f t="shared" si="234"/>
        <v>34</v>
      </c>
      <c r="EP206" s="49">
        <f t="shared" si="235"/>
        <v>21</v>
      </c>
      <c r="EQ206" s="49">
        <f t="shared" si="236"/>
        <v>8</v>
      </c>
      <c r="ER206" s="20"/>
      <c r="ES206" s="4">
        <f t="shared" si="247"/>
        <v>0</v>
      </c>
      <c r="ET206" s="4">
        <f t="shared" si="248"/>
        <v>0</v>
      </c>
      <c r="EU206" s="4">
        <f t="shared" si="237"/>
        <v>0</v>
      </c>
      <c r="EV206" s="4">
        <f t="shared" si="237"/>
        <v>0</v>
      </c>
      <c r="EW206" s="4">
        <f t="shared" si="237"/>
        <v>0</v>
      </c>
      <c r="EX206" s="4">
        <f t="shared" si="237"/>
        <v>0</v>
      </c>
      <c r="EY206" s="4">
        <f t="shared" si="237"/>
        <v>0</v>
      </c>
      <c r="EZ206" s="4">
        <f t="shared" si="237"/>
        <v>0</v>
      </c>
    </row>
    <row r="207" spans="1:164" x14ac:dyDescent="0.25">
      <c r="G207" s="27">
        <f>SUM(G197:G206)</f>
        <v>386</v>
      </c>
      <c r="H207" s="27">
        <f>SUM(H197:H206)</f>
        <v>386</v>
      </c>
      <c r="I207" s="24"/>
      <c r="J207" s="27">
        <f>SUM(J197:J206)</f>
        <v>0</v>
      </c>
    </row>
    <row r="208" spans="1:164" ht="11.4" thickBot="1" x14ac:dyDescent="0.3">
      <c r="A208" s="20" t="s">
        <v>440</v>
      </c>
      <c r="B208" s="20"/>
      <c r="C208" s="23" t="s">
        <v>291</v>
      </c>
      <c r="D208" s="21"/>
      <c r="E208" s="21"/>
      <c r="F208" s="21"/>
      <c r="G208" s="21"/>
      <c r="H208" s="21"/>
      <c r="J208" s="21"/>
    </row>
    <row r="209" spans="1:164" ht="11.4" thickBot="1" x14ac:dyDescent="0.3">
      <c r="A209" s="20" t="s">
        <v>11</v>
      </c>
      <c r="B209" s="20" t="s">
        <v>12</v>
      </c>
      <c r="C209" s="21" t="s">
        <v>13</v>
      </c>
      <c r="D209" s="21" t="s">
        <v>14</v>
      </c>
      <c r="E209" s="21" t="s">
        <v>15</v>
      </c>
      <c r="F209" s="21" t="s">
        <v>16</v>
      </c>
      <c r="G209" s="21" t="s">
        <v>17</v>
      </c>
      <c r="H209" s="21" t="s">
        <v>18</v>
      </c>
      <c r="I209" s="21" t="s">
        <v>19</v>
      </c>
      <c r="J209" s="21" t="s">
        <v>96</v>
      </c>
      <c r="L209" s="32"/>
      <c r="M209" s="33" t="s">
        <v>183</v>
      </c>
      <c r="N209" s="33" t="s">
        <v>318</v>
      </c>
      <c r="O209" s="33" t="s">
        <v>343</v>
      </c>
      <c r="P209" s="33" t="s">
        <v>421</v>
      </c>
      <c r="Q209" s="34" t="s">
        <v>292</v>
      </c>
      <c r="R209" s="33" t="s">
        <v>293</v>
      </c>
      <c r="S209" s="33" t="s">
        <v>294</v>
      </c>
      <c r="T209" s="33" t="s">
        <v>186</v>
      </c>
      <c r="U209" s="33" t="s">
        <v>394</v>
      </c>
      <c r="V209" s="35" t="s">
        <v>295</v>
      </c>
      <c r="AA209" s="32"/>
      <c r="AB209" s="33" t="s">
        <v>183</v>
      </c>
      <c r="AC209" s="33" t="s">
        <v>318</v>
      </c>
      <c r="AD209" s="33" t="s">
        <v>343</v>
      </c>
      <c r="AE209" s="33" t="s">
        <v>421</v>
      </c>
      <c r="AF209" s="34" t="s">
        <v>292</v>
      </c>
      <c r="AG209" s="33" t="s">
        <v>293</v>
      </c>
      <c r="AH209" s="33" t="s">
        <v>294</v>
      </c>
      <c r="AI209" s="33" t="s">
        <v>186</v>
      </c>
      <c r="AJ209" s="33" t="s">
        <v>394</v>
      </c>
      <c r="AK209" s="35" t="s">
        <v>295</v>
      </c>
      <c r="DU209" s="24" t="s">
        <v>13</v>
      </c>
      <c r="DV209" s="24" t="s">
        <v>90</v>
      </c>
      <c r="DW209" s="24" t="s">
        <v>91</v>
      </c>
      <c r="DX209" s="24" t="s">
        <v>92</v>
      </c>
      <c r="DY209" s="24" t="s">
        <v>93</v>
      </c>
      <c r="DZ209" s="24" t="s">
        <v>94</v>
      </c>
      <c r="EA209" s="24" t="s">
        <v>95</v>
      </c>
      <c r="EB209" s="24" t="s">
        <v>14</v>
      </c>
      <c r="EC209" s="24" t="s">
        <v>15</v>
      </c>
      <c r="ED209" s="24" t="s">
        <v>16</v>
      </c>
      <c r="EE209" s="24" t="s">
        <v>17</v>
      </c>
      <c r="EF209" s="24" t="s">
        <v>18</v>
      </c>
      <c r="EG209" s="24" t="s">
        <v>19</v>
      </c>
      <c r="EH209" s="24" t="s">
        <v>96</v>
      </c>
      <c r="EI209" s="24"/>
      <c r="EJ209" s="24" t="s">
        <v>13</v>
      </c>
      <c r="EK209" s="24" t="s">
        <v>14</v>
      </c>
      <c r="EL209" s="24" t="s">
        <v>15</v>
      </c>
      <c r="EM209" s="24" t="s">
        <v>16</v>
      </c>
      <c r="EN209" s="24" t="s">
        <v>17</v>
      </c>
      <c r="EO209" s="24" t="s">
        <v>18</v>
      </c>
      <c r="EP209" s="24" t="s">
        <v>19</v>
      </c>
      <c r="EQ209" s="24" t="s">
        <v>96</v>
      </c>
    </row>
    <row r="210" spans="1:164" x14ac:dyDescent="0.25">
      <c r="A210" s="4">
        <v>1</v>
      </c>
      <c r="B210" s="4" t="s">
        <v>326</v>
      </c>
      <c r="C210" s="24">
        <v>18</v>
      </c>
      <c r="D210" s="24">
        <v>12</v>
      </c>
      <c r="E210" s="24">
        <v>2</v>
      </c>
      <c r="F210" s="24">
        <v>4</v>
      </c>
      <c r="G210" s="24">
        <v>44</v>
      </c>
      <c r="H210" s="24">
        <v>19</v>
      </c>
      <c r="I210" s="21">
        <v>26</v>
      </c>
      <c r="J210" s="24">
        <v>25</v>
      </c>
      <c r="L210" s="36" t="s">
        <v>298</v>
      </c>
      <c r="M210" s="37"/>
      <c r="N210" s="33"/>
      <c r="O210" s="90" t="s">
        <v>198</v>
      </c>
      <c r="P210" s="33"/>
      <c r="Q210" s="34" t="s">
        <v>227</v>
      </c>
      <c r="R210" s="39" t="s">
        <v>263</v>
      </c>
      <c r="S210" s="33"/>
      <c r="T210" s="33"/>
      <c r="U210" s="33"/>
      <c r="V210" s="95" t="s">
        <v>149</v>
      </c>
      <c r="AA210" s="36" t="s">
        <v>298</v>
      </c>
      <c r="AB210" s="37"/>
      <c r="AC210" s="33"/>
      <c r="AD210" s="41" t="s">
        <v>229</v>
      </c>
      <c r="AE210" s="33"/>
      <c r="AF210" s="34" t="s">
        <v>441</v>
      </c>
      <c r="AG210" s="33"/>
      <c r="AH210" s="33"/>
      <c r="AI210" s="33"/>
      <c r="AJ210" s="33"/>
      <c r="AK210" s="42" t="s">
        <v>332</v>
      </c>
      <c r="AP210" s="4" t="s">
        <v>442</v>
      </c>
      <c r="AW210" s="43"/>
      <c r="AX210" s="44" t="str">
        <f t="shared" ref="AX210:BF213" si="249">(IF(N210="","",(IF(MID(N210,2,1)="-",LEFT(N210,1),LEFT(N210,2)))+0))</f>
        <v/>
      </c>
      <c r="AY210" s="44">
        <f t="shared" si="249"/>
        <v>3</v>
      </c>
      <c r="AZ210" s="44" t="str">
        <f t="shared" si="249"/>
        <v/>
      </c>
      <c r="BA210" s="44">
        <f t="shared" si="249"/>
        <v>1</v>
      </c>
      <c r="BB210" s="44">
        <f t="shared" si="249"/>
        <v>0</v>
      </c>
      <c r="BC210" s="44" t="str">
        <f t="shared" si="249"/>
        <v/>
      </c>
      <c r="BD210" s="44" t="str">
        <f t="shared" si="249"/>
        <v/>
      </c>
      <c r="BE210" s="44" t="str">
        <f t="shared" si="249"/>
        <v/>
      </c>
      <c r="BF210" s="45">
        <f t="shared" si="249"/>
        <v>3</v>
      </c>
      <c r="BM210" s="24"/>
      <c r="BN210" s="24"/>
      <c r="BO210" s="24"/>
      <c r="BP210" s="46" t="str">
        <f t="shared" ref="BP210:BT218" si="250">(IF(AQ210="","",(IF(MID(AQ210,2,1)="-",LEFT(AQ210,1),LEFT(AQ210,2)))+0))</f>
        <v/>
      </c>
      <c r="BQ210" s="46" t="str">
        <f t="shared" si="250"/>
        <v/>
      </c>
      <c r="BR210" s="46" t="str">
        <f t="shared" si="250"/>
        <v/>
      </c>
      <c r="BS210" s="46" t="str">
        <f t="shared" si="250"/>
        <v/>
      </c>
      <c r="BT210" s="46" t="str">
        <f t="shared" si="250"/>
        <v/>
      </c>
      <c r="BU210" s="47"/>
      <c r="BV210" s="43"/>
      <c r="BW210" s="44" t="str">
        <f t="shared" ref="BW210:CE213" si="251">(IF(N210="","",IF(RIGHT(N210,2)="10",RIGHT(N210,2),RIGHT(N210,1))+0))</f>
        <v/>
      </c>
      <c r="BX210" s="44">
        <f t="shared" si="251"/>
        <v>5</v>
      </c>
      <c r="BY210" s="44" t="str">
        <f t="shared" si="251"/>
        <v/>
      </c>
      <c r="BZ210" s="44">
        <f t="shared" si="251"/>
        <v>0</v>
      </c>
      <c r="CA210" s="44">
        <f t="shared" si="251"/>
        <v>0</v>
      </c>
      <c r="CB210" s="44" t="str">
        <f t="shared" si="251"/>
        <v/>
      </c>
      <c r="CC210" s="44" t="str">
        <f t="shared" si="251"/>
        <v/>
      </c>
      <c r="CD210" s="44" t="str">
        <f t="shared" si="251"/>
        <v/>
      </c>
      <c r="CE210" s="45">
        <f t="shared" si="251"/>
        <v>2</v>
      </c>
      <c r="CL210" s="24"/>
      <c r="CM210" s="24"/>
      <c r="CN210" s="24"/>
      <c r="CO210" s="46" t="str">
        <f t="shared" ref="CO210:CS218" si="252">(IF(AQ210="","",IF(RIGHT(AQ210,2)="10",RIGHT(AQ210,2),RIGHT(AQ210,1))+0))</f>
        <v/>
      </c>
      <c r="CP210" s="46" t="str">
        <f t="shared" si="252"/>
        <v/>
      </c>
      <c r="CQ210" s="46" t="str">
        <f t="shared" si="252"/>
        <v/>
      </c>
      <c r="CR210" s="46" t="str">
        <f t="shared" si="252"/>
        <v/>
      </c>
      <c r="CS210" s="46" t="str">
        <f t="shared" si="252"/>
        <v/>
      </c>
      <c r="CU210" s="43"/>
      <c r="CV210" s="44" t="str">
        <f t="shared" ref="CV210:DD213" si="253">(IF(N210="","",IF(AX210&gt;BW210,"H",IF(AX210&lt;BW210,"A","D"))))</f>
        <v/>
      </c>
      <c r="CW210" s="44" t="str">
        <f t="shared" si="253"/>
        <v>A</v>
      </c>
      <c r="CX210" s="44" t="str">
        <f t="shared" si="253"/>
        <v/>
      </c>
      <c r="CY210" s="44" t="str">
        <f t="shared" si="253"/>
        <v>H</v>
      </c>
      <c r="CZ210" s="44" t="str">
        <f t="shared" si="253"/>
        <v>D</v>
      </c>
      <c r="DA210" s="44" t="str">
        <f t="shared" si="253"/>
        <v/>
      </c>
      <c r="DB210" s="44" t="str">
        <f t="shared" si="253"/>
        <v/>
      </c>
      <c r="DC210" s="44" t="str">
        <f t="shared" si="253"/>
        <v/>
      </c>
      <c r="DD210" s="45" t="str">
        <f t="shared" si="253"/>
        <v>H</v>
      </c>
      <c r="DK210" s="24"/>
      <c r="DL210" s="24"/>
      <c r="DM210" s="24"/>
      <c r="DN210" s="24" t="str">
        <f t="shared" ref="DN210:DR218" si="254">(IF(AQ210="","",IF(BP210&gt;CO210,"H",IF(BP210&lt;CO210,"A","D"))))</f>
        <v/>
      </c>
      <c r="DO210" s="24" t="str">
        <f t="shared" si="254"/>
        <v/>
      </c>
      <c r="DP210" s="24" t="str">
        <f t="shared" si="254"/>
        <v/>
      </c>
      <c r="DQ210" s="24" t="str">
        <f t="shared" si="254"/>
        <v/>
      </c>
      <c r="DR210" s="24" t="str">
        <f t="shared" si="254"/>
        <v/>
      </c>
      <c r="DT210" s="20" t="str">
        <f t="shared" ref="DT210:DT219" si="255">L210</f>
        <v>Banstead Athletic</v>
      </c>
      <c r="DU210" s="48">
        <f>SUM(EB210:ED210)</f>
        <v>9</v>
      </c>
      <c r="DV210" s="49">
        <f>COUNTIF($CU210:$DR210,"H")</f>
        <v>2</v>
      </c>
      <c r="DW210" s="49">
        <f>COUNTIF($CU210:$DR210,"D")</f>
        <v>1</v>
      </c>
      <c r="DX210" s="49">
        <f>COUNTIF($CU210:$DR210,"A")</f>
        <v>1</v>
      </c>
      <c r="DY210" s="49">
        <f>COUNTIF(CU$210:CU$219,"A")</f>
        <v>1</v>
      </c>
      <c r="DZ210" s="49">
        <f>COUNTIF(CU$210:CU$219,"D")</f>
        <v>0</v>
      </c>
      <c r="EA210" s="49">
        <f>COUNTIF(CU$210:CU$219,"H")</f>
        <v>4</v>
      </c>
      <c r="EB210" s="48">
        <f>DV210+DY210</f>
        <v>3</v>
      </c>
      <c r="EC210" s="48">
        <f t="shared" ref="EC210:ED219" si="256">DW210+DZ210</f>
        <v>1</v>
      </c>
      <c r="ED210" s="48">
        <f t="shared" si="256"/>
        <v>5</v>
      </c>
      <c r="EE210" s="50">
        <f>SUM($AW210:$BT210)+SUM(BV$210:BV$219)</f>
        <v>10</v>
      </c>
      <c r="EF210" s="50">
        <f>SUM($BV210:$CS210)+SUM(AW$210:AW$219)</f>
        <v>21</v>
      </c>
      <c r="EG210" s="48">
        <f t="shared" ref="EG210:EG219" si="257">(EB210*2)+EC210</f>
        <v>7</v>
      </c>
      <c r="EH210" s="50">
        <f>EE210-EF210</f>
        <v>-11</v>
      </c>
      <c r="EI210" s="47"/>
      <c r="EJ210" s="49">
        <f t="shared" ref="EJ210:EJ219" si="258">VLOOKUP($DT210,$B$210:$J$219,2,0)</f>
        <v>18</v>
      </c>
      <c r="EK210" s="49">
        <f t="shared" ref="EK210:EK219" si="259">VLOOKUP($DT210,$B$210:$J$219,3,0)</f>
        <v>5</v>
      </c>
      <c r="EL210" s="49">
        <f t="shared" ref="EL210:EL219" si="260">VLOOKUP($DT210,$B$210:$J$219,4,0)</f>
        <v>2</v>
      </c>
      <c r="EM210" s="49">
        <f t="shared" ref="EM210:EM219" si="261">VLOOKUP($DT210,$B$210:$J$219,5,0)</f>
        <v>11</v>
      </c>
      <c r="EN210" s="49">
        <f t="shared" ref="EN210:EN219" si="262">VLOOKUP($DT210,$B$210:$J$219,6,0)</f>
        <v>25</v>
      </c>
      <c r="EO210" s="49">
        <f t="shared" ref="EO210:EO219" si="263">VLOOKUP($DT210,$B$210:$J$219,7,0)</f>
        <v>53</v>
      </c>
      <c r="EP210" s="49">
        <f t="shared" ref="EP210:EP219" si="264">VLOOKUP($DT210,$B$210:$J$219,8,0)</f>
        <v>12</v>
      </c>
      <c r="EQ210" s="49">
        <f t="shared" ref="EQ210:EQ219" si="265">VLOOKUP($DT210,$B$210:$J$219,9,0)</f>
        <v>-28</v>
      </c>
      <c r="ES210" s="4">
        <f>IF(DU210=EJ210,0,1)</f>
        <v>1</v>
      </c>
      <c r="ET210" s="4">
        <f>IF(EB210=EK210,0,1)</f>
        <v>1</v>
      </c>
      <c r="EU210" s="4">
        <f t="shared" ref="EU210:EZ219" si="266">IF(EC210=EL210,0,1)</f>
        <v>1</v>
      </c>
      <c r="EV210" s="4">
        <f t="shared" si="266"/>
        <v>1</v>
      </c>
      <c r="EW210" s="4">
        <f t="shared" si="266"/>
        <v>1</v>
      </c>
      <c r="EX210" s="4">
        <f t="shared" si="266"/>
        <v>1</v>
      </c>
      <c r="EY210" s="4">
        <f t="shared" si="266"/>
        <v>1</v>
      </c>
      <c r="EZ210" s="4">
        <f t="shared" si="266"/>
        <v>1</v>
      </c>
    </row>
    <row r="211" spans="1:164" x14ac:dyDescent="0.25">
      <c r="A211" s="4">
        <v>2</v>
      </c>
      <c r="B211" s="4" t="s">
        <v>429</v>
      </c>
      <c r="C211" s="24">
        <v>18</v>
      </c>
      <c r="D211" s="24">
        <v>11</v>
      </c>
      <c r="E211" s="24">
        <v>4</v>
      </c>
      <c r="F211" s="24">
        <v>3</v>
      </c>
      <c r="G211" s="24">
        <v>43</v>
      </c>
      <c r="H211" s="24">
        <v>18</v>
      </c>
      <c r="I211" s="21">
        <v>26</v>
      </c>
      <c r="J211" s="24">
        <v>25</v>
      </c>
      <c r="L211" s="51" t="s">
        <v>319</v>
      </c>
      <c r="M211" s="64"/>
      <c r="N211" s="53"/>
      <c r="O211" s="54" t="s">
        <v>101</v>
      </c>
      <c r="P211" s="57"/>
      <c r="Q211" s="55" t="s">
        <v>263</v>
      </c>
      <c r="R211" s="71" t="s">
        <v>104</v>
      </c>
      <c r="S211" s="57"/>
      <c r="T211" s="57"/>
      <c r="U211" s="57"/>
      <c r="V211" s="75"/>
      <c r="AA211" s="51" t="s">
        <v>319</v>
      </c>
      <c r="AB211" s="64"/>
      <c r="AC211" s="53"/>
      <c r="AD211" s="65" t="s">
        <v>443</v>
      </c>
      <c r="AE211" s="65" t="s">
        <v>332</v>
      </c>
      <c r="AF211" s="55" t="s">
        <v>427</v>
      </c>
      <c r="AG211" s="57"/>
      <c r="AH211" s="57"/>
      <c r="AI211" s="57"/>
      <c r="AJ211" s="57"/>
      <c r="AK211" s="75"/>
      <c r="AP211" s="4" t="s">
        <v>112</v>
      </c>
      <c r="AW211" s="61" t="str">
        <f t="shared" ref="AW211:AZ219" si="267">(IF(M211="","",(IF(MID(M211,2,1)="-",LEFT(M211,1),LEFT(M211,2)))+0))</f>
        <v/>
      </c>
      <c r="AX211" s="62"/>
      <c r="AY211" s="46">
        <f t="shared" si="249"/>
        <v>2</v>
      </c>
      <c r="AZ211" s="46" t="str">
        <f t="shared" si="249"/>
        <v/>
      </c>
      <c r="BA211" s="46">
        <f t="shared" si="249"/>
        <v>0</v>
      </c>
      <c r="BB211" s="46">
        <f t="shared" si="249"/>
        <v>1</v>
      </c>
      <c r="BC211" s="46" t="str">
        <f t="shared" si="249"/>
        <v/>
      </c>
      <c r="BD211" s="46" t="str">
        <f t="shared" si="249"/>
        <v/>
      </c>
      <c r="BE211" s="46" t="str">
        <f t="shared" si="249"/>
        <v/>
      </c>
      <c r="BF211" s="63" t="str">
        <f t="shared" si="249"/>
        <v/>
      </c>
      <c r="BM211" s="24"/>
      <c r="BN211" s="24"/>
      <c r="BO211" s="24"/>
      <c r="BP211" s="46" t="str">
        <f t="shared" si="250"/>
        <v/>
      </c>
      <c r="BQ211" s="46" t="str">
        <f t="shared" si="250"/>
        <v/>
      </c>
      <c r="BR211" s="46" t="str">
        <f t="shared" si="250"/>
        <v/>
      </c>
      <c r="BS211" s="46" t="str">
        <f t="shared" si="250"/>
        <v/>
      </c>
      <c r="BT211" s="46" t="str">
        <f t="shared" si="250"/>
        <v/>
      </c>
      <c r="BU211" s="47"/>
      <c r="BV211" s="61" t="str">
        <f t="shared" ref="BV211:BY219" si="268">(IF(M211="","",IF(RIGHT(M211,2)="10",RIGHT(M211,2),RIGHT(M211,1))+0))</f>
        <v/>
      </c>
      <c r="BW211" s="62"/>
      <c r="BX211" s="46">
        <f t="shared" si="251"/>
        <v>2</v>
      </c>
      <c r="BY211" s="46" t="str">
        <f t="shared" si="251"/>
        <v/>
      </c>
      <c r="BZ211" s="46">
        <f t="shared" si="251"/>
        <v>0</v>
      </c>
      <c r="CA211" s="46">
        <f t="shared" si="251"/>
        <v>3</v>
      </c>
      <c r="CB211" s="46" t="str">
        <f t="shared" si="251"/>
        <v/>
      </c>
      <c r="CC211" s="46" t="str">
        <f t="shared" si="251"/>
        <v/>
      </c>
      <c r="CD211" s="46" t="str">
        <f t="shared" si="251"/>
        <v/>
      </c>
      <c r="CE211" s="63" t="str">
        <f t="shared" si="251"/>
        <v/>
      </c>
      <c r="CL211" s="24"/>
      <c r="CM211" s="24"/>
      <c r="CN211" s="24"/>
      <c r="CO211" s="46" t="str">
        <f t="shared" si="252"/>
        <v/>
      </c>
      <c r="CP211" s="46" t="str">
        <f t="shared" si="252"/>
        <v/>
      </c>
      <c r="CQ211" s="46" t="str">
        <f t="shared" si="252"/>
        <v/>
      </c>
      <c r="CR211" s="46" t="str">
        <f t="shared" si="252"/>
        <v/>
      </c>
      <c r="CS211" s="46" t="str">
        <f t="shared" si="252"/>
        <v/>
      </c>
      <c r="CU211" s="61" t="str">
        <f t="shared" ref="CU211:CX219" si="269">(IF(M211="","",IF(AW211&gt;BV211,"H",IF(AW211&lt;BV211,"A","D"))))</f>
        <v/>
      </c>
      <c r="CV211" s="62"/>
      <c r="CW211" s="46" t="str">
        <f t="shared" si="253"/>
        <v>D</v>
      </c>
      <c r="CX211" s="46" t="str">
        <f t="shared" si="253"/>
        <v/>
      </c>
      <c r="CY211" s="46" t="str">
        <f t="shared" si="253"/>
        <v>D</v>
      </c>
      <c r="CZ211" s="46" t="str">
        <f t="shared" si="253"/>
        <v>A</v>
      </c>
      <c r="DA211" s="46" t="str">
        <f t="shared" si="253"/>
        <v/>
      </c>
      <c r="DB211" s="46" t="str">
        <f t="shared" si="253"/>
        <v/>
      </c>
      <c r="DC211" s="46" t="str">
        <f t="shared" si="253"/>
        <v/>
      </c>
      <c r="DD211" s="63" t="str">
        <f t="shared" si="253"/>
        <v/>
      </c>
      <c r="DK211" s="24"/>
      <c r="DL211" s="24"/>
      <c r="DM211" s="24"/>
      <c r="DN211" s="24" t="str">
        <f t="shared" si="254"/>
        <v/>
      </c>
      <c r="DO211" s="24" t="str">
        <f t="shared" si="254"/>
        <v/>
      </c>
      <c r="DP211" s="24" t="str">
        <f t="shared" si="254"/>
        <v/>
      </c>
      <c r="DQ211" s="24" t="str">
        <f t="shared" si="254"/>
        <v/>
      </c>
      <c r="DR211" s="24" t="str">
        <f t="shared" si="254"/>
        <v/>
      </c>
      <c r="DT211" s="20" t="str">
        <f t="shared" si="255"/>
        <v>Carshalton Athletic</v>
      </c>
      <c r="DU211" s="48">
        <f t="shared" ref="DU211:DU219" si="270">SUM(EB211:ED211)</f>
        <v>7</v>
      </c>
      <c r="DV211" s="49">
        <f t="shared" ref="DV211:DV219" si="271">COUNTIF($CU211:$DR211,"H")</f>
        <v>0</v>
      </c>
      <c r="DW211" s="49">
        <f t="shared" ref="DW211:DW219" si="272">COUNTIF($CU211:$DR211,"D")</f>
        <v>2</v>
      </c>
      <c r="DX211" s="49">
        <f t="shared" ref="DX211:DX219" si="273">COUNTIF($CU211:$DR211,"A")</f>
        <v>1</v>
      </c>
      <c r="DY211" s="49">
        <f>COUNTIF(CV$210:CV$219,"A")</f>
        <v>1</v>
      </c>
      <c r="DZ211" s="49">
        <f>COUNTIF(CV$210:CV$219,"D")</f>
        <v>1</v>
      </c>
      <c r="EA211" s="49">
        <f>COUNTIF(CV$210:CV$219,"H")</f>
        <v>2</v>
      </c>
      <c r="EB211" s="48">
        <f t="shared" ref="EB211:EB219" si="274">DV211+DY211</f>
        <v>1</v>
      </c>
      <c r="EC211" s="48">
        <f t="shared" si="256"/>
        <v>3</v>
      </c>
      <c r="ED211" s="48">
        <f t="shared" si="256"/>
        <v>3</v>
      </c>
      <c r="EE211" s="50">
        <f>SUM($AW211:$BT211)+SUM(BW$210:BW$219)</f>
        <v>10</v>
      </c>
      <c r="EF211" s="50">
        <f>SUM($BV211:$CS211)+SUM(AX$210:AX$219)</f>
        <v>13</v>
      </c>
      <c r="EG211" s="48">
        <f t="shared" si="257"/>
        <v>5</v>
      </c>
      <c r="EH211" s="50">
        <f t="shared" ref="EH211:EH219" si="275">EE211-EF211</f>
        <v>-3</v>
      </c>
      <c r="EI211" s="47"/>
      <c r="EJ211" s="49">
        <f t="shared" si="258"/>
        <v>18</v>
      </c>
      <c r="EK211" s="49">
        <f t="shared" si="259"/>
        <v>7</v>
      </c>
      <c r="EL211" s="49">
        <f t="shared" si="260"/>
        <v>4</v>
      </c>
      <c r="EM211" s="49">
        <f t="shared" si="261"/>
        <v>7</v>
      </c>
      <c r="EN211" s="49">
        <f t="shared" si="262"/>
        <v>42</v>
      </c>
      <c r="EO211" s="49">
        <f t="shared" si="263"/>
        <v>27</v>
      </c>
      <c r="EP211" s="49">
        <f t="shared" si="264"/>
        <v>18</v>
      </c>
      <c r="EQ211" s="49">
        <f t="shared" si="265"/>
        <v>15</v>
      </c>
      <c r="ES211" s="4">
        <f t="shared" ref="ES211:ES219" si="276">IF(DU211=EJ211,0,1)</f>
        <v>1</v>
      </c>
      <c r="ET211" s="4">
        <f t="shared" ref="ET211:ET219" si="277">IF(EB211=EK211,0,1)</f>
        <v>1</v>
      </c>
      <c r="EU211" s="4">
        <f t="shared" si="266"/>
        <v>1</v>
      </c>
      <c r="EV211" s="4">
        <f t="shared" si="266"/>
        <v>1</v>
      </c>
      <c r="EW211" s="4">
        <f t="shared" si="266"/>
        <v>1</v>
      </c>
      <c r="EX211" s="4">
        <f t="shared" si="266"/>
        <v>1</v>
      </c>
      <c r="EY211" s="4">
        <f t="shared" si="266"/>
        <v>1</v>
      </c>
      <c r="EZ211" s="4">
        <f t="shared" si="266"/>
        <v>1</v>
      </c>
    </row>
    <row r="212" spans="1:164" s="20" customFormat="1" x14ac:dyDescent="0.25">
      <c r="A212" s="20">
        <v>3</v>
      </c>
      <c r="B212" s="20" t="s">
        <v>299</v>
      </c>
      <c r="C212" s="21">
        <v>18</v>
      </c>
      <c r="D212" s="21">
        <v>10</v>
      </c>
      <c r="E212" s="21">
        <v>5</v>
      </c>
      <c r="F212" s="21">
        <v>3</v>
      </c>
      <c r="G212" s="21">
        <v>38</v>
      </c>
      <c r="H212" s="21">
        <v>14</v>
      </c>
      <c r="I212" s="21">
        <v>25</v>
      </c>
      <c r="J212" s="21">
        <v>24</v>
      </c>
      <c r="L212" s="51" t="s">
        <v>350</v>
      </c>
      <c r="M212" s="59" t="s">
        <v>235</v>
      </c>
      <c r="N212" s="54" t="s">
        <v>104</v>
      </c>
      <c r="O212" s="53"/>
      <c r="P212" s="66" t="s">
        <v>263</v>
      </c>
      <c r="Q212" s="55" t="s">
        <v>157</v>
      </c>
      <c r="R212" s="54" t="s">
        <v>164</v>
      </c>
      <c r="S212" s="54" t="s">
        <v>131</v>
      </c>
      <c r="T212" s="54" t="s">
        <v>164</v>
      </c>
      <c r="U212" s="54" t="s">
        <v>102</v>
      </c>
      <c r="V212" s="60" t="s">
        <v>206</v>
      </c>
      <c r="AA212" s="51" t="s">
        <v>350</v>
      </c>
      <c r="AB212" s="59" t="s">
        <v>266</v>
      </c>
      <c r="AC212" s="54" t="s">
        <v>200</v>
      </c>
      <c r="AD212" s="53"/>
      <c r="AE212" s="54" t="s">
        <v>192</v>
      </c>
      <c r="AF212" s="55" t="s">
        <v>444</v>
      </c>
      <c r="AG212" s="54" t="s">
        <v>445</v>
      </c>
      <c r="AH212" s="65" t="s">
        <v>425</v>
      </c>
      <c r="AI212" s="54" t="s">
        <v>446</v>
      </c>
      <c r="AJ212" s="54" t="s">
        <v>447</v>
      </c>
      <c r="AK212" s="60" t="s">
        <v>220</v>
      </c>
      <c r="AP212" s="4" t="s">
        <v>410</v>
      </c>
      <c r="AW212" s="61">
        <f t="shared" si="267"/>
        <v>0</v>
      </c>
      <c r="AX212" s="46">
        <f t="shared" si="267"/>
        <v>1</v>
      </c>
      <c r="AY212" s="62"/>
      <c r="AZ212" s="46">
        <f t="shared" si="249"/>
        <v>0</v>
      </c>
      <c r="BA212" s="46">
        <f t="shared" si="249"/>
        <v>0</v>
      </c>
      <c r="BB212" s="46">
        <f t="shared" si="249"/>
        <v>2</v>
      </c>
      <c r="BC212" s="46">
        <f t="shared" si="249"/>
        <v>2</v>
      </c>
      <c r="BD212" s="46">
        <f t="shared" si="249"/>
        <v>2</v>
      </c>
      <c r="BE212" s="46">
        <f t="shared" si="249"/>
        <v>3</v>
      </c>
      <c r="BF212" s="63">
        <f t="shared" si="249"/>
        <v>1</v>
      </c>
      <c r="BG212" s="4"/>
      <c r="BH212" s="4"/>
      <c r="BI212" s="4"/>
      <c r="BJ212" s="4"/>
      <c r="BK212" s="4"/>
      <c r="BL212" s="4"/>
      <c r="BM212" s="24"/>
      <c r="BN212" s="24"/>
      <c r="BO212" s="24"/>
      <c r="BP212" s="46" t="str">
        <f t="shared" si="250"/>
        <v/>
      </c>
      <c r="BQ212" s="46" t="str">
        <f t="shared" si="250"/>
        <v/>
      </c>
      <c r="BR212" s="46" t="str">
        <f t="shared" si="250"/>
        <v/>
      </c>
      <c r="BS212" s="46" t="str">
        <f t="shared" si="250"/>
        <v/>
      </c>
      <c r="BT212" s="46" t="str">
        <f t="shared" si="250"/>
        <v/>
      </c>
      <c r="BU212" s="47"/>
      <c r="BV212" s="61">
        <f t="shared" si="268"/>
        <v>2</v>
      </c>
      <c r="BW212" s="46">
        <f t="shared" si="268"/>
        <v>3</v>
      </c>
      <c r="BX212" s="62"/>
      <c r="BY212" s="46">
        <f t="shared" si="251"/>
        <v>0</v>
      </c>
      <c r="BZ212" s="46">
        <f t="shared" si="251"/>
        <v>3</v>
      </c>
      <c r="CA212" s="46">
        <f t="shared" si="251"/>
        <v>0</v>
      </c>
      <c r="CB212" s="46">
        <f t="shared" si="251"/>
        <v>1</v>
      </c>
      <c r="CC212" s="46">
        <f t="shared" si="251"/>
        <v>0</v>
      </c>
      <c r="CD212" s="46">
        <f t="shared" si="251"/>
        <v>0</v>
      </c>
      <c r="CE212" s="63">
        <f t="shared" si="251"/>
        <v>2</v>
      </c>
      <c r="CF212" s="4"/>
      <c r="CG212" s="4"/>
      <c r="CH212" s="4"/>
      <c r="CI212" s="4"/>
      <c r="CJ212" s="4"/>
      <c r="CK212" s="4"/>
      <c r="CL212" s="24"/>
      <c r="CM212" s="24"/>
      <c r="CN212" s="24"/>
      <c r="CO212" s="46" t="str">
        <f t="shared" si="252"/>
        <v/>
      </c>
      <c r="CP212" s="46" t="str">
        <f t="shared" si="252"/>
        <v/>
      </c>
      <c r="CQ212" s="46" t="str">
        <f t="shared" si="252"/>
        <v/>
      </c>
      <c r="CR212" s="46" t="str">
        <f t="shared" si="252"/>
        <v/>
      </c>
      <c r="CS212" s="46" t="str">
        <f t="shared" si="252"/>
        <v/>
      </c>
      <c r="CT212" s="4"/>
      <c r="CU212" s="61" t="str">
        <f t="shared" si="269"/>
        <v>A</v>
      </c>
      <c r="CV212" s="46" t="str">
        <f t="shared" si="269"/>
        <v>A</v>
      </c>
      <c r="CW212" s="62"/>
      <c r="CX212" s="46" t="str">
        <f t="shared" si="253"/>
        <v>D</v>
      </c>
      <c r="CY212" s="46" t="str">
        <f t="shared" si="253"/>
        <v>A</v>
      </c>
      <c r="CZ212" s="46" t="str">
        <f t="shared" si="253"/>
        <v>H</v>
      </c>
      <c r="DA212" s="46" t="str">
        <f t="shared" si="253"/>
        <v>H</v>
      </c>
      <c r="DB212" s="46" t="str">
        <f t="shared" si="253"/>
        <v>H</v>
      </c>
      <c r="DC212" s="46" t="str">
        <f t="shared" si="253"/>
        <v>H</v>
      </c>
      <c r="DD212" s="63" t="str">
        <f t="shared" si="253"/>
        <v>A</v>
      </c>
      <c r="DE212" s="4"/>
      <c r="DF212" s="4"/>
      <c r="DG212" s="4"/>
      <c r="DH212" s="4"/>
      <c r="DI212" s="4"/>
      <c r="DJ212" s="4"/>
      <c r="DK212" s="24"/>
      <c r="DL212" s="24"/>
      <c r="DM212" s="24"/>
      <c r="DN212" s="24" t="str">
        <f t="shared" si="254"/>
        <v/>
      </c>
      <c r="DO212" s="24" t="str">
        <f t="shared" si="254"/>
        <v/>
      </c>
      <c r="DP212" s="24" t="str">
        <f t="shared" si="254"/>
        <v/>
      </c>
      <c r="DQ212" s="24" t="str">
        <f t="shared" si="254"/>
        <v/>
      </c>
      <c r="DR212" s="24" t="str">
        <f t="shared" si="254"/>
        <v/>
      </c>
      <c r="DS212" s="4"/>
      <c r="DT212" s="20" t="str">
        <f t="shared" si="255"/>
        <v>Croydon</v>
      </c>
      <c r="DU212" s="48">
        <f t="shared" si="270"/>
        <v>18</v>
      </c>
      <c r="DV212" s="49">
        <f t="shared" si="271"/>
        <v>4</v>
      </c>
      <c r="DW212" s="49">
        <f t="shared" si="272"/>
        <v>1</v>
      </c>
      <c r="DX212" s="49">
        <f t="shared" si="273"/>
        <v>4</v>
      </c>
      <c r="DY212" s="49">
        <f>COUNTIF(CW$210:CW$219,"A")</f>
        <v>5</v>
      </c>
      <c r="DZ212" s="49">
        <f>COUNTIF(CW$210:CW$219,"D")</f>
        <v>2</v>
      </c>
      <c r="EA212" s="49">
        <f>COUNTIF(CW$210:CW$219,"H")</f>
        <v>2</v>
      </c>
      <c r="EB212" s="48">
        <f t="shared" si="274"/>
        <v>9</v>
      </c>
      <c r="EC212" s="48">
        <f t="shared" si="256"/>
        <v>3</v>
      </c>
      <c r="ED212" s="48">
        <f t="shared" si="256"/>
        <v>6</v>
      </c>
      <c r="EE212" s="50">
        <f>SUM($AW212:$BT212)+SUM(BX$210:BX$219)</f>
        <v>35</v>
      </c>
      <c r="EF212" s="50">
        <f>SUM($BV212:$CS212)+SUM(AY$210:AY$219)</f>
        <v>26</v>
      </c>
      <c r="EG212" s="48">
        <f t="shared" si="257"/>
        <v>21</v>
      </c>
      <c r="EH212" s="50">
        <f t="shared" si="275"/>
        <v>9</v>
      </c>
      <c r="EI212" s="47"/>
      <c r="EJ212" s="49">
        <f t="shared" si="258"/>
        <v>18</v>
      </c>
      <c r="EK212" s="49">
        <f t="shared" si="259"/>
        <v>9</v>
      </c>
      <c r="EL212" s="49">
        <f t="shared" si="260"/>
        <v>3</v>
      </c>
      <c r="EM212" s="49">
        <f t="shared" si="261"/>
        <v>6</v>
      </c>
      <c r="EN212" s="49">
        <f t="shared" si="262"/>
        <v>35</v>
      </c>
      <c r="EO212" s="49">
        <f t="shared" si="263"/>
        <v>26</v>
      </c>
      <c r="EP212" s="49">
        <f t="shared" si="264"/>
        <v>21</v>
      </c>
      <c r="EQ212" s="49">
        <f t="shared" si="265"/>
        <v>9</v>
      </c>
      <c r="ER212" s="4"/>
      <c r="ES212" s="4">
        <f t="shared" si="276"/>
        <v>0</v>
      </c>
      <c r="ET212" s="4">
        <f t="shared" si="277"/>
        <v>0</v>
      </c>
      <c r="EU212" s="4">
        <f t="shared" si="266"/>
        <v>0</v>
      </c>
      <c r="EV212" s="4">
        <f t="shared" si="266"/>
        <v>0</v>
      </c>
      <c r="EW212" s="4">
        <f t="shared" si="266"/>
        <v>0</v>
      </c>
      <c r="EX212" s="4">
        <f t="shared" si="266"/>
        <v>0</v>
      </c>
      <c r="EY212" s="4">
        <f t="shared" si="266"/>
        <v>0</v>
      </c>
      <c r="EZ212" s="4">
        <f t="shared" si="266"/>
        <v>0</v>
      </c>
      <c r="FC212" s="22"/>
      <c r="FD212" s="22"/>
      <c r="FE212" s="22"/>
      <c r="FF212" s="22"/>
      <c r="FG212" s="22"/>
      <c r="FH212" s="4"/>
    </row>
    <row r="213" spans="1:164" x14ac:dyDescent="0.25">
      <c r="A213" s="4">
        <v>4</v>
      </c>
      <c r="B213" s="4" t="s">
        <v>306</v>
      </c>
      <c r="C213" s="24">
        <v>18</v>
      </c>
      <c r="D213" s="24">
        <v>9</v>
      </c>
      <c r="E213" s="24">
        <v>5</v>
      </c>
      <c r="F213" s="24">
        <v>4</v>
      </c>
      <c r="G213" s="24">
        <v>32</v>
      </c>
      <c r="H213" s="24">
        <v>19</v>
      </c>
      <c r="I213" s="21">
        <v>23</v>
      </c>
      <c r="J213" s="24">
        <v>13</v>
      </c>
      <c r="L213" s="51" t="s">
        <v>429</v>
      </c>
      <c r="M213" s="64"/>
      <c r="N213" s="57"/>
      <c r="O213" s="54" t="s">
        <v>117</v>
      </c>
      <c r="P213" s="53"/>
      <c r="Q213" s="55" t="s">
        <v>235</v>
      </c>
      <c r="R213" s="71" t="s">
        <v>207</v>
      </c>
      <c r="S213" s="57"/>
      <c r="T213" s="57"/>
      <c r="U213" s="57"/>
      <c r="V213" s="60" t="s">
        <v>164</v>
      </c>
      <c r="AA213" s="51" t="s">
        <v>429</v>
      </c>
      <c r="AB213" s="64"/>
      <c r="AC213" s="57"/>
      <c r="AD213" s="54" t="s">
        <v>202</v>
      </c>
      <c r="AE213" s="53"/>
      <c r="AF213" s="55" t="s">
        <v>445</v>
      </c>
      <c r="AG213" s="57"/>
      <c r="AH213" s="57"/>
      <c r="AI213" s="57"/>
      <c r="AJ213" s="57"/>
      <c r="AK213" s="60" t="s">
        <v>331</v>
      </c>
      <c r="AP213" s="4" t="s">
        <v>448</v>
      </c>
      <c r="AW213" s="61" t="str">
        <f t="shared" si="267"/>
        <v/>
      </c>
      <c r="AX213" s="46" t="str">
        <f t="shared" si="267"/>
        <v/>
      </c>
      <c r="AY213" s="46">
        <f t="shared" si="267"/>
        <v>1</v>
      </c>
      <c r="AZ213" s="62"/>
      <c r="BA213" s="46">
        <f t="shared" si="249"/>
        <v>0</v>
      </c>
      <c r="BB213" s="46">
        <f t="shared" si="249"/>
        <v>0</v>
      </c>
      <c r="BC213" s="46" t="str">
        <f t="shared" si="249"/>
        <v/>
      </c>
      <c r="BD213" s="46" t="str">
        <f t="shared" si="249"/>
        <v/>
      </c>
      <c r="BE213" s="46" t="str">
        <f t="shared" si="249"/>
        <v/>
      </c>
      <c r="BF213" s="63">
        <f t="shared" si="249"/>
        <v>2</v>
      </c>
      <c r="BM213" s="24"/>
      <c r="BN213" s="24"/>
      <c r="BO213" s="24"/>
      <c r="BP213" s="46" t="str">
        <f t="shared" si="250"/>
        <v/>
      </c>
      <c r="BQ213" s="46" t="str">
        <f t="shared" si="250"/>
        <v/>
      </c>
      <c r="BR213" s="46" t="str">
        <f t="shared" si="250"/>
        <v/>
      </c>
      <c r="BS213" s="46" t="str">
        <f t="shared" si="250"/>
        <v/>
      </c>
      <c r="BT213" s="46" t="str">
        <f t="shared" si="250"/>
        <v/>
      </c>
      <c r="BU213" s="47"/>
      <c r="BV213" s="61" t="str">
        <f t="shared" si="268"/>
        <v/>
      </c>
      <c r="BW213" s="46" t="str">
        <f t="shared" si="268"/>
        <v/>
      </c>
      <c r="BX213" s="46">
        <f t="shared" si="268"/>
        <v>1</v>
      </c>
      <c r="BY213" s="62"/>
      <c r="BZ213" s="46">
        <f t="shared" si="251"/>
        <v>2</v>
      </c>
      <c r="CA213" s="46">
        <f t="shared" si="251"/>
        <v>4</v>
      </c>
      <c r="CB213" s="46" t="str">
        <f t="shared" si="251"/>
        <v/>
      </c>
      <c r="CC213" s="46" t="str">
        <f t="shared" si="251"/>
        <v/>
      </c>
      <c r="CD213" s="46" t="str">
        <f t="shared" si="251"/>
        <v/>
      </c>
      <c r="CE213" s="63">
        <f t="shared" si="251"/>
        <v>0</v>
      </c>
      <c r="CL213" s="24"/>
      <c r="CM213" s="24"/>
      <c r="CN213" s="24"/>
      <c r="CO213" s="46" t="str">
        <f t="shared" si="252"/>
        <v/>
      </c>
      <c r="CP213" s="46" t="str">
        <f t="shared" si="252"/>
        <v/>
      </c>
      <c r="CQ213" s="46" t="str">
        <f t="shared" si="252"/>
        <v/>
      </c>
      <c r="CR213" s="46" t="str">
        <f t="shared" si="252"/>
        <v/>
      </c>
      <c r="CS213" s="46" t="str">
        <f t="shared" si="252"/>
        <v/>
      </c>
      <c r="CU213" s="61" t="str">
        <f t="shared" si="269"/>
        <v/>
      </c>
      <c r="CV213" s="46" t="str">
        <f t="shared" si="269"/>
        <v/>
      </c>
      <c r="CW213" s="46" t="str">
        <f t="shared" si="269"/>
        <v>D</v>
      </c>
      <c r="CX213" s="62"/>
      <c r="CY213" s="46" t="str">
        <f t="shared" si="253"/>
        <v>A</v>
      </c>
      <c r="CZ213" s="46" t="str">
        <f t="shared" si="253"/>
        <v>A</v>
      </c>
      <c r="DA213" s="46" t="str">
        <f t="shared" si="253"/>
        <v/>
      </c>
      <c r="DB213" s="46" t="str">
        <f t="shared" si="253"/>
        <v/>
      </c>
      <c r="DC213" s="46" t="str">
        <f t="shared" si="253"/>
        <v/>
      </c>
      <c r="DD213" s="63" t="str">
        <f t="shared" si="253"/>
        <v>H</v>
      </c>
      <c r="DK213" s="24"/>
      <c r="DL213" s="24"/>
      <c r="DM213" s="24"/>
      <c r="DN213" s="24" t="str">
        <f t="shared" si="254"/>
        <v/>
      </c>
      <c r="DO213" s="24" t="str">
        <f t="shared" si="254"/>
        <v/>
      </c>
      <c r="DP213" s="24" t="str">
        <f t="shared" si="254"/>
        <v/>
      </c>
      <c r="DQ213" s="24" t="str">
        <f t="shared" si="254"/>
        <v/>
      </c>
      <c r="DR213" s="24" t="str">
        <f t="shared" si="254"/>
        <v/>
      </c>
      <c r="DT213" s="20" t="str">
        <f t="shared" si="255"/>
        <v>Dulwich Hamlet</v>
      </c>
      <c r="DU213" s="48">
        <f t="shared" si="270"/>
        <v>7</v>
      </c>
      <c r="DV213" s="49">
        <f t="shared" si="271"/>
        <v>1</v>
      </c>
      <c r="DW213" s="49">
        <f t="shared" si="272"/>
        <v>1</v>
      </c>
      <c r="DX213" s="49">
        <f t="shared" si="273"/>
        <v>2</v>
      </c>
      <c r="DY213" s="49">
        <f>COUNTIF(CX$210:CX$219,"A")</f>
        <v>1</v>
      </c>
      <c r="DZ213" s="49">
        <f>COUNTIF(CX$210:CX$219,"D")</f>
        <v>2</v>
      </c>
      <c r="EA213" s="49">
        <f>COUNTIF(CX$210:CX$219,"H")</f>
        <v>0</v>
      </c>
      <c r="EB213" s="48">
        <f t="shared" si="274"/>
        <v>2</v>
      </c>
      <c r="EC213" s="48">
        <f t="shared" si="256"/>
        <v>3</v>
      </c>
      <c r="ED213" s="48">
        <f t="shared" si="256"/>
        <v>2</v>
      </c>
      <c r="EE213" s="50">
        <f>SUM($AW213:$BT213)+SUM(BY$210:BY$219)</f>
        <v>7</v>
      </c>
      <c r="EF213" s="50">
        <f>SUM($BV213:$CS213)+SUM(AZ$210:AZ$219)</f>
        <v>8</v>
      </c>
      <c r="EG213" s="48">
        <f t="shared" si="257"/>
        <v>7</v>
      </c>
      <c r="EH213" s="50">
        <f t="shared" si="275"/>
        <v>-1</v>
      </c>
      <c r="EI213" s="47"/>
      <c r="EJ213" s="49">
        <f t="shared" si="258"/>
        <v>18</v>
      </c>
      <c r="EK213" s="49">
        <f t="shared" si="259"/>
        <v>11</v>
      </c>
      <c r="EL213" s="49">
        <f t="shared" si="260"/>
        <v>4</v>
      </c>
      <c r="EM213" s="49">
        <f t="shared" si="261"/>
        <v>3</v>
      </c>
      <c r="EN213" s="49">
        <f t="shared" si="262"/>
        <v>43</v>
      </c>
      <c r="EO213" s="49">
        <f t="shared" si="263"/>
        <v>18</v>
      </c>
      <c r="EP213" s="49">
        <f t="shared" si="264"/>
        <v>26</v>
      </c>
      <c r="EQ213" s="49">
        <f t="shared" si="265"/>
        <v>25</v>
      </c>
      <c r="ES213" s="4">
        <f t="shared" si="276"/>
        <v>1</v>
      </c>
      <c r="ET213" s="4">
        <f t="shared" si="277"/>
        <v>1</v>
      </c>
      <c r="EU213" s="4">
        <f t="shared" si="266"/>
        <v>1</v>
      </c>
      <c r="EV213" s="4">
        <f t="shared" si="266"/>
        <v>1</v>
      </c>
      <c r="EW213" s="4">
        <f t="shared" si="266"/>
        <v>1</v>
      </c>
      <c r="EX213" s="4">
        <f t="shared" si="266"/>
        <v>1</v>
      </c>
      <c r="EY213" s="4">
        <f t="shared" si="266"/>
        <v>1</v>
      </c>
      <c r="EZ213" s="4">
        <f t="shared" si="266"/>
        <v>1</v>
      </c>
    </row>
    <row r="214" spans="1:164" x14ac:dyDescent="0.25">
      <c r="A214" s="4">
        <v>5</v>
      </c>
      <c r="B214" s="4" t="s">
        <v>350</v>
      </c>
      <c r="C214" s="24">
        <v>18</v>
      </c>
      <c r="D214" s="24">
        <v>9</v>
      </c>
      <c r="E214" s="24">
        <v>3</v>
      </c>
      <c r="F214" s="24">
        <v>6</v>
      </c>
      <c r="G214" s="24">
        <v>35</v>
      </c>
      <c r="H214" s="24">
        <v>26</v>
      </c>
      <c r="I214" s="21">
        <v>21</v>
      </c>
      <c r="J214" s="24">
        <v>9</v>
      </c>
      <c r="L214" s="67" t="s">
        <v>299</v>
      </c>
      <c r="M214" s="68" t="s">
        <v>385</v>
      </c>
      <c r="N214" s="55" t="s">
        <v>164</v>
      </c>
      <c r="O214" s="55" t="s">
        <v>102</v>
      </c>
      <c r="P214" s="55" t="s">
        <v>263</v>
      </c>
      <c r="Q214" s="53"/>
      <c r="R214" s="55" t="s">
        <v>117</v>
      </c>
      <c r="S214" s="55" t="s">
        <v>131</v>
      </c>
      <c r="T214" s="55" t="s">
        <v>100</v>
      </c>
      <c r="U214" s="55" t="s">
        <v>164</v>
      </c>
      <c r="V214" s="70" t="s">
        <v>102</v>
      </c>
      <c r="AA214" s="67" t="s">
        <v>299</v>
      </c>
      <c r="AB214" s="68" t="s">
        <v>449</v>
      </c>
      <c r="AC214" s="55" t="s">
        <v>315</v>
      </c>
      <c r="AD214" s="55" t="s">
        <v>450</v>
      </c>
      <c r="AE214" s="55" t="s">
        <v>451</v>
      </c>
      <c r="AF214" s="53"/>
      <c r="AG214" s="55" t="s">
        <v>201</v>
      </c>
      <c r="AH214" s="55" t="s">
        <v>200</v>
      </c>
      <c r="AI214" s="55" t="s">
        <v>192</v>
      </c>
      <c r="AJ214" s="55" t="s">
        <v>452</v>
      </c>
      <c r="AK214" s="70" t="s">
        <v>228</v>
      </c>
      <c r="AP214" s="4" t="s">
        <v>453</v>
      </c>
      <c r="AW214" s="61">
        <f t="shared" si="267"/>
        <v>6</v>
      </c>
      <c r="AX214" s="46">
        <f t="shared" si="267"/>
        <v>2</v>
      </c>
      <c r="AY214" s="46">
        <f t="shared" si="267"/>
        <v>3</v>
      </c>
      <c r="AZ214" s="46">
        <f t="shared" si="267"/>
        <v>0</v>
      </c>
      <c r="BA214" s="62"/>
      <c r="BB214" s="46">
        <f>(IF(R214="","",(IF(MID(R214,2,1)="-",LEFT(R214,1),LEFT(R214,2)))+0))</f>
        <v>1</v>
      </c>
      <c r="BC214" s="46">
        <f>(IF(S214="","",(IF(MID(S214,2,1)="-",LEFT(S214,1),LEFT(S214,2)))+0))</f>
        <v>2</v>
      </c>
      <c r="BD214" s="46">
        <f>(IF(T214="","",(IF(MID(T214,2,1)="-",LEFT(T214,1),LEFT(T214,2)))+0))</f>
        <v>2</v>
      </c>
      <c r="BE214" s="46">
        <f>(IF(U214="","",(IF(MID(U214,2,1)="-",LEFT(U214,1),LEFT(U214,2)))+0))</f>
        <v>2</v>
      </c>
      <c r="BF214" s="63">
        <f>(IF(V214="","",(IF(MID(V214,2,1)="-",LEFT(V214,1),LEFT(V214,2)))+0))</f>
        <v>3</v>
      </c>
      <c r="BM214" s="24"/>
      <c r="BN214" s="24"/>
      <c r="BO214" s="24"/>
      <c r="BP214" s="46" t="str">
        <f t="shared" si="250"/>
        <v/>
      </c>
      <c r="BQ214" s="46" t="str">
        <f t="shared" si="250"/>
        <v/>
      </c>
      <c r="BR214" s="46" t="str">
        <f t="shared" si="250"/>
        <v/>
      </c>
      <c r="BS214" s="46" t="str">
        <f t="shared" si="250"/>
        <v/>
      </c>
      <c r="BT214" s="46" t="str">
        <f t="shared" si="250"/>
        <v/>
      </c>
      <c r="BU214" s="47"/>
      <c r="BV214" s="61">
        <f t="shared" si="268"/>
        <v>1</v>
      </c>
      <c r="BW214" s="46">
        <f t="shared" si="268"/>
        <v>0</v>
      </c>
      <c r="BX214" s="46">
        <f t="shared" si="268"/>
        <v>0</v>
      </c>
      <c r="BY214" s="46">
        <f t="shared" si="268"/>
        <v>0</v>
      </c>
      <c r="BZ214" s="62"/>
      <c r="CA214" s="46">
        <f>(IF(R214="","",IF(RIGHT(R214,2)="10",RIGHT(R214,2),RIGHT(R214,1))+0))</f>
        <v>1</v>
      </c>
      <c r="CB214" s="46">
        <f>(IF(S214="","",IF(RIGHT(S214,2)="10",RIGHT(S214,2),RIGHT(S214,1))+0))</f>
        <v>1</v>
      </c>
      <c r="CC214" s="46">
        <f>(IF(T214="","",IF(RIGHT(T214,2)="10",RIGHT(T214,2),RIGHT(T214,1))+0))</f>
        <v>3</v>
      </c>
      <c r="CD214" s="46">
        <f>(IF(U214="","",IF(RIGHT(U214,2)="10",RIGHT(U214,2),RIGHT(U214,1))+0))</f>
        <v>0</v>
      </c>
      <c r="CE214" s="63">
        <f>(IF(V214="","",IF(RIGHT(V214,2)="10",RIGHT(V214,2),RIGHT(V214,1))+0))</f>
        <v>0</v>
      </c>
      <c r="CL214" s="24"/>
      <c r="CM214" s="24"/>
      <c r="CN214" s="24"/>
      <c r="CO214" s="46" t="str">
        <f t="shared" si="252"/>
        <v/>
      </c>
      <c r="CP214" s="46" t="str">
        <f t="shared" si="252"/>
        <v/>
      </c>
      <c r="CQ214" s="46" t="str">
        <f t="shared" si="252"/>
        <v/>
      </c>
      <c r="CR214" s="46" t="str">
        <f t="shared" si="252"/>
        <v/>
      </c>
      <c r="CS214" s="46" t="str">
        <f t="shared" si="252"/>
        <v/>
      </c>
      <c r="CU214" s="61" t="str">
        <f t="shared" si="269"/>
        <v>H</v>
      </c>
      <c r="CV214" s="46" t="str">
        <f t="shared" si="269"/>
        <v>H</v>
      </c>
      <c r="CW214" s="46" t="str">
        <f t="shared" si="269"/>
        <v>H</v>
      </c>
      <c r="CX214" s="46" t="str">
        <f t="shared" si="269"/>
        <v>D</v>
      </c>
      <c r="CY214" s="62"/>
      <c r="CZ214" s="46" t="str">
        <f>(IF(R214="","",IF(BB214&gt;CA214,"H",IF(BB214&lt;CA214,"A","D"))))</f>
        <v>D</v>
      </c>
      <c r="DA214" s="46" t="str">
        <f>(IF(S214="","",IF(BC214&gt;CB214,"H",IF(BC214&lt;CB214,"A","D"))))</f>
        <v>H</v>
      </c>
      <c r="DB214" s="46" t="str">
        <f>(IF(T214="","",IF(BD214&gt;CC214,"H",IF(BD214&lt;CC214,"A","D"))))</f>
        <v>A</v>
      </c>
      <c r="DC214" s="46" t="str">
        <f>(IF(U214="","",IF(BE214&gt;CD214,"H",IF(BE214&lt;CD214,"A","D"))))</f>
        <v>H</v>
      </c>
      <c r="DD214" s="63" t="str">
        <f>(IF(V214="","",IF(BF214&gt;CE214,"H",IF(BF214&lt;CE214,"A","D"))))</f>
        <v>H</v>
      </c>
      <c r="DK214" s="24"/>
      <c r="DL214" s="24"/>
      <c r="DM214" s="24"/>
      <c r="DN214" s="24" t="str">
        <f t="shared" si="254"/>
        <v/>
      </c>
      <c r="DO214" s="24" t="str">
        <f t="shared" si="254"/>
        <v/>
      </c>
      <c r="DP214" s="24" t="str">
        <f t="shared" si="254"/>
        <v/>
      </c>
      <c r="DQ214" s="24" t="str">
        <f t="shared" si="254"/>
        <v/>
      </c>
      <c r="DR214" s="24" t="str">
        <f t="shared" si="254"/>
        <v/>
      </c>
      <c r="DT214" s="20" t="str">
        <f t="shared" si="255"/>
        <v>Epsom &amp; Ewell</v>
      </c>
      <c r="DU214" s="48">
        <f t="shared" si="270"/>
        <v>18</v>
      </c>
      <c r="DV214" s="49">
        <f t="shared" si="271"/>
        <v>6</v>
      </c>
      <c r="DW214" s="49">
        <f t="shared" si="272"/>
        <v>2</v>
      </c>
      <c r="DX214" s="49">
        <f t="shared" si="273"/>
        <v>1</v>
      </c>
      <c r="DY214" s="49">
        <f>COUNTIF(CY$210:CY$219,"A")</f>
        <v>3</v>
      </c>
      <c r="DZ214" s="49">
        <f>COUNTIF(CY$210:CY$219,"D")</f>
        <v>3</v>
      </c>
      <c r="EA214" s="49">
        <f>COUNTIF(CY$210:CY$219,"H")</f>
        <v>3</v>
      </c>
      <c r="EB214" s="48">
        <f t="shared" si="274"/>
        <v>9</v>
      </c>
      <c r="EC214" s="48">
        <f t="shared" si="256"/>
        <v>5</v>
      </c>
      <c r="ED214" s="48">
        <f t="shared" si="256"/>
        <v>4</v>
      </c>
      <c r="EE214" s="50">
        <f>SUM($AW214:$BT214)+SUM(BZ$210:BZ$219)</f>
        <v>32</v>
      </c>
      <c r="EF214" s="50">
        <f>SUM($BV214:$CS214)+SUM(BA$210:BA$219)</f>
        <v>14</v>
      </c>
      <c r="EG214" s="48">
        <f t="shared" si="257"/>
        <v>23</v>
      </c>
      <c r="EH214" s="50">
        <f t="shared" si="275"/>
        <v>18</v>
      </c>
      <c r="EI214" s="47"/>
      <c r="EJ214" s="49">
        <f t="shared" si="258"/>
        <v>18</v>
      </c>
      <c r="EK214" s="49">
        <f t="shared" si="259"/>
        <v>10</v>
      </c>
      <c r="EL214" s="49">
        <f t="shared" si="260"/>
        <v>5</v>
      </c>
      <c r="EM214" s="49">
        <f t="shared" si="261"/>
        <v>3</v>
      </c>
      <c r="EN214" s="49">
        <f t="shared" si="262"/>
        <v>38</v>
      </c>
      <c r="EO214" s="49">
        <f t="shared" si="263"/>
        <v>14</v>
      </c>
      <c r="EP214" s="49">
        <f t="shared" si="264"/>
        <v>25</v>
      </c>
      <c r="EQ214" s="49">
        <f t="shared" si="265"/>
        <v>24</v>
      </c>
      <c r="ES214" s="4">
        <f t="shared" si="276"/>
        <v>0</v>
      </c>
      <c r="ET214" s="4">
        <f t="shared" si="277"/>
        <v>1</v>
      </c>
      <c r="EU214" s="4">
        <f t="shared" si="266"/>
        <v>0</v>
      </c>
      <c r="EV214" s="4">
        <f t="shared" si="266"/>
        <v>1</v>
      </c>
      <c r="EW214" s="4">
        <f t="shared" si="266"/>
        <v>1</v>
      </c>
      <c r="EX214" s="4">
        <f t="shared" si="266"/>
        <v>0</v>
      </c>
      <c r="EY214" s="4">
        <f t="shared" si="266"/>
        <v>1</v>
      </c>
      <c r="EZ214" s="4">
        <f t="shared" si="266"/>
        <v>1</v>
      </c>
    </row>
    <row r="215" spans="1:164" x14ac:dyDescent="0.25">
      <c r="A215" s="4">
        <v>6</v>
      </c>
      <c r="B215" s="4" t="s">
        <v>319</v>
      </c>
      <c r="C215" s="24">
        <v>18</v>
      </c>
      <c r="D215" s="24">
        <v>7</v>
      </c>
      <c r="E215" s="24">
        <v>4</v>
      </c>
      <c r="F215" s="24">
        <v>7</v>
      </c>
      <c r="G215" s="24">
        <v>42</v>
      </c>
      <c r="H215" s="24">
        <v>27</v>
      </c>
      <c r="I215" s="21">
        <v>18</v>
      </c>
      <c r="J215" s="24">
        <v>15</v>
      </c>
      <c r="L215" s="51" t="s">
        <v>306</v>
      </c>
      <c r="M215" s="91" t="s">
        <v>102</v>
      </c>
      <c r="N215" s="71" t="s">
        <v>263</v>
      </c>
      <c r="O215" s="54" t="s">
        <v>131</v>
      </c>
      <c r="P215" s="71" t="s">
        <v>121</v>
      </c>
      <c r="Q215" s="55" t="s">
        <v>131</v>
      </c>
      <c r="R215" s="53"/>
      <c r="S215" s="71" t="s">
        <v>232</v>
      </c>
      <c r="T215" s="71" t="s">
        <v>100</v>
      </c>
      <c r="U215" s="71" t="s">
        <v>131</v>
      </c>
      <c r="V215" s="60" t="s">
        <v>147</v>
      </c>
      <c r="AA215" s="51" t="s">
        <v>306</v>
      </c>
      <c r="AB215" s="64"/>
      <c r="AC215" s="57"/>
      <c r="AD215" s="54" t="s">
        <v>382</v>
      </c>
      <c r="AE215" s="54" t="s">
        <v>427</v>
      </c>
      <c r="AF215" s="55" t="s">
        <v>214</v>
      </c>
      <c r="AG215" s="53"/>
      <c r="AH215" s="57"/>
      <c r="AI215" s="54" t="s">
        <v>386</v>
      </c>
      <c r="AJ215" s="57"/>
      <c r="AK215" s="60" t="s">
        <v>200</v>
      </c>
      <c r="AW215" s="61">
        <f t="shared" si="267"/>
        <v>3</v>
      </c>
      <c r="AX215" s="46">
        <f t="shared" si="267"/>
        <v>0</v>
      </c>
      <c r="AY215" s="46">
        <f t="shared" si="267"/>
        <v>2</v>
      </c>
      <c r="AZ215" s="46">
        <f t="shared" si="267"/>
        <v>1</v>
      </c>
      <c r="BA215" s="46">
        <f>(IF(Q215="","",(IF(MID(Q215,2,1)="-",LEFT(Q215,1),LEFT(Q215,2)))+0))</f>
        <v>2</v>
      </c>
      <c r="BB215" s="62"/>
      <c r="BC215" s="46">
        <f>(IF(S215="","",(IF(MID(S215,2,1)="-",LEFT(S215,1),LEFT(S215,2)))+0))</f>
        <v>4</v>
      </c>
      <c r="BD215" s="46">
        <f>(IF(T215="","",(IF(MID(T215,2,1)="-",LEFT(T215,1),LEFT(T215,2)))+0))</f>
        <v>2</v>
      </c>
      <c r="BE215" s="46">
        <f>(IF(U215="","",(IF(MID(U215,2,1)="-",LEFT(U215,1),LEFT(U215,2)))+0))</f>
        <v>2</v>
      </c>
      <c r="BF215" s="63">
        <f>(IF(V215="","",(IF(MID(V215,2,1)="-",LEFT(V215,1),LEFT(V215,2)))+0))</f>
        <v>0</v>
      </c>
      <c r="BM215" s="24"/>
      <c r="BN215" s="24"/>
      <c r="BO215" s="24"/>
      <c r="BP215" s="46" t="str">
        <f t="shared" si="250"/>
        <v/>
      </c>
      <c r="BQ215" s="46" t="str">
        <f t="shared" si="250"/>
        <v/>
      </c>
      <c r="BR215" s="46" t="str">
        <f t="shared" si="250"/>
        <v/>
      </c>
      <c r="BS215" s="46" t="str">
        <f t="shared" si="250"/>
        <v/>
      </c>
      <c r="BT215" s="46" t="str">
        <f t="shared" si="250"/>
        <v/>
      </c>
      <c r="BU215" s="47"/>
      <c r="BV215" s="61">
        <f t="shared" si="268"/>
        <v>0</v>
      </c>
      <c r="BW215" s="46">
        <f t="shared" si="268"/>
        <v>0</v>
      </c>
      <c r="BX215" s="46">
        <f t="shared" si="268"/>
        <v>1</v>
      </c>
      <c r="BY215" s="46">
        <f t="shared" si="268"/>
        <v>4</v>
      </c>
      <c r="BZ215" s="46">
        <f>(IF(Q215="","",IF(RIGHT(Q215,2)="10",RIGHT(Q215,2),RIGHT(Q215,1))+0))</f>
        <v>1</v>
      </c>
      <c r="CA215" s="62"/>
      <c r="CB215" s="46">
        <f>(IF(S215="","",IF(RIGHT(S215,2)="10",RIGHT(S215,2),RIGHT(S215,1))+0))</f>
        <v>0</v>
      </c>
      <c r="CC215" s="46">
        <f>(IF(T215="","",IF(RIGHT(T215,2)="10",RIGHT(T215,2),RIGHT(T215,1))+0))</f>
        <v>3</v>
      </c>
      <c r="CD215" s="46">
        <f>(IF(U215="","",IF(RIGHT(U215,2)="10",RIGHT(U215,2),RIGHT(U215,1))+0))</f>
        <v>1</v>
      </c>
      <c r="CE215" s="63">
        <f>(IF(V215="","",IF(RIGHT(V215,2)="10",RIGHT(V215,2),RIGHT(V215,1))+0))</f>
        <v>1</v>
      </c>
      <c r="CL215" s="24"/>
      <c r="CM215" s="24"/>
      <c r="CN215" s="24"/>
      <c r="CO215" s="46" t="str">
        <f t="shared" si="252"/>
        <v/>
      </c>
      <c r="CP215" s="46" t="str">
        <f t="shared" si="252"/>
        <v/>
      </c>
      <c r="CQ215" s="46" t="str">
        <f t="shared" si="252"/>
        <v/>
      </c>
      <c r="CR215" s="46" t="str">
        <f t="shared" si="252"/>
        <v/>
      </c>
      <c r="CS215" s="46" t="str">
        <f t="shared" si="252"/>
        <v/>
      </c>
      <c r="CU215" s="61" t="str">
        <f t="shared" si="269"/>
        <v>H</v>
      </c>
      <c r="CV215" s="46" t="str">
        <f t="shared" si="269"/>
        <v>D</v>
      </c>
      <c r="CW215" s="46" t="str">
        <f t="shared" si="269"/>
        <v>H</v>
      </c>
      <c r="CX215" s="46" t="str">
        <f t="shared" si="269"/>
        <v>A</v>
      </c>
      <c r="CY215" s="46" t="str">
        <f>(IF(Q215="","",IF(BA215&gt;BZ215,"H",IF(BA215&lt;BZ215,"A","D"))))</f>
        <v>H</v>
      </c>
      <c r="CZ215" s="62"/>
      <c r="DA215" s="46" t="str">
        <f>(IF(S215="","",IF(BC215&gt;CB215,"H",IF(BC215&lt;CB215,"A","D"))))</f>
        <v>H</v>
      </c>
      <c r="DB215" s="46" t="str">
        <f>(IF(T215="","",IF(BD215&gt;CC215,"H",IF(BD215&lt;CC215,"A","D"))))</f>
        <v>A</v>
      </c>
      <c r="DC215" s="46" t="str">
        <f>(IF(U215="","",IF(BE215&gt;CD215,"H",IF(BE215&lt;CD215,"A","D"))))</f>
        <v>H</v>
      </c>
      <c r="DD215" s="63" t="str">
        <f>(IF(V215="","",IF(BF215&gt;CE215,"H",IF(BF215&lt;CE215,"A","D"))))</f>
        <v>A</v>
      </c>
      <c r="DK215" s="24"/>
      <c r="DL215" s="24"/>
      <c r="DM215" s="24"/>
      <c r="DN215" s="24" t="str">
        <f t="shared" si="254"/>
        <v/>
      </c>
      <c r="DO215" s="24" t="str">
        <f t="shared" si="254"/>
        <v/>
      </c>
      <c r="DP215" s="24" t="str">
        <f t="shared" si="254"/>
        <v/>
      </c>
      <c r="DQ215" s="24" t="str">
        <f t="shared" si="254"/>
        <v/>
      </c>
      <c r="DR215" s="24" t="str">
        <f t="shared" si="254"/>
        <v/>
      </c>
      <c r="DT215" s="20" t="str">
        <f t="shared" si="255"/>
        <v>Hampton</v>
      </c>
      <c r="DU215" s="48">
        <f t="shared" si="270"/>
        <v>18</v>
      </c>
      <c r="DV215" s="49">
        <f t="shared" si="271"/>
        <v>5</v>
      </c>
      <c r="DW215" s="49">
        <f t="shared" si="272"/>
        <v>1</v>
      </c>
      <c r="DX215" s="49">
        <f t="shared" si="273"/>
        <v>3</v>
      </c>
      <c r="DY215" s="49">
        <f>COUNTIF(CZ$210:CZ$219,"A")</f>
        <v>4</v>
      </c>
      <c r="DZ215" s="49">
        <f>COUNTIF(CZ$210:CZ$219,"D")</f>
        <v>4</v>
      </c>
      <c r="EA215" s="49">
        <f>COUNTIF(CZ$210:CZ$219,"H")</f>
        <v>1</v>
      </c>
      <c r="EB215" s="48">
        <f t="shared" si="274"/>
        <v>9</v>
      </c>
      <c r="EC215" s="48">
        <f t="shared" si="256"/>
        <v>5</v>
      </c>
      <c r="ED215" s="48">
        <f t="shared" si="256"/>
        <v>4</v>
      </c>
      <c r="EE215" s="50">
        <f>SUM($AW215:$BT215)+SUM(CA$210:CA$219)</f>
        <v>32</v>
      </c>
      <c r="EF215" s="50">
        <f>SUM($BV215:$CS215)+SUM(BB$210:BB$219)</f>
        <v>19</v>
      </c>
      <c r="EG215" s="48">
        <f t="shared" si="257"/>
        <v>23</v>
      </c>
      <c r="EH215" s="50">
        <f t="shared" si="275"/>
        <v>13</v>
      </c>
      <c r="EI215" s="47"/>
      <c r="EJ215" s="49">
        <f t="shared" si="258"/>
        <v>18</v>
      </c>
      <c r="EK215" s="49">
        <f t="shared" si="259"/>
        <v>9</v>
      </c>
      <c r="EL215" s="49">
        <f t="shared" si="260"/>
        <v>5</v>
      </c>
      <c r="EM215" s="49">
        <f t="shared" si="261"/>
        <v>4</v>
      </c>
      <c r="EN215" s="49">
        <f t="shared" si="262"/>
        <v>32</v>
      </c>
      <c r="EO215" s="49">
        <f t="shared" si="263"/>
        <v>19</v>
      </c>
      <c r="EP215" s="49">
        <f t="shared" si="264"/>
        <v>23</v>
      </c>
      <c r="EQ215" s="49">
        <f t="shared" si="265"/>
        <v>13</v>
      </c>
      <c r="ES215" s="4">
        <f t="shared" si="276"/>
        <v>0</v>
      </c>
      <c r="ET215" s="4">
        <f t="shared" si="277"/>
        <v>0</v>
      </c>
      <c r="EU215" s="4">
        <f t="shared" si="266"/>
        <v>0</v>
      </c>
      <c r="EV215" s="4">
        <f t="shared" si="266"/>
        <v>0</v>
      </c>
      <c r="EW215" s="4">
        <f t="shared" si="266"/>
        <v>0</v>
      </c>
      <c r="EX215" s="4">
        <f t="shared" si="266"/>
        <v>0</v>
      </c>
      <c r="EY215" s="4">
        <f t="shared" si="266"/>
        <v>0</v>
      </c>
      <c r="EZ215" s="4">
        <f t="shared" si="266"/>
        <v>0</v>
      </c>
    </row>
    <row r="216" spans="1:164" x14ac:dyDescent="0.25">
      <c r="A216" s="4">
        <v>7</v>
      </c>
      <c r="B216" s="4" t="s">
        <v>313</v>
      </c>
      <c r="C216" s="24">
        <v>18</v>
      </c>
      <c r="D216" s="24">
        <v>5</v>
      </c>
      <c r="E216" s="24">
        <v>7</v>
      </c>
      <c r="F216" s="24">
        <v>6</v>
      </c>
      <c r="G216" s="24">
        <v>29</v>
      </c>
      <c r="H216" s="24">
        <v>31</v>
      </c>
      <c r="I216" s="21">
        <v>17</v>
      </c>
      <c r="J216" s="24">
        <v>-2</v>
      </c>
      <c r="L216" s="51" t="s">
        <v>310</v>
      </c>
      <c r="M216" s="64"/>
      <c r="N216" s="57"/>
      <c r="O216" s="54" t="s">
        <v>259</v>
      </c>
      <c r="P216" s="57"/>
      <c r="Q216" s="55" t="s">
        <v>117</v>
      </c>
      <c r="R216" s="71" t="s">
        <v>104</v>
      </c>
      <c r="S216" s="53"/>
      <c r="T216" s="66" t="s">
        <v>176</v>
      </c>
      <c r="U216" s="57"/>
      <c r="V216" s="60" t="s">
        <v>117</v>
      </c>
      <c r="AA216" s="51" t="s">
        <v>310</v>
      </c>
      <c r="AB216" s="64"/>
      <c r="AC216" s="57"/>
      <c r="AD216" s="54" t="s">
        <v>308</v>
      </c>
      <c r="AE216" s="57"/>
      <c r="AF216" s="55" t="s">
        <v>266</v>
      </c>
      <c r="AG216" s="54" t="s">
        <v>454</v>
      </c>
      <c r="AH216" s="53"/>
      <c r="AI216" s="65" t="s">
        <v>332</v>
      </c>
      <c r="AJ216" s="57"/>
      <c r="AK216" s="60" t="s">
        <v>451</v>
      </c>
      <c r="AW216" s="61" t="str">
        <f t="shared" si="267"/>
        <v/>
      </c>
      <c r="AX216" s="46" t="str">
        <f t="shared" si="267"/>
        <v/>
      </c>
      <c r="AY216" s="46">
        <f t="shared" si="267"/>
        <v>1</v>
      </c>
      <c r="AZ216" s="46" t="str">
        <f t="shared" si="267"/>
        <v/>
      </c>
      <c r="BA216" s="46">
        <f>(IF(Q216="","",(IF(MID(Q216,2,1)="-",LEFT(Q216,1),LEFT(Q216,2)))+0))</f>
        <v>1</v>
      </c>
      <c r="BB216" s="46">
        <f>(IF(R216="","",(IF(MID(R216,2,1)="-",LEFT(R216,1),LEFT(R216,2)))+0))</f>
        <v>1</v>
      </c>
      <c r="BC216" s="62"/>
      <c r="BD216" s="46">
        <f>(IF(T216="","",(IF(MID(T216,2,1)="-",LEFT(T216,1),LEFT(T216,2)))+0))</f>
        <v>0</v>
      </c>
      <c r="BE216" s="46" t="str">
        <f>(IF(U216="","",(IF(MID(U216,2,1)="-",LEFT(U216,1),LEFT(U216,2)))+0))</f>
        <v/>
      </c>
      <c r="BF216" s="63">
        <f>(IF(V216="","",(IF(MID(V216,2,1)="-",LEFT(V216,1),LEFT(V216,2)))+0))</f>
        <v>1</v>
      </c>
      <c r="BM216" s="24"/>
      <c r="BN216" s="24"/>
      <c r="BO216" s="24"/>
      <c r="BP216" s="46" t="str">
        <f t="shared" si="250"/>
        <v/>
      </c>
      <c r="BQ216" s="46" t="str">
        <f t="shared" si="250"/>
        <v/>
      </c>
      <c r="BR216" s="46" t="str">
        <f t="shared" si="250"/>
        <v/>
      </c>
      <c r="BS216" s="46" t="str">
        <f t="shared" si="250"/>
        <v/>
      </c>
      <c r="BT216" s="46" t="str">
        <f t="shared" si="250"/>
        <v/>
      </c>
      <c r="BU216" s="47"/>
      <c r="BV216" s="61" t="str">
        <f t="shared" si="268"/>
        <v/>
      </c>
      <c r="BW216" s="46" t="str">
        <f t="shared" si="268"/>
        <v/>
      </c>
      <c r="BX216" s="46">
        <f t="shared" si="268"/>
        <v>8</v>
      </c>
      <c r="BY216" s="46" t="str">
        <f t="shared" si="268"/>
        <v/>
      </c>
      <c r="BZ216" s="46">
        <f>(IF(Q216="","",IF(RIGHT(Q216,2)="10",RIGHT(Q216,2),RIGHT(Q216,1))+0))</f>
        <v>1</v>
      </c>
      <c r="CA216" s="46">
        <f>(IF(R216="","",IF(RIGHT(R216,2)="10",RIGHT(R216,2),RIGHT(R216,1))+0))</f>
        <v>3</v>
      </c>
      <c r="CB216" s="62"/>
      <c r="CC216" s="46">
        <f>(IF(T216="","",IF(RIGHT(T216,2)="10",RIGHT(T216,2),RIGHT(T216,1))+0))</f>
        <v>10</v>
      </c>
      <c r="CD216" s="46" t="str">
        <f>(IF(U216="","",IF(RIGHT(U216,2)="10",RIGHT(U216,2),RIGHT(U216,1))+0))</f>
        <v/>
      </c>
      <c r="CE216" s="63">
        <f>(IF(V216="","",IF(RIGHT(V216,2)="10",RIGHT(V216,2),RIGHT(V216,1))+0))</f>
        <v>1</v>
      </c>
      <c r="CL216" s="24"/>
      <c r="CM216" s="24"/>
      <c r="CN216" s="24"/>
      <c r="CO216" s="46" t="str">
        <f t="shared" si="252"/>
        <v/>
      </c>
      <c r="CP216" s="46" t="str">
        <f t="shared" si="252"/>
        <v/>
      </c>
      <c r="CQ216" s="46" t="str">
        <f t="shared" si="252"/>
        <v/>
      </c>
      <c r="CR216" s="46" t="str">
        <f t="shared" si="252"/>
        <v/>
      </c>
      <c r="CS216" s="46" t="str">
        <f t="shared" si="252"/>
        <v/>
      </c>
      <c r="CU216" s="61" t="str">
        <f t="shared" si="269"/>
        <v/>
      </c>
      <c r="CV216" s="46" t="str">
        <f t="shared" si="269"/>
        <v/>
      </c>
      <c r="CW216" s="46" t="str">
        <f t="shared" si="269"/>
        <v>A</v>
      </c>
      <c r="CX216" s="46" t="str">
        <f t="shared" si="269"/>
        <v/>
      </c>
      <c r="CY216" s="46" t="str">
        <f>(IF(Q216="","",IF(BA216&gt;BZ216,"H",IF(BA216&lt;BZ216,"A","D"))))</f>
        <v>D</v>
      </c>
      <c r="CZ216" s="46" t="str">
        <f>(IF(R216="","",IF(BB216&gt;CA216,"H",IF(BB216&lt;CA216,"A","D"))))</f>
        <v>A</v>
      </c>
      <c r="DA216" s="62"/>
      <c r="DB216" s="46" t="str">
        <f>(IF(T216="","",IF(BD216&gt;CC216,"H",IF(BD216&lt;CC216,"A","D"))))</f>
        <v>A</v>
      </c>
      <c r="DC216" s="46" t="str">
        <f>(IF(U216="","",IF(BE216&gt;CD216,"H",IF(BE216&lt;CD216,"A","D"))))</f>
        <v/>
      </c>
      <c r="DD216" s="63" t="str">
        <f>(IF(V216="","",IF(BF216&gt;CE216,"H",IF(BF216&lt;CE216,"A","D"))))</f>
        <v>D</v>
      </c>
      <c r="DK216" s="24"/>
      <c r="DL216" s="24"/>
      <c r="DM216" s="24"/>
      <c r="DN216" s="24" t="str">
        <f t="shared" si="254"/>
        <v/>
      </c>
      <c r="DO216" s="24" t="str">
        <f t="shared" si="254"/>
        <v/>
      </c>
      <c r="DP216" s="24" t="str">
        <f t="shared" si="254"/>
        <v/>
      </c>
      <c r="DQ216" s="24" t="str">
        <f t="shared" si="254"/>
        <v/>
      </c>
      <c r="DR216" s="24" t="str">
        <f t="shared" si="254"/>
        <v/>
      </c>
      <c r="DT216" s="20" t="str">
        <f t="shared" si="255"/>
        <v>Redhill</v>
      </c>
      <c r="DU216" s="48">
        <f t="shared" si="270"/>
        <v>8</v>
      </c>
      <c r="DV216" s="49">
        <f t="shared" si="271"/>
        <v>0</v>
      </c>
      <c r="DW216" s="49">
        <f t="shared" si="272"/>
        <v>2</v>
      </c>
      <c r="DX216" s="49">
        <f t="shared" si="273"/>
        <v>3</v>
      </c>
      <c r="DY216" s="49">
        <f>COUNTIF(DA$210:DA$219,"A")</f>
        <v>0</v>
      </c>
      <c r="DZ216" s="49">
        <f>COUNTIF(DA$210:DA$219,"D")</f>
        <v>0</v>
      </c>
      <c r="EA216" s="49">
        <f>COUNTIF(DA$210:DA$219,"H")</f>
        <v>3</v>
      </c>
      <c r="EB216" s="48">
        <f t="shared" si="274"/>
        <v>0</v>
      </c>
      <c r="EC216" s="48">
        <f t="shared" si="256"/>
        <v>2</v>
      </c>
      <c r="ED216" s="48">
        <f t="shared" si="256"/>
        <v>6</v>
      </c>
      <c r="EE216" s="50">
        <f>SUM($AW216:$BT216)+SUM(CB$210:CB$219)</f>
        <v>6</v>
      </c>
      <c r="EF216" s="50">
        <f>SUM($BV216:$CS216)+SUM(BC$210:BC$219)</f>
        <v>31</v>
      </c>
      <c r="EG216" s="48">
        <f t="shared" si="257"/>
        <v>2</v>
      </c>
      <c r="EH216" s="50">
        <f t="shared" si="275"/>
        <v>-25</v>
      </c>
      <c r="EI216" s="47"/>
      <c r="EJ216" s="49">
        <f t="shared" si="258"/>
        <v>18</v>
      </c>
      <c r="EK216" s="49">
        <f t="shared" si="259"/>
        <v>1</v>
      </c>
      <c r="EL216" s="49">
        <f t="shared" si="260"/>
        <v>3</v>
      </c>
      <c r="EM216" s="49">
        <f t="shared" si="261"/>
        <v>14</v>
      </c>
      <c r="EN216" s="49">
        <f t="shared" si="262"/>
        <v>21</v>
      </c>
      <c r="EO216" s="49">
        <f t="shared" si="263"/>
        <v>73</v>
      </c>
      <c r="EP216" s="49">
        <f t="shared" si="264"/>
        <v>5</v>
      </c>
      <c r="EQ216" s="49">
        <f t="shared" si="265"/>
        <v>-52</v>
      </c>
      <c r="ES216" s="4">
        <f t="shared" si="276"/>
        <v>1</v>
      </c>
      <c r="ET216" s="4">
        <f t="shared" si="277"/>
        <v>1</v>
      </c>
      <c r="EU216" s="4">
        <f t="shared" si="266"/>
        <v>1</v>
      </c>
      <c r="EV216" s="4">
        <f t="shared" si="266"/>
        <v>1</v>
      </c>
      <c r="EW216" s="4">
        <f t="shared" si="266"/>
        <v>1</v>
      </c>
      <c r="EX216" s="4">
        <f t="shared" si="266"/>
        <v>1</v>
      </c>
      <c r="EY216" s="4">
        <f t="shared" si="266"/>
        <v>1</v>
      </c>
      <c r="EZ216" s="4">
        <f t="shared" si="266"/>
        <v>1</v>
      </c>
    </row>
    <row r="217" spans="1:164" x14ac:dyDescent="0.25">
      <c r="A217" s="4">
        <v>8</v>
      </c>
      <c r="B217" s="4" t="s">
        <v>298</v>
      </c>
      <c r="C217" s="24">
        <v>18</v>
      </c>
      <c r="D217" s="24">
        <v>5</v>
      </c>
      <c r="E217" s="24">
        <v>2</v>
      </c>
      <c r="F217" s="24">
        <v>11</v>
      </c>
      <c r="G217" s="24">
        <v>25</v>
      </c>
      <c r="H217" s="24">
        <v>53</v>
      </c>
      <c r="I217" s="21">
        <v>12</v>
      </c>
      <c r="J217" s="24">
        <v>-28</v>
      </c>
      <c r="L217" s="51" t="s">
        <v>326</v>
      </c>
      <c r="M217" s="72" t="s">
        <v>102</v>
      </c>
      <c r="N217" s="57"/>
      <c r="O217" s="54" t="s">
        <v>147</v>
      </c>
      <c r="P217" s="57"/>
      <c r="Q217" s="55" t="s">
        <v>131</v>
      </c>
      <c r="R217" s="54" t="s">
        <v>101</v>
      </c>
      <c r="S217" s="57"/>
      <c r="T217" s="53"/>
      <c r="U217" s="57"/>
      <c r="V217" s="126" t="s">
        <v>227</v>
      </c>
      <c r="AA217" s="51" t="s">
        <v>326</v>
      </c>
      <c r="AB217" s="59" t="s">
        <v>450</v>
      </c>
      <c r="AC217" s="57"/>
      <c r="AD217" s="54" t="s">
        <v>455</v>
      </c>
      <c r="AE217" s="54" t="s">
        <v>194</v>
      </c>
      <c r="AF217" s="55" t="s">
        <v>316</v>
      </c>
      <c r="AG217" s="54" t="s">
        <v>449</v>
      </c>
      <c r="AH217" s="57"/>
      <c r="AI217" s="53"/>
      <c r="AJ217" s="57"/>
      <c r="AK217" s="60" t="s">
        <v>456</v>
      </c>
      <c r="AW217" s="61">
        <f t="shared" si="267"/>
        <v>3</v>
      </c>
      <c r="AX217" s="46" t="str">
        <f t="shared" si="267"/>
        <v/>
      </c>
      <c r="AY217" s="46">
        <f t="shared" si="267"/>
        <v>0</v>
      </c>
      <c r="AZ217" s="46" t="str">
        <f t="shared" si="267"/>
        <v/>
      </c>
      <c r="BA217" s="46">
        <f>(IF(Q217="","",(IF(MID(Q217,2,1)="-",LEFT(Q217,1),LEFT(Q217,2)))+0))</f>
        <v>2</v>
      </c>
      <c r="BB217" s="46">
        <f>(IF(R217="","",(IF(MID(R217,2,1)="-",LEFT(R217,1),LEFT(R217,2)))+0))</f>
        <v>2</v>
      </c>
      <c r="BC217" s="46" t="str">
        <f>(IF(S217="","",(IF(MID(S217,2,1)="-",LEFT(S217,1),LEFT(S217,2)))+0))</f>
        <v/>
      </c>
      <c r="BD217" s="62"/>
      <c r="BE217" s="46" t="str">
        <f>(IF(U217="","",(IF(MID(U217,2,1)="-",LEFT(U217,1),LEFT(U217,2)))+0))</f>
        <v/>
      </c>
      <c r="BF217" s="63">
        <f>(IF(V217="","",(IF(MID(V217,2,1)="-",LEFT(V217,1),LEFT(V217,2)))+0))</f>
        <v>1</v>
      </c>
      <c r="BM217" s="24"/>
      <c r="BN217" s="24"/>
      <c r="BO217" s="24"/>
      <c r="BP217" s="46" t="str">
        <f t="shared" si="250"/>
        <v/>
      </c>
      <c r="BQ217" s="46" t="str">
        <f t="shared" si="250"/>
        <v/>
      </c>
      <c r="BR217" s="46" t="str">
        <f t="shared" si="250"/>
        <v/>
      </c>
      <c r="BS217" s="46" t="str">
        <f t="shared" si="250"/>
        <v/>
      </c>
      <c r="BT217" s="46" t="str">
        <f t="shared" si="250"/>
        <v/>
      </c>
      <c r="BU217" s="47"/>
      <c r="BV217" s="61">
        <f t="shared" si="268"/>
        <v>0</v>
      </c>
      <c r="BW217" s="46" t="str">
        <f t="shared" si="268"/>
        <v/>
      </c>
      <c r="BX217" s="46">
        <f t="shared" si="268"/>
        <v>1</v>
      </c>
      <c r="BY217" s="46" t="str">
        <f t="shared" si="268"/>
        <v/>
      </c>
      <c r="BZ217" s="46">
        <f>(IF(Q217="","",IF(RIGHT(Q217,2)="10",RIGHT(Q217,2),RIGHT(Q217,1))+0))</f>
        <v>1</v>
      </c>
      <c r="CA217" s="46">
        <f>(IF(R217="","",IF(RIGHT(R217,2)="10",RIGHT(R217,2),RIGHT(R217,1))+0))</f>
        <v>2</v>
      </c>
      <c r="CB217" s="46" t="str">
        <f>(IF(S217="","",IF(RIGHT(S217,2)="10",RIGHT(S217,2),RIGHT(S217,1))+0))</f>
        <v/>
      </c>
      <c r="CC217" s="62"/>
      <c r="CD217" s="46" t="str">
        <f>(IF(U217="","",IF(RIGHT(U217,2)="10",RIGHT(U217,2),RIGHT(U217,1))+0))</f>
        <v/>
      </c>
      <c r="CE217" s="63">
        <f>(IF(V217="","",IF(RIGHT(V217,2)="10",RIGHT(V217,2),RIGHT(V217,1))+0))</f>
        <v>0</v>
      </c>
      <c r="CL217" s="24"/>
      <c r="CM217" s="24"/>
      <c r="CN217" s="24"/>
      <c r="CO217" s="46" t="str">
        <f t="shared" si="252"/>
        <v/>
      </c>
      <c r="CP217" s="46" t="str">
        <f t="shared" si="252"/>
        <v/>
      </c>
      <c r="CQ217" s="46" t="str">
        <f t="shared" si="252"/>
        <v/>
      </c>
      <c r="CR217" s="46" t="str">
        <f t="shared" si="252"/>
        <v/>
      </c>
      <c r="CS217" s="46" t="str">
        <f t="shared" si="252"/>
        <v/>
      </c>
      <c r="CU217" s="61" t="str">
        <f t="shared" si="269"/>
        <v>H</v>
      </c>
      <c r="CV217" s="46" t="str">
        <f t="shared" si="269"/>
        <v/>
      </c>
      <c r="CW217" s="46" t="str">
        <f t="shared" si="269"/>
        <v>A</v>
      </c>
      <c r="CX217" s="46" t="str">
        <f t="shared" si="269"/>
        <v/>
      </c>
      <c r="CY217" s="46" t="str">
        <f>(IF(Q217="","",IF(BA217&gt;BZ217,"H",IF(BA217&lt;BZ217,"A","D"))))</f>
        <v>H</v>
      </c>
      <c r="CZ217" s="46" t="str">
        <f>(IF(R217="","",IF(BB217&gt;CA217,"H",IF(BB217&lt;CA217,"A","D"))))</f>
        <v>D</v>
      </c>
      <c r="DA217" s="46" t="str">
        <f>(IF(S217="","",IF(BC217&gt;CB217,"H",IF(BC217&lt;CB217,"A","D"))))</f>
        <v/>
      </c>
      <c r="DB217" s="62"/>
      <c r="DC217" s="46" t="str">
        <f>(IF(U217="","",IF(BE217&gt;CD217,"H",IF(BE217&lt;CD217,"A","D"))))</f>
        <v/>
      </c>
      <c r="DD217" s="63" t="str">
        <f>(IF(V217="","",IF(BF217&gt;CE217,"H",IF(BF217&lt;CE217,"A","D"))))</f>
        <v>H</v>
      </c>
      <c r="DK217" s="24"/>
      <c r="DL217" s="24"/>
      <c r="DM217" s="24"/>
      <c r="DN217" s="24" t="str">
        <f t="shared" si="254"/>
        <v/>
      </c>
      <c r="DO217" s="24" t="str">
        <f t="shared" si="254"/>
        <v/>
      </c>
      <c r="DP217" s="24" t="str">
        <f t="shared" si="254"/>
        <v/>
      </c>
      <c r="DQ217" s="24" t="str">
        <f t="shared" si="254"/>
        <v/>
      </c>
      <c r="DR217" s="24" t="str">
        <f t="shared" si="254"/>
        <v/>
      </c>
      <c r="DT217" s="20" t="str">
        <f t="shared" si="255"/>
        <v>Sutton United</v>
      </c>
      <c r="DU217" s="48">
        <f t="shared" si="270"/>
        <v>11</v>
      </c>
      <c r="DV217" s="49">
        <f t="shared" si="271"/>
        <v>3</v>
      </c>
      <c r="DW217" s="49">
        <f t="shared" si="272"/>
        <v>1</v>
      </c>
      <c r="DX217" s="49">
        <f t="shared" si="273"/>
        <v>1</v>
      </c>
      <c r="DY217" s="49">
        <f>COUNTIF(DB$210:DB$219,"A")</f>
        <v>4</v>
      </c>
      <c r="DZ217" s="49">
        <f>COUNTIF(DB$210:DB$219,"D")</f>
        <v>1</v>
      </c>
      <c r="EA217" s="49">
        <f>COUNTIF(DB$210:DB$219,"H")</f>
        <v>1</v>
      </c>
      <c r="EB217" s="48">
        <f t="shared" si="274"/>
        <v>7</v>
      </c>
      <c r="EC217" s="48">
        <f t="shared" si="256"/>
        <v>2</v>
      </c>
      <c r="ED217" s="48">
        <f t="shared" si="256"/>
        <v>2</v>
      </c>
      <c r="EE217" s="50">
        <f>SUM($AW217:$BT217)+SUM(CC$210:CC$219)</f>
        <v>31</v>
      </c>
      <c r="EF217" s="50">
        <f>SUM($BV217:$CS217)+SUM(BD$210:BD$219)</f>
        <v>13</v>
      </c>
      <c r="EG217" s="48">
        <f t="shared" si="257"/>
        <v>16</v>
      </c>
      <c r="EH217" s="50">
        <f t="shared" si="275"/>
        <v>18</v>
      </c>
      <c r="EI217" s="47"/>
      <c r="EJ217" s="49">
        <f t="shared" si="258"/>
        <v>18</v>
      </c>
      <c r="EK217" s="49">
        <f t="shared" si="259"/>
        <v>12</v>
      </c>
      <c r="EL217" s="49">
        <f t="shared" si="260"/>
        <v>2</v>
      </c>
      <c r="EM217" s="49">
        <f t="shared" si="261"/>
        <v>4</v>
      </c>
      <c r="EN217" s="49">
        <f t="shared" si="262"/>
        <v>44</v>
      </c>
      <c r="EO217" s="49">
        <f t="shared" si="263"/>
        <v>19</v>
      </c>
      <c r="EP217" s="49">
        <f t="shared" si="264"/>
        <v>26</v>
      </c>
      <c r="EQ217" s="49">
        <f t="shared" si="265"/>
        <v>25</v>
      </c>
      <c r="ES217" s="4">
        <f t="shared" si="276"/>
        <v>1</v>
      </c>
      <c r="ET217" s="4">
        <f t="shared" si="277"/>
        <v>1</v>
      </c>
      <c r="EU217" s="4">
        <f t="shared" si="266"/>
        <v>0</v>
      </c>
      <c r="EV217" s="4">
        <f t="shared" si="266"/>
        <v>1</v>
      </c>
      <c r="EW217" s="4">
        <f t="shared" si="266"/>
        <v>1</v>
      </c>
      <c r="EX217" s="4">
        <f t="shared" si="266"/>
        <v>1</v>
      </c>
      <c r="EY217" s="4">
        <f t="shared" si="266"/>
        <v>1</v>
      </c>
      <c r="EZ217" s="4">
        <f t="shared" si="266"/>
        <v>1</v>
      </c>
    </row>
    <row r="218" spans="1:164" x14ac:dyDescent="0.25">
      <c r="A218" s="4">
        <v>9</v>
      </c>
      <c r="B218" s="4" t="s">
        <v>411</v>
      </c>
      <c r="C218" s="24">
        <v>18</v>
      </c>
      <c r="D218" s="24">
        <v>3</v>
      </c>
      <c r="E218" s="24">
        <v>1</v>
      </c>
      <c r="F218" s="24">
        <v>14</v>
      </c>
      <c r="G218" s="24">
        <v>22</v>
      </c>
      <c r="H218" s="24">
        <v>49</v>
      </c>
      <c r="I218" s="21">
        <v>7</v>
      </c>
      <c r="J218" s="24">
        <v>-27</v>
      </c>
      <c r="L218" s="51" t="s">
        <v>411</v>
      </c>
      <c r="M218" s="64"/>
      <c r="N218" s="57"/>
      <c r="O218" s="54" t="s">
        <v>100</v>
      </c>
      <c r="P218" s="57"/>
      <c r="Q218" s="55" t="s">
        <v>206</v>
      </c>
      <c r="R218" s="71" t="s">
        <v>235</v>
      </c>
      <c r="S218" s="57"/>
      <c r="T218" s="66" t="s">
        <v>116</v>
      </c>
      <c r="U218" s="53"/>
      <c r="V218" s="60" t="s">
        <v>101</v>
      </c>
      <c r="AA218" s="51" t="s">
        <v>411</v>
      </c>
      <c r="AB218" s="64"/>
      <c r="AC218" s="66" t="s">
        <v>229</v>
      </c>
      <c r="AD218" s="54" t="s">
        <v>303</v>
      </c>
      <c r="AE218" s="57"/>
      <c r="AF218" s="55" t="s">
        <v>457</v>
      </c>
      <c r="AG218" s="57"/>
      <c r="AH218" s="57"/>
      <c r="AI218" s="54" t="s">
        <v>458</v>
      </c>
      <c r="AJ218" s="53"/>
      <c r="AK218" s="123" t="s">
        <v>443</v>
      </c>
      <c r="AW218" s="61" t="str">
        <f t="shared" si="267"/>
        <v/>
      </c>
      <c r="AX218" s="46" t="str">
        <f t="shared" si="267"/>
        <v/>
      </c>
      <c r="AY218" s="46">
        <f t="shared" si="267"/>
        <v>2</v>
      </c>
      <c r="AZ218" s="46" t="str">
        <f t="shared" si="267"/>
        <v/>
      </c>
      <c r="BA218" s="46">
        <f>(IF(Q218="","",(IF(MID(Q218,2,1)="-",LEFT(Q218,1),LEFT(Q218,2)))+0))</f>
        <v>1</v>
      </c>
      <c r="BB218" s="46">
        <f>(IF(R218="","",(IF(MID(R218,2,1)="-",LEFT(R218,1),LEFT(R218,2)))+0))</f>
        <v>0</v>
      </c>
      <c r="BC218" s="46" t="str">
        <f>(IF(S218="","",(IF(MID(S218,2,1)="-",LEFT(S218,1),LEFT(S218,2)))+0))</f>
        <v/>
      </c>
      <c r="BD218" s="46">
        <f>(IF(T218="","",(IF(MID(T218,2,1)="-",LEFT(T218,1),LEFT(T218,2)))+0))</f>
        <v>1</v>
      </c>
      <c r="BE218" s="62"/>
      <c r="BF218" s="63">
        <f>(IF(V218="","",(IF(MID(V218,2,1)="-",LEFT(V218,1),LEFT(V218,2)))+0))</f>
        <v>2</v>
      </c>
      <c r="BM218" s="24"/>
      <c r="BN218" s="24"/>
      <c r="BO218" s="24"/>
      <c r="BP218" s="46" t="str">
        <f t="shared" si="250"/>
        <v/>
      </c>
      <c r="BQ218" s="46" t="str">
        <f t="shared" si="250"/>
        <v/>
      </c>
      <c r="BR218" s="46" t="str">
        <f t="shared" si="250"/>
        <v/>
      </c>
      <c r="BS218" s="46" t="str">
        <f t="shared" si="250"/>
        <v/>
      </c>
      <c r="BT218" s="46" t="str">
        <f t="shared" si="250"/>
        <v/>
      </c>
      <c r="BU218" s="76"/>
      <c r="BV218" s="61" t="str">
        <f t="shared" si="268"/>
        <v/>
      </c>
      <c r="BW218" s="46" t="str">
        <f t="shared" si="268"/>
        <v/>
      </c>
      <c r="BX218" s="46">
        <f t="shared" si="268"/>
        <v>3</v>
      </c>
      <c r="BY218" s="46" t="str">
        <f t="shared" si="268"/>
        <v/>
      </c>
      <c r="BZ218" s="46">
        <f>(IF(Q218="","",IF(RIGHT(Q218,2)="10",RIGHT(Q218,2),RIGHT(Q218,1))+0))</f>
        <v>2</v>
      </c>
      <c r="CA218" s="46">
        <f>(IF(R218="","",IF(RIGHT(R218,2)="10",RIGHT(R218,2),RIGHT(R218,1))+0))</f>
        <v>2</v>
      </c>
      <c r="CB218" s="46" t="str">
        <f>(IF(S218="","",IF(RIGHT(S218,2)="10",RIGHT(S218,2),RIGHT(S218,1))+0))</f>
        <v/>
      </c>
      <c r="CC218" s="46">
        <f>(IF(T218="","",IF(RIGHT(T218,2)="10",RIGHT(T218,2),RIGHT(T218,1))+0))</f>
        <v>5</v>
      </c>
      <c r="CD218" s="62"/>
      <c r="CE218" s="63">
        <f>(IF(V218="","",IF(RIGHT(V218,2)="10",RIGHT(V218,2),RIGHT(V218,1))+0))</f>
        <v>2</v>
      </c>
      <c r="CL218" s="24"/>
      <c r="CM218" s="24"/>
      <c r="CN218" s="24"/>
      <c r="CO218" s="46" t="str">
        <f t="shared" si="252"/>
        <v/>
      </c>
      <c r="CP218" s="46" t="str">
        <f t="shared" si="252"/>
        <v/>
      </c>
      <c r="CQ218" s="46" t="str">
        <f t="shared" si="252"/>
        <v/>
      </c>
      <c r="CR218" s="46" t="str">
        <f t="shared" si="252"/>
        <v/>
      </c>
      <c r="CS218" s="46" t="str">
        <f t="shared" si="252"/>
        <v/>
      </c>
      <c r="CT218" s="20"/>
      <c r="CU218" s="61" t="str">
        <f t="shared" si="269"/>
        <v/>
      </c>
      <c r="CV218" s="46" t="str">
        <f t="shared" si="269"/>
        <v/>
      </c>
      <c r="CW218" s="46" t="str">
        <f t="shared" si="269"/>
        <v>A</v>
      </c>
      <c r="CX218" s="46" t="str">
        <f t="shared" si="269"/>
        <v/>
      </c>
      <c r="CY218" s="46" t="str">
        <f>(IF(Q218="","",IF(BA218&gt;BZ218,"H",IF(BA218&lt;BZ218,"A","D"))))</f>
        <v>A</v>
      </c>
      <c r="CZ218" s="46" t="str">
        <f>(IF(R218="","",IF(BB218&gt;CA218,"H",IF(BB218&lt;CA218,"A","D"))))</f>
        <v>A</v>
      </c>
      <c r="DA218" s="46" t="str">
        <f>(IF(S218="","",IF(BC218&gt;CB218,"H",IF(BC218&lt;CB218,"A","D"))))</f>
        <v/>
      </c>
      <c r="DB218" s="46" t="str">
        <f>(IF(T218="","",IF(BD218&gt;CC218,"H",IF(BD218&lt;CC218,"A","D"))))</f>
        <v>A</v>
      </c>
      <c r="DC218" s="62"/>
      <c r="DD218" s="63" t="str">
        <f>(IF(V218="","",IF(BF218&gt;CE218,"H",IF(BF218&lt;CE218,"A","D"))))</f>
        <v>D</v>
      </c>
      <c r="DK218" s="24"/>
      <c r="DL218" s="24"/>
      <c r="DM218" s="24"/>
      <c r="DN218" s="24" t="str">
        <f t="shared" si="254"/>
        <v/>
      </c>
      <c r="DO218" s="24" t="str">
        <f t="shared" si="254"/>
        <v/>
      </c>
      <c r="DP218" s="24" t="str">
        <f t="shared" si="254"/>
        <v/>
      </c>
      <c r="DQ218" s="24" t="str">
        <f t="shared" si="254"/>
        <v/>
      </c>
      <c r="DR218" s="24" t="str">
        <f t="shared" si="254"/>
        <v/>
      </c>
      <c r="DS218" s="20"/>
      <c r="DT218" s="20" t="str">
        <f t="shared" si="255"/>
        <v>Walton &amp; Hersham</v>
      </c>
      <c r="DU218" s="48">
        <f t="shared" si="270"/>
        <v>8</v>
      </c>
      <c r="DV218" s="49">
        <f t="shared" si="271"/>
        <v>0</v>
      </c>
      <c r="DW218" s="49">
        <f t="shared" si="272"/>
        <v>1</v>
      </c>
      <c r="DX218" s="49">
        <f t="shared" si="273"/>
        <v>4</v>
      </c>
      <c r="DY218" s="49">
        <f>COUNTIF(DC$210:DC$219,"A")</f>
        <v>0</v>
      </c>
      <c r="DZ218" s="49">
        <f>COUNTIF(DC$210:DC$219,"D")</f>
        <v>0</v>
      </c>
      <c r="EA218" s="49">
        <f>COUNTIF(DC$210:DC$219,"H")</f>
        <v>3</v>
      </c>
      <c r="EB218" s="48">
        <f t="shared" si="274"/>
        <v>0</v>
      </c>
      <c r="EC218" s="48">
        <f t="shared" si="256"/>
        <v>1</v>
      </c>
      <c r="ED218" s="48">
        <f t="shared" si="256"/>
        <v>7</v>
      </c>
      <c r="EE218" s="50">
        <f>SUM($AW218:$BT218)+SUM(CD$210:CD$219)</f>
        <v>7</v>
      </c>
      <c r="EF218" s="50">
        <f>SUM($BV218:$CS218)+SUM(BE$210:BE$219)</f>
        <v>21</v>
      </c>
      <c r="EG218" s="48">
        <f t="shared" si="257"/>
        <v>1</v>
      </c>
      <c r="EH218" s="50">
        <f t="shared" si="275"/>
        <v>-14</v>
      </c>
      <c r="EI218" s="47"/>
      <c r="EJ218" s="49">
        <f t="shared" si="258"/>
        <v>18</v>
      </c>
      <c r="EK218" s="49">
        <f t="shared" si="259"/>
        <v>3</v>
      </c>
      <c r="EL218" s="49">
        <f t="shared" si="260"/>
        <v>1</v>
      </c>
      <c r="EM218" s="49">
        <f t="shared" si="261"/>
        <v>14</v>
      </c>
      <c r="EN218" s="49">
        <f t="shared" si="262"/>
        <v>22</v>
      </c>
      <c r="EO218" s="49">
        <f t="shared" si="263"/>
        <v>49</v>
      </c>
      <c r="EP218" s="49">
        <f t="shared" si="264"/>
        <v>7</v>
      </c>
      <c r="EQ218" s="49">
        <f t="shared" si="265"/>
        <v>-27</v>
      </c>
      <c r="ER218" s="20"/>
      <c r="ES218" s="4">
        <f t="shared" si="276"/>
        <v>1</v>
      </c>
      <c r="ET218" s="4">
        <f t="shared" si="277"/>
        <v>1</v>
      </c>
      <c r="EU218" s="4">
        <f t="shared" si="266"/>
        <v>0</v>
      </c>
      <c r="EV218" s="4">
        <f t="shared" si="266"/>
        <v>1</v>
      </c>
      <c r="EW218" s="4">
        <f t="shared" si="266"/>
        <v>1</v>
      </c>
      <c r="EX218" s="4">
        <f t="shared" si="266"/>
        <v>1</v>
      </c>
      <c r="EY218" s="4">
        <f t="shared" si="266"/>
        <v>1</v>
      </c>
      <c r="EZ218" s="4">
        <f t="shared" si="266"/>
        <v>1</v>
      </c>
    </row>
    <row r="219" spans="1:164" ht="11.4" thickBot="1" x14ac:dyDescent="0.3">
      <c r="A219" s="4">
        <v>10</v>
      </c>
      <c r="B219" s="4" t="s">
        <v>310</v>
      </c>
      <c r="C219" s="24">
        <v>18</v>
      </c>
      <c r="D219" s="24">
        <v>1</v>
      </c>
      <c r="E219" s="24">
        <v>3</v>
      </c>
      <c r="F219" s="24">
        <v>14</v>
      </c>
      <c r="G219" s="24">
        <v>21</v>
      </c>
      <c r="H219" s="24">
        <v>73</v>
      </c>
      <c r="I219" s="21">
        <v>5</v>
      </c>
      <c r="J219" s="24">
        <v>-52</v>
      </c>
      <c r="L219" s="77" t="s">
        <v>313</v>
      </c>
      <c r="M219" s="104" t="s">
        <v>164</v>
      </c>
      <c r="N219" s="85" t="s">
        <v>436</v>
      </c>
      <c r="O219" s="85" t="s">
        <v>104</v>
      </c>
      <c r="P219" s="80"/>
      <c r="Q219" s="81" t="s">
        <v>117</v>
      </c>
      <c r="R219" s="85" t="s">
        <v>117</v>
      </c>
      <c r="S219" s="80"/>
      <c r="T219" s="85" t="s">
        <v>101</v>
      </c>
      <c r="U219" s="80"/>
      <c r="V219" s="83"/>
      <c r="AA219" s="77" t="s">
        <v>313</v>
      </c>
      <c r="AB219" s="104" t="s">
        <v>194</v>
      </c>
      <c r="AC219" s="85" t="s">
        <v>458</v>
      </c>
      <c r="AD219" s="85" t="s">
        <v>358</v>
      </c>
      <c r="AE219" s="80"/>
      <c r="AF219" s="81" t="s">
        <v>202</v>
      </c>
      <c r="AG219" s="85" t="s">
        <v>450</v>
      </c>
      <c r="AH219" s="80"/>
      <c r="AI219" s="85" t="s">
        <v>459</v>
      </c>
      <c r="AJ219" s="80"/>
      <c r="AK219" s="83"/>
      <c r="AW219" s="87">
        <f t="shared" si="267"/>
        <v>2</v>
      </c>
      <c r="AX219" s="88">
        <f t="shared" si="267"/>
        <v>5</v>
      </c>
      <c r="AY219" s="88">
        <f t="shared" si="267"/>
        <v>1</v>
      </c>
      <c r="AZ219" s="88" t="str">
        <f t="shared" si="267"/>
        <v/>
      </c>
      <c r="BA219" s="88">
        <f>(IF(Q219="","",(IF(MID(Q219,2,1)="-",LEFT(Q219,1),LEFT(Q219,2)))+0))</f>
        <v>1</v>
      </c>
      <c r="BB219" s="88">
        <f>(IF(R219="","",(IF(MID(R219,2,1)="-",LEFT(R219,1),LEFT(R219,2)))+0))</f>
        <v>1</v>
      </c>
      <c r="BC219" s="88" t="str">
        <f>(IF(S219="","",(IF(MID(S219,2,1)="-",LEFT(S219,1),LEFT(S219,2)))+0))</f>
        <v/>
      </c>
      <c r="BD219" s="88">
        <f>(IF(T219="","",(IF(MID(T219,2,1)="-",LEFT(T219,1),LEFT(T219,2)))+0))</f>
        <v>2</v>
      </c>
      <c r="BE219" s="88" t="str">
        <f>(IF(U219="","",(IF(MID(U219,2,1)="-",LEFT(U219,1),LEFT(U219,2)))+0))</f>
        <v/>
      </c>
      <c r="BF219" s="89"/>
      <c r="BV219" s="87">
        <f t="shared" si="268"/>
        <v>0</v>
      </c>
      <c r="BW219" s="88">
        <f t="shared" si="268"/>
        <v>4</v>
      </c>
      <c r="BX219" s="88">
        <f t="shared" si="268"/>
        <v>3</v>
      </c>
      <c r="BY219" s="88" t="str">
        <f t="shared" si="268"/>
        <v/>
      </c>
      <c r="BZ219" s="88">
        <f>(IF(Q219="","",IF(RIGHT(Q219,2)="10",RIGHT(Q219,2),RIGHT(Q219,1))+0))</f>
        <v>1</v>
      </c>
      <c r="CA219" s="88">
        <f>(IF(R219="","",IF(RIGHT(R219,2)="10",RIGHT(R219,2),RIGHT(R219,1))+0))</f>
        <v>1</v>
      </c>
      <c r="CB219" s="88" t="str">
        <f>(IF(S219="","",IF(RIGHT(S219,2)="10",RIGHT(S219,2),RIGHT(S219,1))+0))</f>
        <v/>
      </c>
      <c r="CC219" s="88">
        <f>(IF(T219="","",IF(RIGHT(T219,2)="10",RIGHT(T219,2),RIGHT(T219,1))+0))</f>
        <v>2</v>
      </c>
      <c r="CD219" s="88" t="str">
        <f>(IF(U219="","",IF(RIGHT(U219,2)="10",RIGHT(U219,2),RIGHT(U219,1))+0))</f>
        <v/>
      </c>
      <c r="CE219" s="89"/>
      <c r="CU219" s="87" t="str">
        <f t="shared" si="269"/>
        <v>H</v>
      </c>
      <c r="CV219" s="88" t="str">
        <f t="shared" si="269"/>
        <v>H</v>
      </c>
      <c r="CW219" s="88" t="str">
        <f t="shared" si="269"/>
        <v>A</v>
      </c>
      <c r="CX219" s="88" t="str">
        <f t="shared" si="269"/>
        <v/>
      </c>
      <c r="CY219" s="88" t="str">
        <f>(IF(Q219="","",IF(BA219&gt;BZ219,"H",IF(BA219&lt;BZ219,"A","D"))))</f>
        <v>D</v>
      </c>
      <c r="CZ219" s="88" t="str">
        <f>(IF(R219="","",IF(BB219&gt;CA219,"H",IF(BB219&lt;CA219,"A","D"))))</f>
        <v>D</v>
      </c>
      <c r="DA219" s="88" t="str">
        <f>(IF(S219="","",IF(BC219&gt;CB219,"H",IF(BC219&lt;CB219,"A","D"))))</f>
        <v/>
      </c>
      <c r="DB219" s="88" t="str">
        <f>(IF(T219="","",IF(BD219&gt;CC219,"H",IF(BD219&lt;CC219,"A","D"))))</f>
        <v>D</v>
      </c>
      <c r="DC219" s="88" t="str">
        <f>(IF(U219="","",IF(BE219&gt;CD219,"H",IF(BE219&lt;CD219,"A","D"))))</f>
        <v/>
      </c>
      <c r="DD219" s="89" t="str">
        <f>(IF(V219="","",IF(BF219&gt;CE219,"H",IF(BF219&lt;CE219,"A","D"))))</f>
        <v/>
      </c>
      <c r="DT219" s="20" t="str">
        <f t="shared" si="255"/>
        <v>Whyteleafe</v>
      </c>
      <c r="DU219" s="48">
        <f t="shared" si="270"/>
        <v>14</v>
      </c>
      <c r="DV219" s="49">
        <f t="shared" si="271"/>
        <v>2</v>
      </c>
      <c r="DW219" s="49">
        <f t="shared" si="272"/>
        <v>3</v>
      </c>
      <c r="DX219" s="49">
        <f t="shared" si="273"/>
        <v>1</v>
      </c>
      <c r="DY219" s="49">
        <f>COUNTIF(DD$210:DD$219,"A")</f>
        <v>2</v>
      </c>
      <c r="DZ219" s="49">
        <f>COUNTIF(DD$210:DD$219,"D")</f>
        <v>2</v>
      </c>
      <c r="EA219" s="49">
        <f>COUNTIF(DD$210:DD$219,"H")</f>
        <v>4</v>
      </c>
      <c r="EB219" s="48">
        <f t="shared" si="274"/>
        <v>4</v>
      </c>
      <c r="EC219" s="48">
        <f t="shared" si="256"/>
        <v>5</v>
      </c>
      <c r="ED219" s="48">
        <f t="shared" si="256"/>
        <v>5</v>
      </c>
      <c r="EE219" s="50">
        <f>SUM($AW219:$BT219)+SUM(CE$210:CE$219)</f>
        <v>20</v>
      </c>
      <c r="EF219" s="50">
        <f>SUM($BV219:$CS219)+SUM(BF$210:BF$219)</f>
        <v>24</v>
      </c>
      <c r="EG219" s="48">
        <f t="shared" si="257"/>
        <v>13</v>
      </c>
      <c r="EH219" s="50">
        <f t="shared" si="275"/>
        <v>-4</v>
      </c>
      <c r="EI219" s="47"/>
      <c r="EJ219" s="49">
        <f t="shared" si="258"/>
        <v>18</v>
      </c>
      <c r="EK219" s="49">
        <f t="shared" si="259"/>
        <v>5</v>
      </c>
      <c r="EL219" s="49">
        <f t="shared" si="260"/>
        <v>7</v>
      </c>
      <c r="EM219" s="49">
        <f t="shared" si="261"/>
        <v>6</v>
      </c>
      <c r="EN219" s="49">
        <f t="shared" si="262"/>
        <v>29</v>
      </c>
      <c r="EO219" s="49">
        <f t="shared" si="263"/>
        <v>31</v>
      </c>
      <c r="EP219" s="49">
        <f t="shared" si="264"/>
        <v>17</v>
      </c>
      <c r="EQ219" s="49">
        <f t="shared" si="265"/>
        <v>-2</v>
      </c>
      <c r="ER219" s="20"/>
      <c r="ES219" s="4">
        <f t="shared" si="276"/>
        <v>1</v>
      </c>
      <c r="ET219" s="4">
        <f t="shared" si="277"/>
        <v>1</v>
      </c>
      <c r="EU219" s="4">
        <f t="shared" si="266"/>
        <v>1</v>
      </c>
      <c r="EV219" s="4">
        <f t="shared" si="266"/>
        <v>1</v>
      </c>
      <c r="EW219" s="4">
        <f t="shared" si="266"/>
        <v>1</v>
      </c>
      <c r="EX219" s="4">
        <f t="shared" si="266"/>
        <v>1</v>
      </c>
      <c r="EY219" s="4">
        <f t="shared" si="266"/>
        <v>1</v>
      </c>
      <c r="EZ219" s="4">
        <f t="shared" si="266"/>
        <v>1</v>
      </c>
    </row>
    <row r="220" spans="1:164" x14ac:dyDescent="0.25">
      <c r="G220" s="28">
        <f>SUM(G210:G219)</f>
        <v>331</v>
      </c>
      <c r="H220" s="28">
        <f>SUM(H210:H219)</f>
        <v>329</v>
      </c>
      <c r="J220" s="28">
        <f>SUM(J210:J219)</f>
        <v>2</v>
      </c>
    </row>
    <row r="221" spans="1:164" ht="11.4" thickBot="1" x14ac:dyDescent="0.3">
      <c r="A221" s="20" t="s">
        <v>460</v>
      </c>
      <c r="B221" s="31" t="s">
        <v>461</v>
      </c>
      <c r="C221" s="23" t="s">
        <v>291</v>
      </c>
      <c r="D221" s="21"/>
      <c r="E221" s="21"/>
      <c r="F221" s="21"/>
      <c r="G221" s="21"/>
      <c r="H221" s="21"/>
      <c r="J221" s="21"/>
      <c r="Y221" s="4" t="s">
        <v>462</v>
      </c>
    </row>
    <row r="222" spans="1:164" ht="11.4" thickBot="1" x14ac:dyDescent="0.3">
      <c r="A222" s="20" t="s">
        <v>11</v>
      </c>
      <c r="B222" s="20" t="s">
        <v>12</v>
      </c>
      <c r="C222" s="21" t="s">
        <v>13</v>
      </c>
      <c r="D222" s="21" t="s">
        <v>14</v>
      </c>
      <c r="E222" s="21" t="s">
        <v>15</v>
      </c>
      <c r="F222" s="21" t="s">
        <v>16</v>
      </c>
      <c r="G222" s="21" t="s">
        <v>17</v>
      </c>
      <c r="H222" s="21" t="s">
        <v>18</v>
      </c>
      <c r="I222" s="21" t="s">
        <v>19</v>
      </c>
      <c r="J222" s="21" t="s">
        <v>96</v>
      </c>
      <c r="L222" s="32"/>
      <c r="M222" s="128" t="s">
        <v>183</v>
      </c>
      <c r="N222" s="128" t="s">
        <v>318</v>
      </c>
      <c r="O222" s="128" t="s">
        <v>343</v>
      </c>
      <c r="P222" s="128" t="s">
        <v>463</v>
      </c>
      <c r="Q222" s="128" t="s">
        <v>421</v>
      </c>
      <c r="R222" s="108" t="s">
        <v>292</v>
      </c>
      <c r="S222" s="128" t="s">
        <v>293</v>
      </c>
      <c r="T222" s="128" t="s">
        <v>464</v>
      </c>
      <c r="U222" s="128" t="s">
        <v>465</v>
      </c>
      <c r="V222" s="128" t="s">
        <v>186</v>
      </c>
      <c r="W222" s="128" t="s">
        <v>394</v>
      </c>
      <c r="X222" s="129" t="s">
        <v>295</v>
      </c>
      <c r="Y222" s="4" t="s">
        <v>466</v>
      </c>
      <c r="AA222" s="32"/>
      <c r="AB222" s="128" t="s">
        <v>183</v>
      </c>
      <c r="AC222" s="128" t="s">
        <v>318</v>
      </c>
      <c r="AD222" s="128" t="s">
        <v>343</v>
      </c>
      <c r="AE222" s="128" t="s">
        <v>463</v>
      </c>
      <c r="AF222" s="128" t="s">
        <v>421</v>
      </c>
      <c r="AG222" s="108" t="s">
        <v>292</v>
      </c>
      <c r="AH222" s="128" t="s">
        <v>293</v>
      </c>
      <c r="AI222" s="128" t="s">
        <v>464</v>
      </c>
      <c r="AJ222" s="128" t="s">
        <v>465</v>
      </c>
      <c r="AK222" s="128" t="s">
        <v>186</v>
      </c>
      <c r="AL222" s="128" t="s">
        <v>394</v>
      </c>
      <c r="AM222" s="129" t="s">
        <v>295</v>
      </c>
      <c r="AP222" s="4" t="s">
        <v>112</v>
      </c>
      <c r="DU222" s="24" t="s">
        <v>13</v>
      </c>
      <c r="DV222" s="24" t="s">
        <v>90</v>
      </c>
      <c r="DW222" s="24" t="s">
        <v>91</v>
      </c>
      <c r="DX222" s="24" t="s">
        <v>92</v>
      </c>
      <c r="DY222" s="24" t="s">
        <v>93</v>
      </c>
      <c r="DZ222" s="24" t="s">
        <v>94</v>
      </c>
      <c r="EA222" s="24" t="s">
        <v>95</v>
      </c>
      <c r="EB222" s="24" t="s">
        <v>14</v>
      </c>
      <c r="EC222" s="24" t="s">
        <v>15</v>
      </c>
      <c r="ED222" s="24" t="s">
        <v>16</v>
      </c>
      <c r="EE222" s="24" t="s">
        <v>17</v>
      </c>
      <c r="EF222" s="24" t="s">
        <v>18</v>
      </c>
      <c r="EG222" s="24" t="s">
        <v>19</v>
      </c>
      <c r="EH222" s="24" t="s">
        <v>96</v>
      </c>
      <c r="EI222" s="24"/>
      <c r="EJ222" s="24" t="s">
        <v>13</v>
      </c>
      <c r="EK222" s="24" t="s">
        <v>14</v>
      </c>
      <c r="EL222" s="24" t="s">
        <v>15</v>
      </c>
      <c r="EM222" s="24" t="s">
        <v>16</v>
      </c>
      <c r="EN222" s="24" t="s">
        <v>17</v>
      </c>
      <c r="EO222" s="24" t="s">
        <v>18</v>
      </c>
      <c r="EP222" s="24" t="s">
        <v>19</v>
      </c>
      <c r="EQ222" s="24" t="s">
        <v>96</v>
      </c>
    </row>
    <row r="223" spans="1:164" x14ac:dyDescent="0.25">
      <c r="A223" s="4">
        <v>1</v>
      </c>
      <c r="B223" s="4" t="s">
        <v>326</v>
      </c>
      <c r="C223" s="24">
        <v>22</v>
      </c>
      <c r="D223" s="24">
        <v>21</v>
      </c>
      <c r="E223" s="24">
        <v>0</v>
      </c>
      <c r="F223" s="24">
        <v>1</v>
      </c>
      <c r="G223" s="24">
        <v>87</v>
      </c>
      <c r="H223" s="24">
        <v>18</v>
      </c>
      <c r="I223" s="21">
        <v>42</v>
      </c>
      <c r="J223" s="24">
        <v>69</v>
      </c>
      <c r="L223" s="36" t="s">
        <v>298</v>
      </c>
      <c r="M223" s="37"/>
      <c r="N223" s="90" t="s">
        <v>207</v>
      </c>
      <c r="O223" s="41" t="s">
        <v>101</v>
      </c>
      <c r="P223" s="90" t="s">
        <v>206</v>
      </c>
      <c r="Q223" s="39" t="s">
        <v>236</v>
      </c>
      <c r="R223" s="34" t="s">
        <v>131</v>
      </c>
      <c r="S223" s="90" t="s">
        <v>100</v>
      </c>
      <c r="T223" s="90" t="s">
        <v>149</v>
      </c>
      <c r="U223" s="39" t="s">
        <v>169</v>
      </c>
      <c r="V223" s="39" t="s">
        <v>267</v>
      </c>
      <c r="W223" s="39" t="s">
        <v>145</v>
      </c>
      <c r="X223" s="95" t="s">
        <v>175</v>
      </c>
      <c r="AA223" s="36" t="s">
        <v>298</v>
      </c>
      <c r="AB223" s="37"/>
      <c r="AC223" s="33"/>
      <c r="AD223" s="54" t="s">
        <v>333</v>
      </c>
      <c r="AE223" s="33"/>
      <c r="AF223" s="33"/>
      <c r="AG223" s="34" t="s">
        <v>467</v>
      </c>
      <c r="AH223" s="41" t="s">
        <v>468</v>
      </c>
      <c r="AI223" s="33"/>
      <c r="AJ223" s="33"/>
      <c r="AK223" s="33"/>
      <c r="AL223" s="65" t="s">
        <v>469</v>
      </c>
      <c r="AM223" s="95" t="s">
        <v>470</v>
      </c>
      <c r="AP223" s="4" t="s">
        <v>471</v>
      </c>
      <c r="AW223" s="43"/>
      <c r="AX223" s="44">
        <f t="shared" ref="AX223:BH234" si="278">(IF(N223="","",(IF(MID(N223,2,1)="-",LEFT(N223,1),LEFT(N223,2)))+0))</f>
        <v>0</v>
      </c>
      <c r="AY223" s="44">
        <f t="shared" si="278"/>
        <v>2</v>
      </c>
      <c r="AZ223" s="44">
        <f t="shared" si="278"/>
        <v>1</v>
      </c>
      <c r="BA223" s="44">
        <f t="shared" si="278"/>
        <v>2</v>
      </c>
      <c r="BB223" s="44">
        <f t="shared" si="278"/>
        <v>2</v>
      </c>
      <c r="BC223" s="44">
        <f t="shared" si="278"/>
        <v>2</v>
      </c>
      <c r="BD223" s="44">
        <f t="shared" si="278"/>
        <v>3</v>
      </c>
      <c r="BE223" s="44">
        <f t="shared" si="278"/>
        <v>4</v>
      </c>
      <c r="BF223" s="44">
        <f t="shared" si="278"/>
        <v>1</v>
      </c>
      <c r="BG223" s="44">
        <f t="shared" si="278"/>
        <v>2</v>
      </c>
      <c r="BH223" s="45">
        <f t="shared" si="278"/>
        <v>0</v>
      </c>
      <c r="BM223" s="24"/>
      <c r="BN223" s="24"/>
      <c r="BO223" s="24"/>
      <c r="BP223" s="46" t="str">
        <f t="shared" ref="BP223:BT234" si="279">(IF(AQ223="","",(IF(MID(AQ223,2,1)="-",LEFT(AQ223,1),LEFT(AQ223,2)))+0))</f>
        <v/>
      </c>
      <c r="BQ223" s="46" t="str">
        <f t="shared" si="279"/>
        <v/>
      </c>
      <c r="BR223" s="46" t="str">
        <f t="shared" si="279"/>
        <v/>
      </c>
      <c r="BS223" s="46" t="str">
        <f t="shared" si="279"/>
        <v/>
      </c>
      <c r="BT223" s="46" t="str">
        <f t="shared" si="279"/>
        <v/>
      </c>
      <c r="BU223" s="47"/>
      <c r="BV223" s="43"/>
      <c r="BW223" s="44">
        <f t="shared" ref="BW223:CG234" si="280">(IF(N223="","",IF(RIGHT(N223,2)="10",RIGHT(N223,2),RIGHT(N223,1))+0))</f>
        <v>4</v>
      </c>
      <c r="BX223" s="44">
        <f t="shared" si="280"/>
        <v>2</v>
      </c>
      <c r="BY223" s="44">
        <f t="shared" si="280"/>
        <v>2</v>
      </c>
      <c r="BZ223" s="44">
        <f t="shared" si="280"/>
        <v>6</v>
      </c>
      <c r="CA223" s="44">
        <f t="shared" si="280"/>
        <v>1</v>
      </c>
      <c r="CB223" s="44">
        <f t="shared" si="280"/>
        <v>3</v>
      </c>
      <c r="CC223" s="44">
        <f t="shared" si="280"/>
        <v>2</v>
      </c>
      <c r="CD223" s="44">
        <f t="shared" si="280"/>
        <v>2</v>
      </c>
      <c r="CE223" s="44">
        <f t="shared" si="280"/>
        <v>6</v>
      </c>
      <c r="CF223" s="44">
        <f t="shared" si="280"/>
        <v>4</v>
      </c>
      <c r="CG223" s="45">
        <f t="shared" si="280"/>
        <v>6</v>
      </c>
      <c r="CL223" s="24"/>
      <c r="CM223" s="24"/>
      <c r="CN223" s="24"/>
      <c r="CO223" s="46" t="str">
        <f t="shared" ref="CO223:CS234" si="281">(IF(AQ223="","",IF(RIGHT(AQ223,2)="10",RIGHT(AQ223,2),RIGHT(AQ223,1))+0))</f>
        <v/>
      </c>
      <c r="CP223" s="46" t="str">
        <f t="shared" si="281"/>
        <v/>
      </c>
      <c r="CQ223" s="46" t="str">
        <f t="shared" si="281"/>
        <v/>
      </c>
      <c r="CR223" s="46" t="str">
        <f t="shared" si="281"/>
        <v/>
      </c>
      <c r="CS223" s="46" t="str">
        <f t="shared" si="281"/>
        <v/>
      </c>
      <c r="CU223" s="43"/>
      <c r="CV223" s="44" t="str">
        <f t="shared" ref="CV223:DF234" si="282">(IF(N223="","",IF(AX223&gt;BW223,"H",IF(AX223&lt;BW223,"A","D"))))</f>
        <v>A</v>
      </c>
      <c r="CW223" s="44" t="str">
        <f t="shared" si="282"/>
        <v>D</v>
      </c>
      <c r="CX223" s="44" t="str">
        <f t="shared" si="282"/>
        <v>A</v>
      </c>
      <c r="CY223" s="44" t="str">
        <f t="shared" si="282"/>
        <v>A</v>
      </c>
      <c r="CZ223" s="44" t="str">
        <f t="shared" si="282"/>
        <v>H</v>
      </c>
      <c r="DA223" s="44" t="str">
        <f t="shared" si="282"/>
        <v>A</v>
      </c>
      <c r="DB223" s="44" t="str">
        <f t="shared" si="282"/>
        <v>H</v>
      </c>
      <c r="DC223" s="44" t="str">
        <f t="shared" si="282"/>
        <v>H</v>
      </c>
      <c r="DD223" s="44" t="str">
        <f t="shared" si="282"/>
        <v>A</v>
      </c>
      <c r="DE223" s="44" t="str">
        <f t="shared" si="282"/>
        <v>A</v>
      </c>
      <c r="DF223" s="45" t="str">
        <f t="shared" si="282"/>
        <v>A</v>
      </c>
      <c r="DK223" s="24"/>
      <c r="DL223" s="24"/>
      <c r="DM223" s="24"/>
      <c r="DN223" s="24"/>
      <c r="DO223" s="24"/>
      <c r="DP223" s="24"/>
      <c r="DQ223" s="24"/>
      <c r="DR223" s="24"/>
      <c r="DT223" s="20" t="str">
        <f t="shared" ref="DT223:DT234" si="283">L223</f>
        <v>Banstead Athletic</v>
      </c>
      <c r="DU223" s="48">
        <f>SUM(EB223:ED223)</f>
        <v>22</v>
      </c>
      <c r="DV223" s="49">
        <f>COUNTIF($CU223:$DR223,"H")</f>
        <v>3</v>
      </c>
      <c r="DW223" s="49">
        <f>COUNTIF($CU223:$DR223,"D")</f>
        <v>1</v>
      </c>
      <c r="DX223" s="49">
        <f>COUNTIF($CU223:$DR223,"A")</f>
        <v>7</v>
      </c>
      <c r="DY223" s="49">
        <f>COUNTIF(CU$223:CU$234,"A")</f>
        <v>0</v>
      </c>
      <c r="DZ223" s="49">
        <f>COUNTIF(CU$223:CU$234,"D")</f>
        <v>1</v>
      </c>
      <c r="EA223" s="49">
        <f>COUNTIF(CU$223:CU$234,"H")</f>
        <v>10</v>
      </c>
      <c r="EB223" s="48">
        <f>DV223+DY223</f>
        <v>3</v>
      </c>
      <c r="EC223" s="48">
        <f t="shared" ref="EC223:ED234" si="284">DW223+DZ223</f>
        <v>2</v>
      </c>
      <c r="ED223" s="48">
        <f t="shared" si="284"/>
        <v>17</v>
      </c>
      <c r="EE223" s="50">
        <f>SUM($AW223:$BT223)+SUM(BV$223:BV$234)</f>
        <v>29</v>
      </c>
      <c r="EF223" s="50">
        <f>SUM($BV223:$CS223)+SUM(AW$223:AW$234)</f>
        <v>73</v>
      </c>
      <c r="EG223" s="48">
        <f t="shared" ref="EG223:EG234" si="285">(EB223*2)+EC223</f>
        <v>8</v>
      </c>
      <c r="EH223" s="50">
        <f>EE223-EF223</f>
        <v>-44</v>
      </c>
      <c r="EI223" s="47"/>
      <c r="EJ223" s="49">
        <f t="shared" ref="EJ223:EJ234" si="286">VLOOKUP($DT223,$B$223:$J$234,2,0)</f>
        <v>21</v>
      </c>
      <c r="EK223" s="49">
        <f t="shared" ref="EK223:EK234" si="287">VLOOKUP($DT223,$B$223:$J$234,3,0)</f>
        <v>3</v>
      </c>
      <c r="EL223" s="49">
        <f t="shared" ref="EL223:EL234" si="288">VLOOKUP($DT223,$B$223:$J$234,4,0)</f>
        <v>2</v>
      </c>
      <c r="EM223" s="49">
        <f t="shared" ref="EM223:EM234" si="289">VLOOKUP($DT223,$B$223:$J$234,5,0)</f>
        <v>16</v>
      </c>
      <c r="EN223" s="49">
        <f t="shared" ref="EN223:EN234" si="290">VLOOKUP($DT223,$B$223:$J$234,6,0)</f>
        <v>28</v>
      </c>
      <c r="EO223" s="49">
        <f t="shared" ref="EO223:EO234" si="291">VLOOKUP($DT223,$B$223:$J$234,7,0)</f>
        <v>68</v>
      </c>
      <c r="EP223" s="49">
        <f t="shared" ref="EP223:EP234" si="292">VLOOKUP($DT223,$B$223:$J$234,8,0)</f>
        <v>8</v>
      </c>
      <c r="EQ223" s="49">
        <f t="shared" ref="EQ223:EQ234" si="293">VLOOKUP($DT223,$B$223:$J$234,9,0)</f>
        <v>-40</v>
      </c>
      <c r="ES223" s="4">
        <f>IF(DU223=EJ223,0,1)</f>
        <v>1</v>
      </c>
      <c r="ET223" s="4">
        <f>IF(EB223=EK223,0,1)</f>
        <v>0</v>
      </c>
      <c r="EU223" s="4">
        <f t="shared" ref="EU223:EZ234" si="294">IF(EC223=EL223,0,1)</f>
        <v>0</v>
      </c>
      <c r="EV223" s="4">
        <f t="shared" si="294"/>
        <v>1</v>
      </c>
      <c r="EW223" s="4">
        <f t="shared" si="294"/>
        <v>1</v>
      </c>
      <c r="EX223" s="4">
        <f t="shared" si="294"/>
        <v>1</v>
      </c>
      <c r="EY223" s="4">
        <f t="shared" si="294"/>
        <v>0</v>
      </c>
      <c r="EZ223" s="4">
        <f t="shared" si="294"/>
        <v>1</v>
      </c>
    </row>
    <row r="224" spans="1:164" x14ac:dyDescent="0.25">
      <c r="A224" s="4">
        <v>2</v>
      </c>
      <c r="B224" s="4" t="s">
        <v>313</v>
      </c>
      <c r="C224" s="24">
        <v>21</v>
      </c>
      <c r="D224" s="24">
        <v>17</v>
      </c>
      <c r="E224" s="24">
        <v>1</v>
      </c>
      <c r="F224" s="24">
        <v>3</v>
      </c>
      <c r="G224" s="24">
        <v>66</v>
      </c>
      <c r="H224" s="24">
        <v>18</v>
      </c>
      <c r="I224" s="21">
        <v>35</v>
      </c>
      <c r="J224" s="24">
        <v>48</v>
      </c>
      <c r="L224" s="51" t="s">
        <v>319</v>
      </c>
      <c r="M224" s="59" t="s">
        <v>165</v>
      </c>
      <c r="N224" s="53"/>
      <c r="O224" s="54" t="s">
        <v>104</v>
      </c>
      <c r="P224" s="66" t="s">
        <v>164</v>
      </c>
      <c r="Q224" s="66" t="s">
        <v>145</v>
      </c>
      <c r="R224" s="55" t="s">
        <v>330</v>
      </c>
      <c r="S224" s="66" t="s">
        <v>132</v>
      </c>
      <c r="T224" s="66" t="s">
        <v>131</v>
      </c>
      <c r="U224" s="71" t="s">
        <v>131</v>
      </c>
      <c r="V224" s="71" t="s">
        <v>235</v>
      </c>
      <c r="W224" s="66" t="s">
        <v>117</v>
      </c>
      <c r="X224" s="60" t="s">
        <v>102</v>
      </c>
      <c r="AA224" s="51" t="s">
        <v>319</v>
      </c>
      <c r="AB224" s="64"/>
      <c r="AC224" s="53"/>
      <c r="AD224" s="54" t="s">
        <v>467</v>
      </c>
      <c r="AE224" s="57"/>
      <c r="AF224" s="57"/>
      <c r="AG224" s="55" t="s">
        <v>328</v>
      </c>
      <c r="AH224" s="54" t="s">
        <v>472</v>
      </c>
      <c r="AI224" s="57"/>
      <c r="AJ224" s="65" t="s">
        <v>469</v>
      </c>
      <c r="AK224" s="57"/>
      <c r="AL224" s="57"/>
      <c r="AM224" s="75"/>
      <c r="AP224" s="4" t="s">
        <v>473</v>
      </c>
      <c r="AW224" s="61">
        <f t="shared" ref="AW224:BA234" si="295">(IF(M224="","",(IF(MID(M224,2,1)="-",LEFT(M224,1),LEFT(M224,2)))+0))</f>
        <v>6</v>
      </c>
      <c r="AX224" s="62"/>
      <c r="AY224" s="46">
        <f t="shared" si="278"/>
        <v>1</v>
      </c>
      <c r="AZ224" s="46">
        <f t="shared" si="278"/>
        <v>2</v>
      </c>
      <c r="BA224" s="46">
        <f t="shared" si="278"/>
        <v>2</v>
      </c>
      <c r="BB224" s="46">
        <f t="shared" si="278"/>
        <v>5</v>
      </c>
      <c r="BC224" s="46">
        <f t="shared" si="278"/>
        <v>4</v>
      </c>
      <c r="BD224" s="46">
        <f t="shared" si="278"/>
        <v>2</v>
      </c>
      <c r="BE224" s="46">
        <f t="shared" si="278"/>
        <v>2</v>
      </c>
      <c r="BF224" s="46">
        <f t="shared" si="278"/>
        <v>0</v>
      </c>
      <c r="BG224" s="46">
        <f t="shared" si="278"/>
        <v>1</v>
      </c>
      <c r="BH224" s="63">
        <f t="shared" si="278"/>
        <v>3</v>
      </c>
      <c r="BM224" s="24"/>
      <c r="BN224" s="24"/>
      <c r="BO224" s="24"/>
      <c r="BP224" s="46" t="str">
        <f t="shared" si="279"/>
        <v/>
      </c>
      <c r="BQ224" s="46" t="str">
        <f t="shared" si="279"/>
        <v/>
      </c>
      <c r="BR224" s="46" t="str">
        <f t="shared" si="279"/>
        <v/>
      </c>
      <c r="BS224" s="46" t="str">
        <f t="shared" si="279"/>
        <v/>
      </c>
      <c r="BT224" s="46" t="str">
        <f t="shared" si="279"/>
        <v/>
      </c>
      <c r="BU224" s="47"/>
      <c r="BV224" s="61">
        <f t="shared" ref="BV224:BZ234" si="296">(IF(M224="","",IF(RIGHT(M224,2)="10",RIGHT(M224,2),RIGHT(M224,1))+0))</f>
        <v>0</v>
      </c>
      <c r="BW224" s="62"/>
      <c r="BX224" s="46">
        <f t="shared" si="280"/>
        <v>3</v>
      </c>
      <c r="BY224" s="46">
        <f t="shared" si="280"/>
        <v>0</v>
      </c>
      <c r="BZ224" s="46">
        <f t="shared" si="280"/>
        <v>4</v>
      </c>
      <c r="CA224" s="46">
        <f t="shared" si="280"/>
        <v>1</v>
      </c>
      <c r="CB224" s="46">
        <f t="shared" si="280"/>
        <v>1</v>
      </c>
      <c r="CC224" s="46">
        <f t="shared" si="280"/>
        <v>1</v>
      </c>
      <c r="CD224" s="46">
        <f t="shared" si="280"/>
        <v>1</v>
      </c>
      <c r="CE224" s="46">
        <f t="shared" si="280"/>
        <v>2</v>
      </c>
      <c r="CF224" s="46">
        <f t="shared" si="280"/>
        <v>1</v>
      </c>
      <c r="CG224" s="63">
        <f t="shared" si="280"/>
        <v>0</v>
      </c>
      <c r="CL224" s="24"/>
      <c r="CM224" s="24"/>
      <c r="CN224" s="24"/>
      <c r="CO224" s="46" t="str">
        <f t="shared" si="281"/>
        <v/>
      </c>
      <c r="CP224" s="46" t="str">
        <f t="shared" si="281"/>
        <v/>
      </c>
      <c r="CQ224" s="46" t="str">
        <f t="shared" si="281"/>
        <v/>
      </c>
      <c r="CR224" s="46" t="str">
        <f t="shared" si="281"/>
        <v/>
      </c>
      <c r="CS224" s="46" t="str">
        <f t="shared" si="281"/>
        <v/>
      </c>
      <c r="CU224" s="61" t="str">
        <f t="shared" ref="CU224:CY234" si="297">(IF(M224="","",IF(AW224&gt;BV224,"H",IF(AW224&lt;BV224,"A","D"))))</f>
        <v>H</v>
      </c>
      <c r="CV224" s="62"/>
      <c r="CW224" s="46" t="str">
        <f t="shared" si="282"/>
        <v>A</v>
      </c>
      <c r="CX224" s="46" t="str">
        <f t="shared" si="282"/>
        <v>H</v>
      </c>
      <c r="CY224" s="46" t="str">
        <f t="shared" si="282"/>
        <v>A</v>
      </c>
      <c r="CZ224" s="46" t="str">
        <f t="shared" si="282"/>
        <v>H</v>
      </c>
      <c r="DA224" s="46" t="str">
        <f t="shared" si="282"/>
        <v>H</v>
      </c>
      <c r="DB224" s="46" t="str">
        <f t="shared" si="282"/>
        <v>H</v>
      </c>
      <c r="DC224" s="46" t="str">
        <f t="shared" si="282"/>
        <v>H</v>
      </c>
      <c r="DD224" s="46" t="str">
        <f t="shared" si="282"/>
        <v>A</v>
      </c>
      <c r="DE224" s="46" t="str">
        <f t="shared" si="282"/>
        <v>D</v>
      </c>
      <c r="DF224" s="63" t="str">
        <f t="shared" si="282"/>
        <v>H</v>
      </c>
      <c r="DK224" s="24"/>
      <c r="DL224" s="24"/>
      <c r="DM224" s="24"/>
      <c r="DN224" s="24"/>
      <c r="DO224" s="24"/>
      <c r="DP224" s="24"/>
      <c r="DQ224" s="24"/>
      <c r="DR224" s="24"/>
      <c r="DT224" s="20" t="str">
        <f t="shared" si="283"/>
        <v>Carshalton Athletic</v>
      </c>
      <c r="DU224" s="48">
        <f t="shared" ref="DU224:DU234" si="298">SUM(EB224:ED224)</f>
        <v>22</v>
      </c>
      <c r="DV224" s="49">
        <f t="shared" ref="DV224:DV234" si="299">COUNTIF($CU224:$DR224,"H")</f>
        <v>7</v>
      </c>
      <c r="DW224" s="49">
        <f t="shared" ref="DW224:DW234" si="300">COUNTIF($CU224:$DR224,"D")</f>
        <v>1</v>
      </c>
      <c r="DX224" s="49">
        <f t="shared" ref="DX224:DX234" si="301">COUNTIF($CU224:$DR224,"A")</f>
        <v>3</v>
      </c>
      <c r="DY224" s="49">
        <f>COUNTIF(CV$223:CV$234,"A")</f>
        <v>6</v>
      </c>
      <c r="DZ224" s="49">
        <f>COUNTIF(CV$223:CV$234,"D")</f>
        <v>1</v>
      </c>
      <c r="EA224" s="49">
        <f>COUNTIF(CV$223:CV$234,"H")</f>
        <v>4</v>
      </c>
      <c r="EB224" s="48">
        <f t="shared" ref="EB224:EB234" si="302">DV224+DY224</f>
        <v>13</v>
      </c>
      <c r="EC224" s="48">
        <f t="shared" si="284"/>
        <v>2</v>
      </c>
      <c r="ED224" s="48">
        <f t="shared" si="284"/>
        <v>7</v>
      </c>
      <c r="EE224" s="50">
        <f>SUM($AW224:$BT224)+SUM(BW$223:BW$234)</f>
        <v>64</v>
      </c>
      <c r="EF224" s="50">
        <f>SUM($BV224:$CS224)+SUM(AX$223:AX$234)</f>
        <v>29</v>
      </c>
      <c r="EG224" s="48">
        <f t="shared" si="285"/>
        <v>28</v>
      </c>
      <c r="EH224" s="50">
        <f t="shared" ref="EH224:EH234" si="303">EE224-EF224</f>
        <v>35</v>
      </c>
      <c r="EI224" s="47"/>
      <c r="EJ224" s="49">
        <f t="shared" si="286"/>
        <v>22</v>
      </c>
      <c r="EK224" s="49">
        <f t="shared" si="287"/>
        <v>13</v>
      </c>
      <c r="EL224" s="49">
        <f t="shared" si="288"/>
        <v>2</v>
      </c>
      <c r="EM224" s="49">
        <f t="shared" si="289"/>
        <v>7</v>
      </c>
      <c r="EN224" s="49">
        <f t="shared" si="290"/>
        <v>64</v>
      </c>
      <c r="EO224" s="49">
        <f t="shared" si="291"/>
        <v>29</v>
      </c>
      <c r="EP224" s="49">
        <f t="shared" si="292"/>
        <v>28</v>
      </c>
      <c r="EQ224" s="49">
        <f t="shared" si="293"/>
        <v>35</v>
      </c>
      <c r="ES224" s="4">
        <f t="shared" ref="ES224:ES234" si="304">IF(DU224=EJ224,0,1)</f>
        <v>0</v>
      </c>
      <c r="ET224" s="4">
        <f t="shared" ref="ET224:ET234" si="305">IF(EB224=EK224,0,1)</f>
        <v>0</v>
      </c>
      <c r="EU224" s="4">
        <f t="shared" si="294"/>
        <v>0</v>
      </c>
      <c r="EV224" s="4">
        <f t="shared" si="294"/>
        <v>0</v>
      </c>
      <c r="EW224" s="4">
        <f t="shared" si="294"/>
        <v>0</v>
      </c>
      <c r="EX224" s="4">
        <f t="shared" si="294"/>
        <v>0</v>
      </c>
      <c r="EY224" s="4">
        <f t="shared" si="294"/>
        <v>0</v>
      </c>
      <c r="EZ224" s="4">
        <f t="shared" si="294"/>
        <v>0</v>
      </c>
    </row>
    <row r="225" spans="1:164" x14ac:dyDescent="0.25">
      <c r="A225" s="4">
        <v>3</v>
      </c>
      <c r="B225" s="4" t="s">
        <v>319</v>
      </c>
      <c r="C225" s="24">
        <v>22</v>
      </c>
      <c r="D225" s="24">
        <v>13</v>
      </c>
      <c r="E225" s="24">
        <v>2</v>
      </c>
      <c r="F225" s="24">
        <v>7</v>
      </c>
      <c r="G225" s="24">
        <v>64</v>
      </c>
      <c r="H225" s="24">
        <v>29</v>
      </c>
      <c r="I225" s="21">
        <v>28</v>
      </c>
      <c r="J225" s="24">
        <v>35</v>
      </c>
      <c r="L225" s="51" t="s">
        <v>350</v>
      </c>
      <c r="M225" s="59" t="s">
        <v>101</v>
      </c>
      <c r="N225" s="54" t="s">
        <v>131</v>
      </c>
      <c r="O225" s="53"/>
      <c r="P225" s="54" t="s">
        <v>149</v>
      </c>
      <c r="Q225" s="71" t="s">
        <v>236</v>
      </c>
      <c r="R225" s="55" t="s">
        <v>164</v>
      </c>
      <c r="S225" s="54" t="s">
        <v>149</v>
      </c>
      <c r="T225" s="54" t="s">
        <v>147</v>
      </c>
      <c r="U225" s="71" t="s">
        <v>131</v>
      </c>
      <c r="V225" s="54" t="s">
        <v>311</v>
      </c>
      <c r="W225" s="54" t="s">
        <v>117</v>
      </c>
      <c r="X225" s="60" t="s">
        <v>206</v>
      </c>
      <c r="AA225" s="51" t="s">
        <v>350</v>
      </c>
      <c r="AB225" s="59" t="s">
        <v>403</v>
      </c>
      <c r="AC225" s="54" t="s">
        <v>248</v>
      </c>
      <c r="AD225" s="53"/>
      <c r="AE225" s="54" t="s">
        <v>474</v>
      </c>
      <c r="AF225" s="54" t="s">
        <v>444</v>
      </c>
      <c r="AG225" s="55" t="s">
        <v>475</v>
      </c>
      <c r="AH225" s="54" t="s">
        <v>327</v>
      </c>
      <c r="AI225" s="54" t="s">
        <v>476</v>
      </c>
      <c r="AJ225" s="54" t="s">
        <v>477</v>
      </c>
      <c r="AK225" s="54" t="s">
        <v>478</v>
      </c>
      <c r="AL225" s="54" t="s">
        <v>479</v>
      </c>
      <c r="AM225" s="60" t="s">
        <v>406</v>
      </c>
      <c r="AP225" s="4" t="s">
        <v>442</v>
      </c>
      <c r="AW225" s="61">
        <f t="shared" si="295"/>
        <v>2</v>
      </c>
      <c r="AX225" s="46">
        <f t="shared" si="295"/>
        <v>2</v>
      </c>
      <c r="AY225" s="62"/>
      <c r="AZ225" s="46">
        <f t="shared" si="278"/>
        <v>3</v>
      </c>
      <c r="BA225" s="46">
        <f t="shared" si="278"/>
        <v>2</v>
      </c>
      <c r="BB225" s="46">
        <f t="shared" si="278"/>
        <v>2</v>
      </c>
      <c r="BC225" s="46">
        <f t="shared" si="278"/>
        <v>3</v>
      </c>
      <c r="BD225" s="46">
        <f t="shared" si="278"/>
        <v>0</v>
      </c>
      <c r="BE225" s="46">
        <f t="shared" si="278"/>
        <v>2</v>
      </c>
      <c r="BF225" s="46">
        <f t="shared" si="278"/>
        <v>2</v>
      </c>
      <c r="BG225" s="46">
        <f t="shared" si="278"/>
        <v>1</v>
      </c>
      <c r="BH225" s="63">
        <f t="shared" si="278"/>
        <v>1</v>
      </c>
      <c r="BM225" s="24"/>
      <c r="BN225" s="24"/>
      <c r="BO225" s="24"/>
      <c r="BP225" s="46" t="str">
        <f t="shared" si="279"/>
        <v/>
      </c>
      <c r="BQ225" s="46" t="str">
        <f t="shared" si="279"/>
        <v/>
      </c>
      <c r="BR225" s="46" t="str">
        <f t="shared" si="279"/>
        <v/>
      </c>
      <c r="BS225" s="46" t="str">
        <f t="shared" si="279"/>
        <v/>
      </c>
      <c r="BT225" s="46" t="str">
        <f t="shared" si="279"/>
        <v/>
      </c>
      <c r="BU225" s="47"/>
      <c r="BV225" s="61">
        <f t="shared" si="296"/>
        <v>2</v>
      </c>
      <c r="BW225" s="46">
        <f t="shared" si="296"/>
        <v>1</v>
      </c>
      <c r="BX225" s="62"/>
      <c r="BY225" s="46">
        <f t="shared" si="280"/>
        <v>2</v>
      </c>
      <c r="BZ225" s="46">
        <f t="shared" si="280"/>
        <v>6</v>
      </c>
      <c r="CA225" s="46">
        <f t="shared" si="280"/>
        <v>0</v>
      </c>
      <c r="CB225" s="46">
        <f t="shared" si="280"/>
        <v>2</v>
      </c>
      <c r="CC225" s="46">
        <f t="shared" si="280"/>
        <v>1</v>
      </c>
      <c r="CD225" s="46">
        <f t="shared" si="280"/>
        <v>1</v>
      </c>
      <c r="CE225" s="46">
        <f t="shared" si="280"/>
        <v>5</v>
      </c>
      <c r="CF225" s="46">
        <f t="shared" si="280"/>
        <v>1</v>
      </c>
      <c r="CG225" s="63">
        <f t="shared" si="280"/>
        <v>2</v>
      </c>
      <c r="CL225" s="24"/>
      <c r="CM225" s="24"/>
      <c r="CN225" s="24"/>
      <c r="CO225" s="46" t="str">
        <f t="shared" si="281"/>
        <v/>
      </c>
      <c r="CP225" s="46" t="str">
        <f t="shared" si="281"/>
        <v/>
      </c>
      <c r="CQ225" s="46" t="str">
        <f t="shared" si="281"/>
        <v/>
      </c>
      <c r="CR225" s="46" t="str">
        <f t="shared" si="281"/>
        <v/>
      </c>
      <c r="CS225" s="46" t="str">
        <f t="shared" si="281"/>
        <v/>
      </c>
      <c r="CU225" s="61" t="str">
        <f t="shared" si="297"/>
        <v>D</v>
      </c>
      <c r="CV225" s="46" t="str">
        <f t="shared" si="297"/>
        <v>H</v>
      </c>
      <c r="CW225" s="62"/>
      <c r="CX225" s="46" t="str">
        <f t="shared" si="282"/>
        <v>H</v>
      </c>
      <c r="CY225" s="46" t="str">
        <f t="shared" si="282"/>
        <v>A</v>
      </c>
      <c r="CZ225" s="46" t="str">
        <f t="shared" si="282"/>
        <v>H</v>
      </c>
      <c r="DA225" s="46" t="str">
        <f t="shared" si="282"/>
        <v>H</v>
      </c>
      <c r="DB225" s="46" t="str">
        <f t="shared" si="282"/>
        <v>A</v>
      </c>
      <c r="DC225" s="46" t="str">
        <f t="shared" si="282"/>
        <v>H</v>
      </c>
      <c r="DD225" s="46" t="str">
        <f t="shared" si="282"/>
        <v>A</v>
      </c>
      <c r="DE225" s="46" t="str">
        <f t="shared" si="282"/>
        <v>D</v>
      </c>
      <c r="DF225" s="63" t="str">
        <f t="shared" si="282"/>
        <v>A</v>
      </c>
      <c r="DK225" s="24"/>
      <c r="DL225" s="24"/>
      <c r="DM225" s="24"/>
      <c r="DN225" s="24"/>
      <c r="DO225" s="24"/>
      <c r="DP225" s="24"/>
      <c r="DQ225" s="24"/>
      <c r="DR225" s="24"/>
      <c r="DT225" s="20" t="str">
        <f t="shared" si="283"/>
        <v>Croydon</v>
      </c>
      <c r="DU225" s="48">
        <f t="shared" si="298"/>
        <v>22</v>
      </c>
      <c r="DV225" s="49">
        <f t="shared" si="299"/>
        <v>5</v>
      </c>
      <c r="DW225" s="49">
        <f t="shared" si="300"/>
        <v>2</v>
      </c>
      <c r="DX225" s="49">
        <f t="shared" si="301"/>
        <v>4</v>
      </c>
      <c r="DY225" s="49">
        <f>COUNTIF(CW$223:CW$234,"A")</f>
        <v>4</v>
      </c>
      <c r="DZ225" s="49">
        <f>COUNTIF(CW$223:CW$234,"D")</f>
        <v>2</v>
      </c>
      <c r="EA225" s="49">
        <f>COUNTIF(CW$223:CW$234,"H")</f>
        <v>5</v>
      </c>
      <c r="EB225" s="48">
        <f t="shared" si="302"/>
        <v>9</v>
      </c>
      <c r="EC225" s="48">
        <f t="shared" si="284"/>
        <v>4</v>
      </c>
      <c r="ED225" s="48">
        <f t="shared" si="284"/>
        <v>9</v>
      </c>
      <c r="EE225" s="50">
        <f>SUM($AW225:$BT225)+SUM(BX$223:BX$234)</f>
        <v>40</v>
      </c>
      <c r="EF225" s="50">
        <f>SUM($BV225:$CS225)+SUM(AY$223:AY$234)</f>
        <v>48</v>
      </c>
      <c r="EG225" s="48">
        <f t="shared" si="285"/>
        <v>22</v>
      </c>
      <c r="EH225" s="50">
        <f t="shared" si="303"/>
        <v>-8</v>
      </c>
      <c r="EI225" s="47"/>
      <c r="EJ225" s="49">
        <f t="shared" si="286"/>
        <v>22</v>
      </c>
      <c r="EK225" s="49">
        <f t="shared" si="287"/>
        <v>9</v>
      </c>
      <c r="EL225" s="49">
        <f t="shared" si="288"/>
        <v>4</v>
      </c>
      <c r="EM225" s="49">
        <f t="shared" si="289"/>
        <v>9</v>
      </c>
      <c r="EN225" s="49">
        <f t="shared" si="290"/>
        <v>40</v>
      </c>
      <c r="EO225" s="49">
        <f t="shared" si="291"/>
        <v>48</v>
      </c>
      <c r="EP225" s="49">
        <f t="shared" si="292"/>
        <v>22</v>
      </c>
      <c r="EQ225" s="49">
        <f t="shared" si="293"/>
        <v>-8</v>
      </c>
      <c r="ES225" s="4">
        <f t="shared" si="304"/>
        <v>0</v>
      </c>
      <c r="ET225" s="4">
        <f t="shared" si="305"/>
        <v>0</v>
      </c>
      <c r="EU225" s="4">
        <f t="shared" si="294"/>
        <v>0</v>
      </c>
      <c r="EV225" s="4">
        <f t="shared" si="294"/>
        <v>0</v>
      </c>
      <c r="EW225" s="4">
        <f t="shared" si="294"/>
        <v>0</v>
      </c>
      <c r="EX225" s="4">
        <f t="shared" si="294"/>
        <v>0</v>
      </c>
      <c r="EY225" s="4">
        <f t="shared" si="294"/>
        <v>0</v>
      </c>
      <c r="EZ225" s="4">
        <f t="shared" si="294"/>
        <v>0</v>
      </c>
    </row>
    <row r="226" spans="1:164" x14ac:dyDescent="0.25">
      <c r="A226" s="4">
        <v>4</v>
      </c>
      <c r="B226" s="4" t="s">
        <v>429</v>
      </c>
      <c r="C226" s="24">
        <v>22</v>
      </c>
      <c r="D226" s="24">
        <v>13</v>
      </c>
      <c r="E226" s="24">
        <v>2</v>
      </c>
      <c r="F226" s="24">
        <v>7</v>
      </c>
      <c r="G226" s="24">
        <v>69</v>
      </c>
      <c r="H226" s="24">
        <v>53</v>
      </c>
      <c r="I226" s="21">
        <v>28</v>
      </c>
      <c r="J226" s="24">
        <v>16</v>
      </c>
      <c r="L226" s="51" t="s">
        <v>480</v>
      </c>
      <c r="M226" s="72" t="s">
        <v>131</v>
      </c>
      <c r="N226" s="66" t="s">
        <v>263</v>
      </c>
      <c r="O226" s="54" t="s">
        <v>104</v>
      </c>
      <c r="P226" s="53"/>
      <c r="Q226" s="66" t="s">
        <v>131</v>
      </c>
      <c r="R226" s="55" t="s">
        <v>104</v>
      </c>
      <c r="S226" s="66" t="s">
        <v>101</v>
      </c>
      <c r="T226" s="66" t="s">
        <v>134</v>
      </c>
      <c r="U226" s="54" t="s">
        <v>149</v>
      </c>
      <c r="V226" s="54" t="s">
        <v>206</v>
      </c>
      <c r="W226" s="71" t="s">
        <v>157</v>
      </c>
      <c r="X226" s="60" t="s">
        <v>236</v>
      </c>
      <c r="AA226" s="51" t="s">
        <v>480</v>
      </c>
      <c r="AB226" s="64"/>
      <c r="AC226" s="57"/>
      <c r="AD226" s="54" t="s">
        <v>307</v>
      </c>
      <c r="AE226" s="53"/>
      <c r="AF226" s="66" t="s">
        <v>481</v>
      </c>
      <c r="AG226" s="55" t="s">
        <v>458</v>
      </c>
      <c r="AH226" s="54" t="s">
        <v>457</v>
      </c>
      <c r="AI226" s="57"/>
      <c r="AJ226" s="54" t="s">
        <v>482</v>
      </c>
      <c r="AK226" s="66" t="s">
        <v>377</v>
      </c>
      <c r="AL226" s="65" t="s">
        <v>469</v>
      </c>
      <c r="AM226" s="60" t="s">
        <v>269</v>
      </c>
      <c r="AP226" s="4" t="s">
        <v>483</v>
      </c>
      <c r="AW226" s="61">
        <f t="shared" si="295"/>
        <v>2</v>
      </c>
      <c r="AX226" s="46">
        <f t="shared" si="295"/>
        <v>0</v>
      </c>
      <c r="AY226" s="46">
        <f t="shared" si="295"/>
        <v>1</v>
      </c>
      <c r="AZ226" s="62"/>
      <c r="BA226" s="46">
        <f t="shared" si="278"/>
        <v>2</v>
      </c>
      <c r="BB226" s="46">
        <f t="shared" si="278"/>
        <v>1</v>
      </c>
      <c r="BC226" s="46">
        <f t="shared" si="278"/>
        <v>2</v>
      </c>
      <c r="BD226" s="46">
        <f t="shared" si="278"/>
        <v>3</v>
      </c>
      <c r="BE226" s="46">
        <f t="shared" si="278"/>
        <v>3</v>
      </c>
      <c r="BF226" s="46">
        <f t="shared" si="278"/>
        <v>1</v>
      </c>
      <c r="BG226" s="46">
        <f t="shared" si="278"/>
        <v>0</v>
      </c>
      <c r="BH226" s="63">
        <f t="shared" si="278"/>
        <v>2</v>
      </c>
      <c r="BM226" s="24"/>
      <c r="BN226" s="24"/>
      <c r="BO226" s="24"/>
      <c r="BP226" s="46" t="str">
        <f t="shared" si="279"/>
        <v/>
      </c>
      <c r="BQ226" s="46" t="str">
        <f t="shared" si="279"/>
        <v/>
      </c>
      <c r="BR226" s="46" t="str">
        <f t="shared" si="279"/>
        <v/>
      </c>
      <c r="BS226" s="46" t="str">
        <f t="shared" si="279"/>
        <v/>
      </c>
      <c r="BT226" s="46" t="str">
        <f t="shared" si="279"/>
        <v/>
      </c>
      <c r="BU226" s="47"/>
      <c r="BV226" s="61">
        <f t="shared" si="296"/>
        <v>1</v>
      </c>
      <c r="BW226" s="46">
        <f t="shared" si="296"/>
        <v>0</v>
      </c>
      <c r="BX226" s="46">
        <f t="shared" si="296"/>
        <v>3</v>
      </c>
      <c r="BY226" s="62"/>
      <c r="BZ226" s="46">
        <f t="shared" si="280"/>
        <v>1</v>
      </c>
      <c r="CA226" s="46">
        <f t="shared" si="280"/>
        <v>3</v>
      </c>
      <c r="CB226" s="46">
        <f t="shared" si="280"/>
        <v>2</v>
      </c>
      <c r="CC226" s="46">
        <f t="shared" si="280"/>
        <v>1</v>
      </c>
      <c r="CD226" s="46">
        <f t="shared" si="280"/>
        <v>2</v>
      </c>
      <c r="CE226" s="46">
        <f t="shared" si="280"/>
        <v>2</v>
      </c>
      <c r="CF226" s="46">
        <f t="shared" si="280"/>
        <v>3</v>
      </c>
      <c r="CG226" s="63">
        <f t="shared" si="280"/>
        <v>6</v>
      </c>
      <c r="CL226" s="24"/>
      <c r="CM226" s="24"/>
      <c r="CN226" s="24"/>
      <c r="CO226" s="46" t="str">
        <f t="shared" si="281"/>
        <v/>
      </c>
      <c r="CP226" s="46" t="str">
        <f t="shared" si="281"/>
        <v/>
      </c>
      <c r="CQ226" s="46" t="str">
        <f t="shared" si="281"/>
        <v/>
      </c>
      <c r="CR226" s="46" t="str">
        <f t="shared" si="281"/>
        <v/>
      </c>
      <c r="CS226" s="46" t="str">
        <f t="shared" si="281"/>
        <v/>
      </c>
      <c r="CU226" s="61" t="str">
        <f t="shared" si="297"/>
        <v>H</v>
      </c>
      <c r="CV226" s="46" t="str">
        <f t="shared" si="297"/>
        <v>D</v>
      </c>
      <c r="CW226" s="46" t="str">
        <f t="shared" si="297"/>
        <v>A</v>
      </c>
      <c r="CX226" s="62"/>
      <c r="CY226" s="46" t="str">
        <f t="shared" si="282"/>
        <v>H</v>
      </c>
      <c r="CZ226" s="46" t="str">
        <f t="shared" si="282"/>
        <v>A</v>
      </c>
      <c r="DA226" s="46" t="str">
        <f t="shared" si="282"/>
        <v>D</v>
      </c>
      <c r="DB226" s="46" t="str">
        <f t="shared" si="282"/>
        <v>H</v>
      </c>
      <c r="DC226" s="46" t="str">
        <f t="shared" si="282"/>
        <v>H</v>
      </c>
      <c r="DD226" s="46" t="str">
        <f t="shared" si="282"/>
        <v>A</v>
      </c>
      <c r="DE226" s="46" t="str">
        <f t="shared" si="282"/>
        <v>A</v>
      </c>
      <c r="DF226" s="63" t="str">
        <f t="shared" si="282"/>
        <v>A</v>
      </c>
      <c r="DK226" s="24"/>
      <c r="DL226" s="24"/>
      <c r="DM226" s="24"/>
      <c r="DN226" s="24"/>
      <c r="DO226" s="24"/>
      <c r="DP226" s="24"/>
      <c r="DQ226" s="24"/>
      <c r="DR226" s="24"/>
      <c r="DT226" s="20" t="str">
        <f t="shared" si="283"/>
        <v>Dorking</v>
      </c>
      <c r="DU226" s="48">
        <f t="shared" si="298"/>
        <v>22</v>
      </c>
      <c r="DV226" s="49">
        <f t="shared" si="299"/>
        <v>4</v>
      </c>
      <c r="DW226" s="49">
        <f t="shared" si="300"/>
        <v>2</v>
      </c>
      <c r="DX226" s="49">
        <f t="shared" si="301"/>
        <v>5</v>
      </c>
      <c r="DY226" s="49">
        <f>COUNTIF(CX$223:CX$234,"A")</f>
        <v>6</v>
      </c>
      <c r="DZ226" s="49">
        <f>COUNTIF(CX$223:CX$234,"D")</f>
        <v>0</v>
      </c>
      <c r="EA226" s="49">
        <f>COUNTIF(CX$223:CX$234,"H")</f>
        <v>5</v>
      </c>
      <c r="EB226" s="48">
        <f t="shared" si="302"/>
        <v>10</v>
      </c>
      <c r="EC226" s="48">
        <f t="shared" si="284"/>
        <v>2</v>
      </c>
      <c r="ED226" s="48">
        <f t="shared" si="284"/>
        <v>10</v>
      </c>
      <c r="EE226" s="50">
        <f>SUM($AW226:$BT226)+SUM(BY$223:BY$234)</f>
        <v>40</v>
      </c>
      <c r="EF226" s="50">
        <f>SUM($BV226:$CS226)+SUM(AZ$223:AZ$234)</f>
        <v>42</v>
      </c>
      <c r="EG226" s="48">
        <f t="shared" si="285"/>
        <v>22</v>
      </c>
      <c r="EH226" s="50">
        <f t="shared" si="303"/>
        <v>-2</v>
      </c>
      <c r="EI226" s="47"/>
      <c r="EJ226" s="49">
        <f t="shared" si="286"/>
        <v>21</v>
      </c>
      <c r="EK226" s="49">
        <f t="shared" si="287"/>
        <v>9</v>
      </c>
      <c r="EL226" s="49">
        <f t="shared" si="288"/>
        <v>2</v>
      </c>
      <c r="EM226" s="49">
        <f t="shared" si="289"/>
        <v>10</v>
      </c>
      <c r="EN226" s="49">
        <f t="shared" si="290"/>
        <v>36</v>
      </c>
      <c r="EO226" s="49">
        <f t="shared" si="291"/>
        <v>42</v>
      </c>
      <c r="EP226" s="49">
        <f t="shared" si="292"/>
        <v>20</v>
      </c>
      <c r="EQ226" s="49">
        <f t="shared" si="293"/>
        <v>-6</v>
      </c>
      <c r="ES226" s="4">
        <f t="shared" si="304"/>
        <v>1</v>
      </c>
      <c r="ET226" s="4">
        <f t="shared" si="305"/>
        <v>1</v>
      </c>
      <c r="EU226" s="4">
        <f t="shared" si="294"/>
        <v>0</v>
      </c>
      <c r="EV226" s="4">
        <f t="shared" si="294"/>
        <v>0</v>
      </c>
      <c r="EW226" s="4">
        <f t="shared" si="294"/>
        <v>1</v>
      </c>
      <c r="EX226" s="4">
        <f t="shared" si="294"/>
        <v>0</v>
      </c>
      <c r="EY226" s="4">
        <f t="shared" si="294"/>
        <v>1</v>
      </c>
      <c r="EZ226" s="4">
        <f t="shared" si="294"/>
        <v>1</v>
      </c>
    </row>
    <row r="227" spans="1:164" x14ac:dyDescent="0.25">
      <c r="A227" s="4">
        <v>5</v>
      </c>
      <c r="B227" s="4" t="s">
        <v>411</v>
      </c>
      <c r="C227" s="24">
        <v>21</v>
      </c>
      <c r="D227" s="24">
        <v>11</v>
      </c>
      <c r="E227" s="24">
        <v>2</v>
      </c>
      <c r="F227" s="24">
        <v>8</v>
      </c>
      <c r="G227" s="24">
        <v>41</v>
      </c>
      <c r="H227" s="24">
        <v>40</v>
      </c>
      <c r="I227" s="21">
        <v>24</v>
      </c>
      <c r="J227" s="24">
        <v>1</v>
      </c>
      <c r="L227" s="51" t="s">
        <v>429</v>
      </c>
      <c r="M227" s="72" t="s">
        <v>166</v>
      </c>
      <c r="N227" s="66" t="s">
        <v>175</v>
      </c>
      <c r="O227" s="54" t="s">
        <v>330</v>
      </c>
      <c r="P227" s="54" t="s">
        <v>195</v>
      </c>
      <c r="Q227" s="53"/>
      <c r="R227" s="55" t="s">
        <v>100</v>
      </c>
      <c r="S227" s="54" t="s">
        <v>227</v>
      </c>
      <c r="T227" s="66" t="s">
        <v>156</v>
      </c>
      <c r="U227" s="71" t="s">
        <v>330</v>
      </c>
      <c r="V227" s="54" t="s">
        <v>104</v>
      </c>
      <c r="W227" s="66" t="s">
        <v>131</v>
      </c>
      <c r="X227" s="60" t="s">
        <v>101</v>
      </c>
      <c r="AA227" s="51" t="s">
        <v>429</v>
      </c>
      <c r="AB227" s="72" t="s">
        <v>447</v>
      </c>
      <c r="AC227" s="66" t="s">
        <v>324</v>
      </c>
      <c r="AD227" s="54" t="s">
        <v>484</v>
      </c>
      <c r="AE227" s="54" t="s">
        <v>485</v>
      </c>
      <c r="AF227" s="53"/>
      <c r="AG227" s="55" t="s">
        <v>404</v>
      </c>
      <c r="AH227" s="54" t="s">
        <v>470</v>
      </c>
      <c r="AI227" s="57"/>
      <c r="AJ227" s="57"/>
      <c r="AK227" s="65" t="s">
        <v>362</v>
      </c>
      <c r="AL227" s="57"/>
      <c r="AM227" s="60" t="s">
        <v>479</v>
      </c>
      <c r="AP227" s="4" t="s">
        <v>410</v>
      </c>
      <c r="AW227" s="61">
        <f t="shared" si="295"/>
        <v>4</v>
      </c>
      <c r="AX227" s="46">
        <f t="shared" si="295"/>
        <v>0</v>
      </c>
      <c r="AY227" s="46">
        <f t="shared" si="295"/>
        <v>5</v>
      </c>
      <c r="AZ227" s="46">
        <f t="shared" si="295"/>
        <v>0</v>
      </c>
      <c r="BA227" s="62"/>
      <c r="BB227" s="46">
        <f t="shared" si="278"/>
        <v>2</v>
      </c>
      <c r="BC227" s="46">
        <f t="shared" si="278"/>
        <v>1</v>
      </c>
      <c r="BD227" s="46">
        <f t="shared" si="278"/>
        <v>8</v>
      </c>
      <c r="BE227" s="46">
        <f t="shared" si="278"/>
        <v>5</v>
      </c>
      <c r="BF227" s="46">
        <f t="shared" si="278"/>
        <v>1</v>
      </c>
      <c r="BG227" s="46">
        <f t="shared" si="278"/>
        <v>2</v>
      </c>
      <c r="BH227" s="63">
        <f t="shared" si="278"/>
        <v>2</v>
      </c>
      <c r="BM227" s="24"/>
      <c r="BN227" s="24"/>
      <c r="BO227" s="24"/>
      <c r="BP227" s="46" t="str">
        <f t="shared" si="279"/>
        <v/>
      </c>
      <c r="BQ227" s="46" t="str">
        <f t="shared" si="279"/>
        <v/>
      </c>
      <c r="BR227" s="46" t="str">
        <f t="shared" si="279"/>
        <v/>
      </c>
      <c r="BS227" s="46" t="str">
        <f t="shared" si="279"/>
        <v/>
      </c>
      <c r="BT227" s="46" t="str">
        <f t="shared" si="279"/>
        <v/>
      </c>
      <c r="BU227" s="47"/>
      <c r="BV227" s="61">
        <f t="shared" si="296"/>
        <v>3</v>
      </c>
      <c r="BW227" s="46">
        <f t="shared" si="296"/>
        <v>6</v>
      </c>
      <c r="BX227" s="46">
        <f t="shared" si="296"/>
        <v>1</v>
      </c>
      <c r="BY227" s="46">
        <f t="shared" si="296"/>
        <v>5</v>
      </c>
      <c r="BZ227" s="62"/>
      <c r="CA227" s="46">
        <f t="shared" si="280"/>
        <v>3</v>
      </c>
      <c r="CB227" s="46">
        <f t="shared" si="280"/>
        <v>0</v>
      </c>
      <c r="CC227" s="46">
        <f t="shared" si="280"/>
        <v>0</v>
      </c>
      <c r="CD227" s="46">
        <f t="shared" si="280"/>
        <v>1</v>
      </c>
      <c r="CE227" s="46">
        <f t="shared" si="280"/>
        <v>3</v>
      </c>
      <c r="CF227" s="46">
        <f t="shared" si="280"/>
        <v>1</v>
      </c>
      <c r="CG227" s="63">
        <f t="shared" si="280"/>
        <v>2</v>
      </c>
      <c r="CL227" s="24"/>
      <c r="CM227" s="24"/>
      <c r="CN227" s="24"/>
      <c r="CO227" s="46" t="str">
        <f t="shared" si="281"/>
        <v/>
      </c>
      <c r="CP227" s="46" t="str">
        <f t="shared" si="281"/>
        <v/>
      </c>
      <c r="CQ227" s="46" t="str">
        <f t="shared" si="281"/>
        <v/>
      </c>
      <c r="CR227" s="46" t="str">
        <f t="shared" si="281"/>
        <v/>
      </c>
      <c r="CS227" s="46" t="str">
        <f t="shared" si="281"/>
        <v/>
      </c>
      <c r="CU227" s="61" t="str">
        <f t="shared" si="297"/>
        <v>H</v>
      </c>
      <c r="CV227" s="46" t="str">
        <f t="shared" si="297"/>
        <v>A</v>
      </c>
      <c r="CW227" s="46" t="str">
        <f t="shared" si="297"/>
        <v>H</v>
      </c>
      <c r="CX227" s="46" t="str">
        <f t="shared" si="297"/>
        <v>A</v>
      </c>
      <c r="CY227" s="62"/>
      <c r="CZ227" s="46" t="str">
        <f t="shared" si="282"/>
        <v>A</v>
      </c>
      <c r="DA227" s="46" t="str">
        <f t="shared" si="282"/>
        <v>H</v>
      </c>
      <c r="DB227" s="46" t="str">
        <f t="shared" si="282"/>
        <v>H</v>
      </c>
      <c r="DC227" s="46" t="str">
        <f t="shared" si="282"/>
        <v>H</v>
      </c>
      <c r="DD227" s="46" t="str">
        <f t="shared" si="282"/>
        <v>A</v>
      </c>
      <c r="DE227" s="46" t="str">
        <f t="shared" si="282"/>
        <v>H</v>
      </c>
      <c r="DF227" s="63" t="str">
        <f t="shared" si="282"/>
        <v>D</v>
      </c>
      <c r="DK227" s="24"/>
      <c r="DL227" s="24"/>
      <c r="DM227" s="24"/>
      <c r="DN227" s="24"/>
      <c r="DO227" s="24"/>
      <c r="DP227" s="24"/>
      <c r="DQ227" s="24"/>
      <c r="DR227" s="24"/>
      <c r="DT227" s="20" t="str">
        <f t="shared" si="283"/>
        <v>Dulwich Hamlet</v>
      </c>
      <c r="DU227" s="48">
        <f t="shared" si="298"/>
        <v>22</v>
      </c>
      <c r="DV227" s="49">
        <f t="shared" si="299"/>
        <v>6</v>
      </c>
      <c r="DW227" s="49">
        <f t="shared" si="300"/>
        <v>1</v>
      </c>
      <c r="DX227" s="49">
        <f t="shared" si="301"/>
        <v>4</v>
      </c>
      <c r="DY227" s="49">
        <f>COUNTIF(CY$223:CY$234,"A")</f>
        <v>7</v>
      </c>
      <c r="DZ227" s="49">
        <f>COUNTIF(CY$223:CY$234,"D")</f>
        <v>1</v>
      </c>
      <c r="EA227" s="49">
        <f>COUNTIF(CY$223:CY$234,"H")</f>
        <v>3</v>
      </c>
      <c r="EB227" s="48">
        <f t="shared" si="302"/>
        <v>13</v>
      </c>
      <c r="EC227" s="48">
        <f t="shared" si="284"/>
        <v>2</v>
      </c>
      <c r="ED227" s="48">
        <f t="shared" si="284"/>
        <v>7</v>
      </c>
      <c r="EE227" s="50">
        <f>SUM($AW227:$BT227)+SUM(BZ$223:BZ$234)</f>
        <v>69</v>
      </c>
      <c r="EF227" s="50">
        <f>SUM($BV227:$CS227)+SUM(BA$223:BA$234)</f>
        <v>53</v>
      </c>
      <c r="EG227" s="48">
        <f t="shared" si="285"/>
        <v>28</v>
      </c>
      <c r="EH227" s="50">
        <f t="shared" si="303"/>
        <v>16</v>
      </c>
      <c r="EI227" s="47"/>
      <c r="EJ227" s="49">
        <f t="shared" si="286"/>
        <v>22</v>
      </c>
      <c r="EK227" s="49">
        <f t="shared" si="287"/>
        <v>13</v>
      </c>
      <c r="EL227" s="49">
        <f t="shared" si="288"/>
        <v>2</v>
      </c>
      <c r="EM227" s="49">
        <f t="shared" si="289"/>
        <v>7</v>
      </c>
      <c r="EN227" s="49">
        <f t="shared" si="290"/>
        <v>69</v>
      </c>
      <c r="EO227" s="49">
        <f t="shared" si="291"/>
        <v>53</v>
      </c>
      <c r="EP227" s="49">
        <f t="shared" si="292"/>
        <v>28</v>
      </c>
      <c r="EQ227" s="49">
        <f t="shared" si="293"/>
        <v>16</v>
      </c>
      <c r="ES227" s="4">
        <f t="shared" si="304"/>
        <v>0</v>
      </c>
      <c r="ET227" s="4">
        <f t="shared" si="305"/>
        <v>0</v>
      </c>
      <c r="EU227" s="4">
        <f t="shared" si="294"/>
        <v>0</v>
      </c>
      <c r="EV227" s="4">
        <f t="shared" si="294"/>
        <v>0</v>
      </c>
      <c r="EW227" s="4">
        <f t="shared" si="294"/>
        <v>0</v>
      </c>
      <c r="EX227" s="4">
        <f t="shared" si="294"/>
        <v>0</v>
      </c>
      <c r="EY227" s="4">
        <f t="shared" si="294"/>
        <v>0</v>
      </c>
      <c r="EZ227" s="4">
        <f t="shared" si="294"/>
        <v>0</v>
      </c>
    </row>
    <row r="228" spans="1:164" x14ac:dyDescent="0.25">
      <c r="A228" s="4">
        <v>6</v>
      </c>
      <c r="B228" s="4" t="s">
        <v>350</v>
      </c>
      <c r="C228" s="24">
        <v>22</v>
      </c>
      <c r="D228" s="24">
        <v>9</v>
      </c>
      <c r="E228" s="24">
        <v>4</v>
      </c>
      <c r="F228" s="24">
        <v>9</v>
      </c>
      <c r="G228" s="24">
        <v>40</v>
      </c>
      <c r="H228" s="24">
        <v>48</v>
      </c>
      <c r="I228" s="21">
        <v>22</v>
      </c>
      <c r="J228" s="24">
        <v>-8</v>
      </c>
      <c r="L228" s="67" t="s">
        <v>299</v>
      </c>
      <c r="M228" s="68" t="s">
        <v>120</v>
      </c>
      <c r="N228" s="55" t="s">
        <v>134</v>
      </c>
      <c r="O228" s="55" t="s">
        <v>117</v>
      </c>
      <c r="P228" s="55" t="s">
        <v>157</v>
      </c>
      <c r="Q228" s="55" t="s">
        <v>117</v>
      </c>
      <c r="R228" s="53"/>
      <c r="S228" s="55" t="s">
        <v>206</v>
      </c>
      <c r="T228" s="55" t="s">
        <v>132</v>
      </c>
      <c r="U228" s="55" t="s">
        <v>101</v>
      </c>
      <c r="V228" s="55" t="s">
        <v>157</v>
      </c>
      <c r="W228" s="55" t="s">
        <v>207</v>
      </c>
      <c r="X228" s="70" t="s">
        <v>195</v>
      </c>
      <c r="AA228" s="67" t="s">
        <v>299</v>
      </c>
      <c r="AB228" s="68" t="s">
        <v>327</v>
      </c>
      <c r="AC228" s="55" t="s">
        <v>486</v>
      </c>
      <c r="AD228" s="55" t="s">
        <v>271</v>
      </c>
      <c r="AE228" s="55" t="s">
        <v>248</v>
      </c>
      <c r="AF228" s="55" t="s">
        <v>307</v>
      </c>
      <c r="AG228" s="53"/>
      <c r="AH228" s="55" t="s">
        <v>444</v>
      </c>
      <c r="AI228" s="55" t="s">
        <v>308</v>
      </c>
      <c r="AJ228" s="55" t="s">
        <v>487</v>
      </c>
      <c r="AK228" s="55" t="s">
        <v>470</v>
      </c>
      <c r="AL228" s="55" t="s">
        <v>472</v>
      </c>
      <c r="AM228" s="70" t="s">
        <v>457</v>
      </c>
      <c r="AP228" s="4" t="s">
        <v>448</v>
      </c>
      <c r="AW228" s="61">
        <f t="shared" si="295"/>
        <v>5</v>
      </c>
      <c r="AX228" s="46">
        <f t="shared" si="295"/>
        <v>3</v>
      </c>
      <c r="AY228" s="46">
        <f t="shared" si="295"/>
        <v>1</v>
      </c>
      <c r="AZ228" s="46">
        <f t="shared" si="295"/>
        <v>0</v>
      </c>
      <c r="BA228" s="46">
        <f t="shared" si="295"/>
        <v>1</v>
      </c>
      <c r="BB228" s="62" t="str">
        <f t="shared" si="278"/>
        <v/>
      </c>
      <c r="BC228" s="46">
        <f t="shared" si="278"/>
        <v>1</v>
      </c>
      <c r="BD228" s="46">
        <f t="shared" si="278"/>
        <v>4</v>
      </c>
      <c r="BE228" s="46">
        <f t="shared" si="278"/>
        <v>2</v>
      </c>
      <c r="BF228" s="46">
        <f t="shared" si="278"/>
        <v>0</v>
      </c>
      <c r="BG228" s="46">
        <f t="shared" si="278"/>
        <v>0</v>
      </c>
      <c r="BH228" s="63">
        <f t="shared" si="278"/>
        <v>0</v>
      </c>
      <c r="BM228" s="24"/>
      <c r="BN228" s="24"/>
      <c r="BO228" s="24"/>
      <c r="BP228" s="46" t="str">
        <f t="shared" si="279"/>
        <v/>
      </c>
      <c r="BQ228" s="46" t="str">
        <f t="shared" si="279"/>
        <v/>
      </c>
      <c r="BR228" s="46" t="str">
        <f t="shared" si="279"/>
        <v/>
      </c>
      <c r="BS228" s="46" t="str">
        <f t="shared" si="279"/>
        <v/>
      </c>
      <c r="BT228" s="46" t="str">
        <f t="shared" si="279"/>
        <v/>
      </c>
      <c r="BU228" s="47"/>
      <c r="BV228" s="61">
        <f t="shared" si="296"/>
        <v>0</v>
      </c>
      <c r="BW228" s="46">
        <f t="shared" si="296"/>
        <v>1</v>
      </c>
      <c r="BX228" s="46">
        <f t="shared" si="296"/>
        <v>1</v>
      </c>
      <c r="BY228" s="46">
        <f t="shared" si="296"/>
        <v>3</v>
      </c>
      <c r="BZ228" s="46">
        <f t="shared" si="296"/>
        <v>1</v>
      </c>
      <c r="CA228" s="62" t="str">
        <f t="shared" si="280"/>
        <v/>
      </c>
      <c r="CB228" s="46">
        <f t="shared" si="280"/>
        <v>2</v>
      </c>
      <c r="CC228" s="46">
        <f t="shared" si="280"/>
        <v>1</v>
      </c>
      <c r="CD228" s="46">
        <f t="shared" si="280"/>
        <v>2</v>
      </c>
      <c r="CE228" s="46">
        <f t="shared" si="280"/>
        <v>3</v>
      </c>
      <c r="CF228" s="46">
        <f t="shared" si="280"/>
        <v>4</v>
      </c>
      <c r="CG228" s="63">
        <f t="shared" si="280"/>
        <v>5</v>
      </c>
      <c r="CL228" s="24"/>
      <c r="CM228" s="24"/>
      <c r="CN228" s="24"/>
      <c r="CO228" s="46" t="str">
        <f t="shared" si="281"/>
        <v/>
      </c>
      <c r="CP228" s="46" t="str">
        <f t="shared" si="281"/>
        <v/>
      </c>
      <c r="CQ228" s="46" t="str">
        <f t="shared" si="281"/>
        <v/>
      </c>
      <c r="CR228" s="46" t="str">
        <f t="shared" si="281"/>
        <v/>
      </c>
      <c r="CS228" s="46" t="str">
        <f t="shared" si="281"/>
        <v/>
      </c>
      <c r="CU228" s="61" t="str">
        <f t="shared" si="297"/>
        <v>H</v>
      </c>
      <c r="CV228" s="46" t="str">
        <f t="shared" si="297"/>
        <v>H</v>
      </c>
      <c r="CW228" s="46" t="str">
        <f t="shared" si="297"/>
        <v>D</v>
      </c>
      <c r="CX228" s="46" t="str">
        <f t="shared" si="297"/>
        <v>A</v>
      </c>
      <c r="CY228" s="46" t="str">
        <f t="shared" si="297"/>
        <v>D</v>
      </c>
      <c r="CZ228" s="62" t="str">
        <f t="shared" si="282"/>
        <v/>
      </c>
      <c r="DA228" s="46" t="str">
        <f t="shared" si="282"/>
        <v>A</v>
      </c>
      <c r="DB228" s="46" t="str">
        <f t="shared" si="282"/>
        <v>H</v>
      </c>
      <c r="DC228" s="46" t="str">
        <f t="shared" si="282"/>
        <v>D</v>
      </c>
      <c r="DD228" s="46" t="str">
        <f t="shared" si="282"/>
        <v>A</v>
      </c>
      <c r="DE228" s="46" t="str">
        <f t="shared" si="282"/>
        <v>A</v>
      </c>
      <c r="DF228" s="63" t="str">
        <f t="shared" si="282"/>
        <v>A</v>
      </c>
      <c r="DK228" s="24"/>
      <c r="DL228" s="24"/>
      <c r="DM228" s="24"/>
      <c r="DN228" s="24"/>
      <c r="DO228" s="24"/>
      <c r="DP228" s="24"/>
      <c r="DQ228" s="24"/>
      <c r="DR228" s="24"/>
      <c r="DT228" s="20" t="str">
        <f t="shared" si="283"/>
        <v>Epsom &amp; Ewell</v>
      </c>
      <c r="DU228" s="48">
        <f t="shared" si="298"/>
        <v>22</v>
      </c>
      <c r="DV228" s="49">
        <f t="shared" si="299"/>
        <v>3</v>
      </c>
      <c r="DW228" s="49">
        <f t="shared" si="300"/>
        <v>3</v>
      </c>
      <c r="DX228" s="49">
        <f t="shared" si="301"/>
        <v>5</v>
      </c>
      <c r="DY228" s="49">
        <f>COUNTIF(CZ$223:CZ$234,"A")</f>
        <v>3</v>
      </c>
      <c r="DZ228" s="49">
        <f>COUNTIF(CZ$223:CZ$234,"D")</f>
        <v>1</v>
      </c>
      <c r="EA228" s="49">
        <f>COUNTIF(CZ$223:CZ$234,"H")</f>
        <v>7</v>
      </c>
      <c r="EB228" s="48">
        <f t="shared" si="302"/>
        <v>6</v>
      </c>
      <c r="EC228" s="48">
        <f t="shared" si="284"/>
        <v>4</v>
      </c>
      <c r="ED228" s="48">
        <f t="shared" si="284"/>
        <v>12</v>
      </c>
      <c r="EE228" s="50">
        <f>SUM($AW228:$BT228)+SUM(CA$223:CA$234)</f>
        <v>32</v>
      </c>
      <c r="EF228" s="50">
        <f>SUM($BV228:$CS228)+SUM(BB$223:BB$234)</f>
        <v>51</v>
      </c>
      <c r="EG228" s="48">
        <f t="shared" si="285"/>
        <v>16</v>
      </c>
      <c r="EH228" s="50">
        <f t="shared" si="303"/>
        <v>-19</v>
      </c>
      <c r="EI228" s="47"/>
      <c r="EJ228" s="49">
        <f t="shared" si="286"/>
        <v>22</v>
      </c>
      <c r="EK228" s="49">
        <f t="shared" si="287"/>
        <v>6</v>
      </c>
      <c r="EL228" s="49">
        <f t="shared" si="288"/>
        <v>4</v>
      </c>
      <c r="EM228" s="49">
        <f t="shared" si="289"/>
        <v>12</v>
      </c>
      <c r="EN228" s="49">
        <f t="shared" si="290"/>
        <v>32</v>
      </c>
      <c r="EO228" s="49">
        <f t="shared" si="291"/>
        <v>51</v>
      </c>
      <c r="EP228" s="49">
        <f t="shared" si="292"/>
        <v>16</v>
      </c>
      <c r="EQ228" s="49">
        <f t="shared" si="293"/>
        <v>-19</v>
      </c>
      <c r="ES228" s="4">
        <f t="shared" si="304"/>
        <v>0</v>
      </c>
      <c r="ET228" s="4">
        <f t="shared" si="305"/>
        <v>0</v>
      </c>
      <c r="EU228" s="4">
        <f t="shared" si="294"/>
        <v>0</v>
      </c>
      <c r="EV228" s="4">
        <f t="shared" si="294"/>
        <v>0</v>
      </c>
      <c r="EW228" s="4">
        <f t="shared" si="294"/>
        <v>0</v>
      </c>
      <c r="EX228" s="4">
        <f t="shared" si="294"/>
        <v>0</v>
      </c>
      <c r="EY228" s="4">
        <f t="shared" si="294"/>
        <v>0</v>
      </c>
      <c r="EZ228" s="4">
        <f t="shared" si="294"/>
        <v>0</v>
      </c>
    </row>
    <row r="229" spans="1:164" x14ac:dyDescent="0.25">
      <c r="A229" s="4">
        <v>7</v>
      </c>
      <c r="B229" s="4" t="s">
        <v>480</v>
      </c>
      <c r="C229" s="24">
        <v>21</v>
      </c>
      <c r="D229" s="24">
        <v>9</v>
      </c>
      <c r="E229" s="24">
        <v>2</v>
      </c>
      <c r="F229" s="24">
        <v>10</v>
      </c>
      <c r="G229" s="24">
        <v>36</v>
      </c>
      <c r="H229" s="24">
        <v>42</v>
      </c>
      <c r="I229" s="21">
        <v>20</v>
      </c>
      <c r="J229" s="24">
        <v>-6</v>
      </c>
      <c r="L229" s="51" t="s">
        <v>306</v>
      </c>
      <c r="M229" s="72" t="s">
        <v>227</v>
      </c>
      <c r="N229" s="66" t="s">
        <v>207</v>
      </c>
      <c r="O229" s="54" t="s">
        <v>235</v>
      </c>
      <c r="P229" s="66" t="s">
        <v>206</v>
      </c>
      <c r="Q229" s="66" t="s">
        <v>121</v>
      </c>
      <c r="R229" s="55" t="s">
        <v>147</v>
      </c>
      <c r="S229" s="53"/>
      <c r="T229" s="66" t="s">
        <v>149</v>
      </c>
      <c r="U229" s="66" t="s">
        <v>117</v>
      </c>
      <c r="V229" s="71" t="s">
        <v>116</v>
      </c>
      <c r="W229" s="71" t="s">
        <v>147</v>
      </c>
      <c r="X229" s="60" t="s">
        <v>175</v>
      </c>
      <c r="AA229" s="51" t="s">
        <v>306</v>
      </c>
      <c r="AB229" s="59" t="s">
        <v>447</v>
      </c>
      <c r="AC229" s="54" t="s">
        <v>477</v>
      </c>
      <c r="AD229" s="54" t="s">
        <v>454</v>
      </c>
      <c r="AE229" s="54" t="s">
        <v>488</v>
      </c>
      <c r="AF229" s="54" t="s">
        <v>489</v>
      </c>
      <c r="AG229" s="55" t="s">
        <v>490</v>
      </c>
      <c r="AH229" s="53"/>
      <c r="AI229" s="54" t="s">
        <v>382</v>
      </c>
      <c r="AJ229" s="54" t="s">
        <v>322</v>
      </c>
      <c r="AK229" s="54" t="s">
        <v>491</v>
      </c>
      <c r="AL229" s="54" t="s">
        <v>492</v>
      </c>
      <c r="AM229" s="60" t="s">
        <v>484</v>
      </c>
      <c r="AP229" s="4" t="s">
        <v>493</v>
      </c>
      <c r="AW229" s="61">
        <f t="shared" si="295"/>
        <v>1</v>
      </c>
      <c r="AX229" s="46">
        <f t="shared" si="295"/>
        <v>0</v>
      </c>
      <c r="AY229" s="46">
        <f t="shared" si="295"/>
        <v>0</v>
      </c>
      <c r="AZ229" s="46">
        <f t="shared" si="295"/>
        <v>1</v>
      </c>
      <c r="BA229" s="46">
        <f t="shared" si="295"/>
        <v>1</v>
      </c>
      <c r="BB229" s="46">
        <f t="shared" si="278"/>
        <v>0</v>
      </c>
      <c r="BC229" s="62"/>
      <c r="BD229" s="46">
        <f>(IF(T229="","",(IF(MID(T229,2,1)="-",LEFT(T229,1),LEFT(T229,2)))+0))</f>
        <v>3</v>
      </c>
      <c r="BE229" s="46">
        <f>(IF(U229="","",(IF(MID(U229,2,1)="-",LEFT(U229,1),LEFT(U229,2)))+0))</f>
        <v>1</v>
      </c>
      <c r="BF229" s="46">
        <f>(IF(V229="","",(IF(MID(V229,2,1)="-",LEFT(V229,1),LEFT(V229,2)))+0))</f>
        <v>1</v>
      </c>
      <c r="BG229" s="46">
        <f>(IF(W229="","",(IF(MID(W229,2,1)="-",LEFT(W229,1),LEFT(W229,2)))+0))</f>
        <v>0</v>
      </c>
      <c r="BH229" s="63">
        <f>(IF(X229="","",(IF(MID(X229,2,1)="-",LEFT(X229,1),LEFT(X229,2)))+0))</f>
        <v>0</v>
      </c>
      <c r="BM229" s="24"/>
      <c r="BN229" s="24"/>
      <c r="BO229" s="24"/>
      <c r="BP229" s="46" t="str">
        <f t="shared" si="279"/>
        <v/>
      </c>
      <c r="BQ229" s="46" t="str">
        <f t="shared" si="279"/>
        <v/>
      </c>
      <c r="BR229" s="46" t="str">
        <f t="shared" si="279"/>
        <v/>
      </c>
      <c r="BS229" s="46" t="str">
        <f t="shared" si="279"/>
        <v/>
      </c>
      <c r="BT229" s="46" t="str">
        <f t="shared" si="279"/>
        <v/>
      </c>
      <c r="BU229" s="47"/>
      <c r="BV229" s="61">
        <f t="shared" si="296"/>
        <v>0</v>
      </c>
      <c r="BW229" s="46">
        <f t="shared" si="296"/>
        <v>4</v>
      </c>
      <c r="BX229" s="46">
        <f t="shared" si="296"/>
        <v>2</v>
      </c>
      <c r="BY229" s="46">
        <f t="shared" si="296"/>
        <v>2</v>
      </c>
      <c r="BZ229" s="46">
        <f t="shared" si="296"/>
        <v>4</v>
      </c>
      <c r="CA229" s="46">
        <f t="shared" si="280"/>
        <v>1</v>
      </c>
      <c r="CB229" s="62"/>
      <c r="CC229" s="46">
        <f>(IF(T229="","",IF(RIGHT(T229,2)="10",RIGHT(T229,2),RIGHT(T229,1))+0))</f>
        <v>2</v>
      </c>
      <c r="CD229" s="46">
        <f>(IF(U229="","",IF(RIGHT(U229,2)="10",RIGHT(U229,2),RIGHT(U229,1))+0))</f>
        <v>1</v>
      </c>
      <c r="CE229" s="46">
        <f>(IF(V229="","",IF(RIGHT(V229,2)="10",RIGHT(V229,2),RIGHT(V229,1))+0))</f>
        <v>5</v>
      </c>
      <c r="CF229" s="46">
        <f>(IF(W229="","",IF(RIGHT(W229,2)="10",RIGHT(W229,2),RIGHT(W229,1))+0))</f>
        <v>1</v>
      </c>
      <c r="CG229" s="63">
        <f>(IF(X229="","",IF(RIGHT(X229,2)="10",RIGHT(X229,2),RIGHT(X229,1))+0))</f>
        <v>6</v>
      </c>
      <c r="CL229" s="24"/>
      <c r="CM229" s="24"/>
      <c r="CN229" s="24"/>
      <c r="CO229" s="46" t="str">
        <f t="shared" si="281"/>
        <v/>
      </c>
      <c r="CP229" s="46" t="str">
        <f t="shared" si="281"/>
        <v/>
      </c>
      <c r="CQ229" s="46" t="str">
        <f t="shared" si="281"/>
        <v/>
      </c>
      <c r="CR229" s="46" t="str">
        <f t="shared" si="281"/>
        <v/>
      </c>
      <c r="CS229" s="46" t="str">
        <f t="shared" si="281"/>
        <v/>
      </c>
      <c r="CU229" s="61" t="str">
        <f t="shared" si="297"/>
        <v>H</v>
      </c>
      <c r="CV229" s="46" t="str">
        <f t="shared" si="297"/>
        <v>A</v>
      </c>
      <c r="CW229" s="46" t="str">
        <f t="shared" si="297"/>
        <v>A</v>
      </c>
      <c r="CX229" s="46" t="str">
        <f t="shared" si="297"/>
        <v>A</v>
      </c>
      <c r="CY229" s="46" t="str">
        <f t="shared" si="297"/>
        <v>A</v>
      </c>
      <c r="CZ229" s="46" t="str">
        <f t="shared" si="282"/>
        <v>A</v>
      </c>
      <c r="DA229" s="62"/>
      <c r="DB229" s="46" t="str">
        <f>(IF(T229="","",IF(BD229&gt;CC229,"H",IF(BD229&lt;CC229,"A","D"))))</f>
        <v>H</v>
      </c>
      <c r="DC229" s="46" t="str">
        <f>(IF(U229="","",IF(BE229&gt;CD229,"H",IF(BE229&lt;CD229,"A","D"))))</f>
        <v>D</v>
      </c>
      <c r="DD229" s="46" t="str">
        <f>(IF(V229="","",IF(BF229&gt;CE229,"H",IF(BF229&lt;CE229,"A","D"))))</f>
        <v>A</v>
      </c>
      <c r="DE229" s="46" t="str">
        <f>(IF(W229="","",IF(BG229&gt;CF229,"H",IF(BG229&lt;CF229,"A","D"))))</f>
        <v>A</v>
      </c>
      <c r="DF229" s="63" t="str">
        <f>(IF(X229="","",IF(BH229&gt;CG229,"H",IF(BH229&lt;CG229,"A","D"))))</f>
        <v>A</v>
      </c>
      <c r="DK229" s="24"/>
      <c r="DL229" s="24"/>
      <c r="DM229" s="24"/>
      <c r="DN229" s="24"/>
      <c r="DO229" s="24"/>
      <c r="DP229" s="24"/>
      <c r="DQ229" s="24"/>
      <c r="DR229" s="24"/>
      <c r="DT229" s="20" t="str">
        <f t="shared" si="283"/>
        <v>Hampton</v>
      </c>
      <c r="DU229" s="48">
        <f t="shared" si="298"/>
        <v>22</v>
      </c>
      <c r="DV229" s="49">
        <f t="shared" si="299"/>
        <v>2</v>
      </c>
      <c r="DW229" s="49">
        <f t="shared" si="300"/>
        <v>1</v>
      </c>
      <c r="DX229" s="49">
        <f t="shared" si="301"/>
        <v>8</v>
      </c>
      <c r="DY229" s="49">
        <f>COUNTIF(DA$223:DA$234,"A")</f>
        <v>2</v>
      </c>
      <c r="DZ229" s="49">
        <f>COUNTIF(DA$223:DA$234,"D")</f>
        <v>2</v>
      </c>
      <c r="EA229" s="49">
        <f>COUNTIF(DA$223:DA$234,"H")</f>
        <v>7</v>
      </c>
      <c r="EB229" s="48">
        <f t="shared" si="302"/>
        <v>4</v>
      </c>
      <c r="EC229" s="48">
        <f t="shared" si="284"/>
        <v>3</v>
      </c>
      <c r="ED229" s="48">
        <f t="shared" si="284"/>
        <v>15</v>
      </c>
      <c r="EE229" s="50">
        <f>SUM($AW229:$BT229)+SUM(CB$223:CB$234)</f>
        <v>24</v>
      </c>
      <c r="EF229" s="50">
        <f>SUM($BV229:$CS229)+SUM(BC$223:BC$234)</f>
        <v>55</v>
      </c>
      <c r="EG229" s="48">
        <f t="shared" si="285"/>
        <v>11</v>
      </c>
      <c r="EH229" s="50">
        <f t="shared" si="303"/>
        <v>-31</v>
      </c>
      <c r="EI229" s="47"/>
      <c r="EJ229" s="49">
        <f t="shared" si="286"/>
        <v>22</v>
      </c>
      <c r="EK229" s="49">
        <f t="shared" si="287"/>
        <v>4</v>
      </c>
      <c r="EL229" s="49">
        <f t="shared" si="288"/>
        <v>3</v>
      </c>
      <c r="EM229" s="49">
        <f t="shared" si="289"/>
        <v>15</v>
      </c>
      <c r="EN229" s="49">
        <f t="shared" si="290"/>
        <v>24</v>
      </c>
      <c r="EO229" s="49">
        <f t="shared" si="291"/>
        <v>55</v>
      </c>
      <c r="EP229" s="49">
        <f t="shared" si="292"/>
        <v>11</v>
      </c>
      <c r="EQ229" s="49">
        <f t="shared" si="293"/>
        <v>-31</v>
      </c>
      <c r="ES229" s="4">
        <f t="shared" si="304"/>
        <v>0</v>
      </c>
      <c r="ET229" s="4">
        <f t="shared" si="305"/>
        <v>0</v>
      </c>
      <c r="EU229" s="4">
        <f t="shared" si="294"/>
        <v>0</v>
      </c>
      <c r="EV229" s="4">
        <f t="shared" si="294"/>
        <v>0</v>
      </c>
      <c r="EW229" s="4">
        <f t="shared" si="294"/>
        <v>0</v>
      </c>
      <c r="EX229" s="4">
        <f t="shared" si="294"/>
        <v>0</v>
      </c>
      <c r="EY229" s="4">
        <f t="shared" si="294"/>
        <v>0</v>
      </c>
      <c r="EZ229" s="4">
        <f t="shared" si="294"/>
        <v>0</v>
      </c>
    </row>
    <row r="230" spans="1:164" s="20" customFormat="1" x14ac:dyDescent="0.25">
      <c r="A230" s="20">
        <v>8</v>
      </c>
      <c r="B230" s="20" t="s">
        <v>299</v>
      </c>
      <c r="C230" s="21">
        <v>22</v>
      </c>
      <c r="D230" s="21">
        <v>6</v>
      </c>
      <c r="E230" s="21">
        <v>4</v>
      </c>
      <c r="F230" s="21">
        <v>12</v>
      </c>
      <c r="G230" s="21">
        <v>32</v>
      </c>
      <c r="H230" s="21">
        <v>51</v>
      </c>
      <c r="I230" s="21">
        <v>16</v>
      </c>
      <c r="J230" s="21">
        <v>-19</v>
      </c>
      <c r="L230" s="51" t="s">
        <v>494</v>
      </c>
      <c r="M230" s="72" t="s">
        <v>330</v>
      </c>
      <c r="N230" s="66" t="s">
        <v>172</v>
      </c>
      <c r="O230" s="71" t="s">
        <v>149</v>
      </c>
      <c r="P230" s="66" t="s">
        <v>207</v>
      </c>
      <c r="Q230" s="71" t="s">
        <v>145</v>
      </c>
      <c r="R230" s="55" t="s">
        <v>101</v>
      </c>
      <c r="S230" s="66" t="s">
        <v>99</v>
      </c>
      <c r="T230" s="53"/>
      <c r="U230" s="71" t="s">
        <v>101</v>
      </c>
      <c r="V230" s="71" t="s">
        <v>195</v>
      </c>
      <c r="W230" s="66" t="s">
        <v>131</v>
      </c>
      <c r="X230" s="60" t="s">
        <v>207</v>
      </c>
      <c r="Y230" s="4"/>
      <c r="AA230" s="51" t="s">
        <v>494</v>
      </c>
      <c r="AB230" s="132" t="s">
        <v>495</v>
      </c>
      <c r="AC230" s="57"/>
      <c r="AD230" s="54" t="s">
        <v>383</v>
      </c>
      <c r="AE230" s="65" t="s">
        <v>495</v>
      </c>
      <c r="AF230" s="57"/>
      <c r="AG230" s="55" t="s">
        <v>231</v>
      </c>
      <c r="AH230" s="54" t="s">
        <v>261</v>
      </c>
      <c r="AI230" s="53"/>
      <c r="AJ230" s="57"/>
      <c r="AK230" s="54" t="s">
        <v>496</v>
      </c>
      <c r="AL230" s="57"/>
      <c r="AM230" s="60" t="s">
        <v>497</v>
      </c>
      <c r="AN230" s="4"/>
      <c r="AP230" s="4" t="s">
        <v>498</v>
      </c>
      <c r="AW230" s="61">
        <f t="shared" si="295"/>
        <v>5</v>
      </c>
      <c r="AX230" s="46">
        <f t="shared" si="295"/>
        <v>0</v>
      </c>
      <c r="AY230" s="46">
        <f t="shared" si="295"/>
        <v>3</v>
      </c>
      <c r="AZ230" s="46">
        <f t="shared" si="295"/>
        <v>0</v>
      </c>
      <c r="BA230" s="46">
        <f t="shared" si="295"/>
        <v>2</v>
      </c>
      <c r="BB230" s="46">
        <f t="shared" si="278"/>
        <v>2</v>
      </c>
      <c r="BC230" s="46">
        <f>(IF(S230="","",(IF(MID(S230,2,1)="-",LEFT(S230,1),LEFT(S230,2)))+0))</f>
        <v>5</v>
      </c>
      <c r="BD230" s="62"/>
      <c r="BE230" s="46">
        <f>(IF(U230="","",(IF(MID(U230,2,1)="-",LEFT(U230,1),LEFT(U230,2)))+0))</f>
        <v>2</v>
      </c>
      <c r="BF230" s="46">
        <f>(IF(V230="","",(IF(MID(V230,2,1)="-",LEFT(V230,1),LEFT(V230,2)))+0))</f>
        <v>0</v>
      </c>
      <c r="BG230" s="46">
        <f>(IF(W230="","",(IF(MID(W230,2,1)="-",LEFT(W230,1),LEFT(W230,2)))+0))</f>
        <v>2</v>
      </c>
      <c r="BH230" s="63">
        <f>(IF(X230="","",(IF(MID(X230,2,1)="-",LEFT(X230,1),LEFT(X230,2)))+0))</f>
        <v>0</v>
      </c>
      <c r="BI230" s="4"/>
      <c r="BJ230" s="4"/>
      <c r="BK230" s="4"/>
      <c r="BL230" s="4"/>
      <c r="BM230" s="24"/>
      <c r="BN230" s="24"/>
      <c r="BO230" s="24"/>
      <c r="BP230" s="46" t="str">
        <f t="shared" si="279"/>
        <v/>
      </c>
      <c r="BQ230" s="46" t="str">
        <f t="shared" si="279"/>
        <v/>
      </c>
      <c r="BR230" s="46" t="str">
        <f t="shared" si="279"/>
        <v/>
      </c>
      <c r="BS230" s="46" t="str">
        <f t="shared" si="279"/>
        <v/>
      </c>
      <c r="BT230" s="46" t="str">
        <f t="shared" si="279"/>
        <v/>
      </c>
      <c r="BU230" s="47"/>
      <c r="BV230" s="61">
        <f t="shared" si="296"/>
        <v>1</v>
      </c>
      <c r="BW230" s="46">
        <f t="shared" si="296"/>
        <v>7</v>
      </c>
      <c r="BX230" s="46">
        <f t="shared" si="296"/>
        <v>2</v>
      </c>
      <c r="BY230" s="46">
        <f t="shared" si="296"/>
        <v>4</v>
      </c>
      <c r="BZ230" s="46">
        <f t="shared" si="296"/>
        <v>4</v>
      </c>
      <c r="CA230" s="46">
        <f t="shared" si="280"/>
        <v>2</v>
      </c>
      <c r="CB230" s="46">
        <f>(IF(S230="","",IF(RIGHT(S230,2)="10",RIGHT(S230,2),RIGHT(S230,1))+0))</f>
        <v>3</v>
      </c>
      <c r="CC230" s="62"/>
      <c r="CD230" s="46">
        <f>(IF(U230="","",IF(RIGHT(U230,2)="10",RIGHT(U230,2),RIGHT(U230,1))+0))</f>
        <v>2</v>
      </c>
      <c r="CE230" s="46">
        <f>(IF(V230="","",IF(RIGHT(V230,2)="10",RIGHT(V230,2),RIGHT(V230,1))+0))</f>
        <v>5</v>
      </c>
      <c r="CF230" s="46">
        <f>(IF(W230="","",IF(RIGHT(W230,2)="10",RIGHT(W230,2),RIGHT(W230,1))+0))</f>
        <v>1</v>
      </c>
      <c r="CG230" s="63">
        <f>(IF(X230="","",IF(RIGHT(X230,2)="10",RIGHT(X230,2),RIGHT(X230,1))+0))</f>
        <v>4</v>
      </c>
      <c r="CH230" s="4"/>
      <c r="CI230" s="4"/>
      <c r="CJ230" s="4"/>
      <c r="CK230" s="4"/>
      <c r="CL230" s="24"/>
      <c r="CM230" s="24"/>
      <c r="CN230" s="24"/>
      <c r="CO230" s="46" t="str">
        <f t="shared" si="281"/>
        <v/>
      </c>
      <c r="CP230" s="46" t="str">
        <f t="shared" si="281"/>
        <v/>
      </c>
      <c r="CQ230" s="46" t="str">
        <f t="shared" si="281"/>
        <v/>
      </c>
      <c r="CR230" s="46" t="str">
        <f t="shared" si="281"/>
        <v/>
      </c>
      <c r="CS230" s="46" t="str">
        <f t="shared" si="281"/>
        <v/>
      </c>
      <c r="CT230" s="4"/>
      <c r="CU230" s="61" t="str">
        <f t="shared" si="297"/>
        <v>H</v>
      </c>
      <c r="CV230" s="46" t="str">
        <f t="shared" si="297"/>
        <v>A</v>
      </c>
      <c r="CW230" s="46" t="str">
        <f t="shared" si="297"/>
        <v>H</v>
      </c>
      <c r="CX230" s="46" t="str">
        <f t="shared" si="297"/>
        <v>A</v>
      </c>
      <c r="CY230" s="46" t="str">
        <f t="shared" si="297"/>
        <v>A</v>
      </c>
      <c r="CZ230" s="46" t="str">
        <f t="shared" si="282"/>
        <v>D</v>
      </c>
      <c r="DA230" s="46" t="str">
        <f>(IF(S230="","",IF(BC230&gt;CB230,"H",IF(BC230&lt;CB230,"A","D"))))</f>
        <v>H</v>
      </c>
      <c r="DB230" s="62"/>
      <c r="DC230" s="46" t="str">
        <f>(IF(U230="","",IF(BE230&gt;CD230,"H",IF(BE230&lt;CD230,"A","D"))))</f>
        <v>D</v>
      </c>
      <c r="DD230" s="46" t="str">
        <f>(IF(V230="","",IF(BF230&gt;CE230,"H",IF(BF230&lt;CE230,"A","D"))))</f>
        <v>A</v>
      </c>
      <c r="DE230" s="46" t="str">
        <f>(IF(W230="","",IF(BG230&gt;CF230,"H",IF(BG230&lt;CF230,"A","D"))))</f>
        <v>H</v>
      </c>
      <c r="DF230" s="63" t="str">
        <f>(IF(X230="","",IF(BH230&gt;CG230,"H",IF(BH230&lt;CG230,"A","D"))))</f>
        <v>A</v>
      </c>
      <c r="DG230" s="4"/>
      <c r="DH230" s="4"/>
      <c r="DI230" s="4"/>
      <c r="DJ230" s="4"/>
      <c r="DK230" s="24"/>
      <c r="DL230" s="24"/>
      <c r="DM230" s="24"/>
      <c r="DN230" s="24"/>
      <c r="DO230" s="24"/>
      <c r="DP230" s="24"/>
      <c r="DQ230" s="24"/>
      <c r="DR230" s="24"/>
      <c r="DS230" s="4"/>
      <c r="DT230" s="20" t="str">
        <f t="shared" si="283"/>
        <v>Horley Town</v>
      </c>
      <c r="DU230" s="48">
        <f t="shared" si="298"/>
        <v>22</v>
      </c>
      <c r="DV230" s="49">
        <f t="shared" si="299"/>
        <v>4</v>
      </c>
      <c r="DW230" s="49">
        <f t="shared" si="300"/>
        <v>2</v>
      </c>
      <c r="DX230" s="49">
        <f t="shared" si="301"/>
        <v>5</v>
      </c>
      <c r="DY230" s="49">
        <f>COUNTIF(DB$223:DB$234,"A")</f>
        <v>2</v>
      </c>
      <c r="DZ230" s="49">
        <f>COUNTIF(DB$223:DB$234,"D")</f>
        <v>0</v>
      </c>
      <c r="EA230" s="49">
        <f>COUNTIF(DB$223:DB$234,"H")</f>
        <v>9</v>
      </c>
      <c r="EB230" s="48">
        <f t="shared" si="302"/>
        <v>6</v>
      </c>
      <c r="EC230" s="48">
        <f t="shared" si="284"/>
        <v>2</v>
      </c>
      <c r="ED230" s="48">
        <f t="shared" si="284"/>
        <v>14</v>
      </c>
      <c r="EE230" s="50">
        <f>SUM($AW230:$BT230)+SUM(CC$223:CC$234)</f>
        <v>33</v>
      </c>
      <c r="EF230" s="50">
        <f>SUM($BV230:$CS230)+SUM(BD$223:BD$234)</f>
        <v>71</v>
      </c>
      <c r="EG230" s="48">
        <f t="shared" si="285"/>
        <v>14</v>
      </c>
      <c r="EH230" s="50">
        <f t="shared" si="303"/>
        <v>-38</v>
      </c>
      <c r="EI230" s="47"/>
      <c r="EJ230" s="49">
        <f t="shared" si="286"/>
        <v>20</v>
      </c>
      <c r="EK230" s="49">
        <f t="shared" si="287"/>
        <v>5</v>
      </c>
      <c r="EL230" s="49">
        <f t="shared" si="288"/>
        <v>2</v>
      </c>
      <c r="EM230" s="49">
        <f t="shared" si="289"/>
        <v>13</v>
      </c>
      <c r="EN230" s="49">
        <f t="shared" si="290"/>
        <v>28</v>
      </c>
      <c r="EO230" s="49">
        <f t="shared" si="291"/>
        <v>66</v>
      </c>
      <c r="EP230" s="49">
        <f t="shared" si="292"/>
        <v>12</v>
      </c>
      <c r="EQ230" s="49">
        <f t="shared" si="293"/>
        <v>-38</v>
      </c>
      <c r="ER230" s="4"/>
      <c r="ES230" s="4">
        <f t="shared" si="304"/>
        <v>1</v>
      </c>
      <c r="ET230" s="4">
        <f t="shared" si="305"/>
        <v>1</v>
      </c>
      <c r="EU230" s="4">
        <f t="shared" si="294"/>
        <v>0</v>
      </c>
      <c r="EV230" s="4">
        <f t="shared" si="294"/>
        <v>1</v>
      </c>
      <c r="EW230" s="4">
        <f t="shared" si="294"/>
        <v>1</v>
      </c>
      <c r="EX230" s="4">
        <f t="shared" si="294"/>
        <v>1</v>
      </c>
      <c r="EY230" s="4">
        <f t="shared" si="294"/>
        <v>1</v>
      </c>
      <c r="EZ230" s="4">
        <f t="shared" si="294"/>
        <v>0</v>
      </c>
      <c r="FC230" s="22"/>
      <c r="FD230" s="22"/>
      <c r="FE230" s="22"/>
      <c r="FF230" s="22"/>
      <c r="FG230" s="22"/>
      <c r="FH230" s="4"/>
    </row>
    <row r="231" spans="1:164" x14ac:dyDescent="0.25">
      <c r="A231" s="4">
        <v>9</v>
      </c>
      <c r="B231" s="4" t="s">
        <v>499</v>
      </c>
      <c r="C231" s="24">
        <v>22</v>
      </c>
      <c r="D231" s="24">
        <v>4</v>
      </c>
      <c r="E231" s="24">
        <v>4</v>
      </c>
      <c r="F231" s="24">
        <v>14</v>
      </c>
      <c r="G231" s="24">
        <v>33</v>
      </c>
      <c r="H231" s="24">
        <v>60</v>
      </c>
      <c r="I231" s="21">
        <v>12</v>
      </c>
      <c r="J231" s="24">
        <v>-27</v>
      </c>
      <c r="L231" s="51" t="s">
        <v>499</v>
      </c>
      <c r="M231" s="72" t="s">
        <v>149</v>
      </c>
      <c r="N231" s="71" t="s">
        <v>311</v>
      </c>
      <c r="O231" s="54" t="s">
        <v>149</v>
      </c>
      <c r="P231" s="133" t="s">
        <v>235</v>
      </c>
      <c r="Q231" s="54" t="s">
        <v>500</v>
      </c>
      <c r="R231" s="55" t="s">
        <v>134</v>
      </c>
      <c r="S231" s="66" t="s">
        <v>101</v>
      </c>
      <c r="T231" s="66" t="s">
        <v>206</v>
      </c>
      <c r="U231" s="53"/>
      <c r="V231" s="54" t="s">
        <v>206</v>
      </c>
      <c r="W231" s="66" t="s">
        <v>104</v>
      </c>
      <c r="X231" s="60" t="s">
        <v>147</v>
      </c>
      <c r="AA231" s="51" t="s">
        <v>499</v>
      </c>
      <c r="AB231" s="64"/>
      <c r="AC231" s="57"/>
      <c r="AD231" s="54" t="s">
        <v>470</v>
      </c>
      <c r="AE231" s="65" t="s">
        <v>335</v>
      </c>
      <c r="AF231" s="54" t="s">
        <v>501</v>
      </c>
      <c r="AG231" s="55" t="s">
        <v>333</v>
      </c>
      <c r="AH231" s="54" t="s">
        <v>406</v>
      </c>
      <c r="AI231" s="57"/>
      <c r="AJ231" s="53"/>
      <c r="AK231" s="66" t="s">
        <v>327</v>
      </c>
      <c r="AL231" s="57"/>
      <c r="AM231" s="60" t="s">
        <v>502</v>
      </c>
      <c r="AP231" s="4" t="s">
        <v>503</v>
      </c>
      <c r="AW231" s="61">
        <f t="shared" si="295"/>
        <v>3</v>
      </c>
      <c r="AX231" s="46">
        <f t="shared" si="295"/>
        <v>2</v>
      </c>
      <c r="AY231" s="46">
        <f t="shared" si="295"/>
        <v>3</v>
      </c>
      <c r="AZ231" s="46">
        <f t="shared" si="295"/>
        <v>0</v>
      </c>
      <c r="BA231" s="46">
        <f t="shared" si="295"/>
        <v>3</v>
      </c>
      <c r="BB231" s="46">
        <f t="shared" si="278"/>
        <v>3</v>
      </c>
      <c r="BC231" s="46">
        <f>(IF(S231="","",(IF(MID(S231,2,1)="-",LEFT(S231,1),LEFT(S231,2)))+0))</f>
        <v>2</v>
      </c>
      <c r="BD231" s="46">
        <f>(IF(T231="","",(IF(MID(T231,2,1)="-",LEFT(T231,1),LEFT(T231,2)))+0))</f>
        <v>1</v>
      </c>
      <c r="BE231" s="62"/>
      <c r="BF231" s="46">
        <f>(IF(V231="","",(IF(MID(V231,2,1)="-",LEFT(V231,1),LEFT(V231,2)))+0))</f>
        <v>1</v>
      </c>
      <c r="BG231" s="46">
        <f>(IF(W231="","",(IF(MID(W231,2,1)="-",LEFT(W231,1),LEFT(W231,2)))+0))</f>
        <v>1</v>
      </c>
      <c r="BH231" s="63">
        <f>(IF(X231="","",(IF(MID(X231,2,1)="-",LEFT(X231,1),LEFT(X231,2)))+0))</f>
        <v>0</v>
      </c>
      <c r="BM231" s="24"/>
      <c r="BN231" s="24"/>
      <c r="BO231" s="24"/>
      <c r="BP231" s="46" t="str">
        <f t="shared" si="279"/>
        <v/>
      </c>
      <c r="BQ231" s="46" t="str">
        <f t="shared" si="279"/>
        <v/>
      </c>
      <c r="BR231" s="46" t="str">
        <f t="shared" si="279"/>
        <v/>
      </c>
      <c r="BS231" s="46" t="str">
        <f t="shared" si="279"/>
        <v/>
      </c>
      <c r="BT231" s="46" t="str">
        <f t="shared" si="279"/>
        <v/>
      </c>
      <c r="BU231" s="76"/>
      <c r="BV231" s="61">
        <f t="shared" si="296"/>
        <v>2</v>
      </c>
      <c r="BW231" s="46">
        <f t="shared" si="296"/>
        <v>5</v>
      </c>
      <c r="BX231" s="46">
        <f t="shared" si="296"/>
        <v>2</v>
      </c>
      <c r="BY231" s="46">
        <f t="shared" si="296"/>
        <v>2</v>
      </c>
      <c r="BZ231" s="46">
        <f t="shared" si="296"/>
        <v>7</v>
      </c>
      <c r="CA231" s="46">
        <f t="shared" si="280"/>
        <v>1</v>
      </c>
      <c r="CB231" s="46">
        <f>(IF(S231="","",IF(RIGHT(S231,2)="10",RIGHT(S231,2),RIGHT(S231,1))+0))</f>
        <v>2</v>
      </c>
      <c r="CC231" s="46">
        <f>(IF(T231="","",IF(RIGHT(T231,2)="10",RIGHT(T231,2),RIGHT(T231,1))+0))</f>
        <v>2</v>
      </c>
      <c r="CD231" s="62"/>
      <c r="CE231" s="46">
        <f>(IF(V231="","",IF(RIGHT(V231,2)="10",RIGHT(V231,2),RIGHT(V231,1))+0))</f>
        <v>2</v>
      </c>
      <c r="CF231" s="46">
        <f>(IF(W231="","",IF(RIGHT(W231,2)="10",RIGHT(W231,2),RIGHT(W231,1))+0))</f>
        <v>3</v>
      </c>
      <c r="CG231" s="63">
        <f>(IF(X231="","",IF(RIGHT(X231,2)="10",RIGHT(X231,2),RIGHT(X231,1))+0))</f>
        <v>1</v>
      </c>
      <c r="CL231" s="24"/>
      <c r="CM231" s="24"/>
      <c r="CN231" s="24"/>
      <c r="CO231" s="46" t="str">
        <f t="shared" si="281"/>
        <v/>
      </c>
      <c r="CP231" s="46" t="str">
        <f t="shared" si="281"/>
        <v/>
      </c>
      <c r="CQ231" s="46" t="str">
        <f t="shared" si="281"/>
        <v/>
      </c>
      <c r="CR231" s="46" t="str">
        <f t="shared" si="281"/>
        <v/>
      </c>
      <c r="CS231" s="46" t="str">
        <f t="shared" si="281"/>
        <v/>
      </c>
      <c r="CT231" s="20"/>
      <c r="CU231" s="61" t="str">
        <f t="shared" si="297"/>
        <v>H</v>
      </c>
      <c r="CV231" s="46" t="str">
        <f t="shared" si="297"/>
        <v>A</v>
      </c>
      <c r="CW231" s="46" t="str">
        <f t="shared" si="297"/>
        <v>H</v>
      </c>
      <c r="CX231" s="46" t="str">
        <f t="shared" si="297"/>
        <v>A</v>
      </c>
      <c r="CY231" s="46" t="str">
        <f t="shared" si="297"/>
        <v>A</v>
      </c>
      <c r="CZ231" s="46" t="str">
        <f t="shared" si="282"/>
        <v>H</v>
      </c>
      <c r="DA231" s="46" t="str">
        <f>(IF(S231="","",IF(BC231&gt;CB231,"H",IF(BC231&lt;CB231,"A","D"))))</f>
        <v>D</v>
      </c>
      <c r="DB231" s="46" t="str">
        <f>(IF(T231="","",IF(BD231&gt;CC231,"H",IF(BD231&lt;CC231,"A","D"))))</f>
        <v>A</v>
      </c>
      <c r="DC231" s="62"/>
      <c r="DD231" s="46" t="str">
        <f>(IF(V231="","",IF(BF231&gt;CE231,"H",IF(BF231&lt;CE231,"A","D"))))</f>
        <v>A</v>
      </c>
      <c r="DE231" s="46" t="str">
        <f>(IF(W231="","",IF(BG231&gt;CF231,"H",IF(BG231&lt;CF231,"A","D"))))</f>
        <v>A</v>
      </c>
      <c r="DF231" s="63" t="str">
        <f>(IF(X231="","",IF(BH231&gt;CG231,"H",IF(BH231&lt;CG231,"A","D"))))</f>
        <v>A</v>
      </c>
      <c r="DK231" s="24"/>
      <c r="DL231" s="24"/>
      <c r="DM231" s="24"/>
      <c r="DN231" s="24"/>
      <c r="DO231" s="24"/>
      <c r="DP231" s="24"/>
      <c r="DQ231" s="24"/>
      <c r="DR231" s="24"/>
      <c r="DS231" s="20"/>
      <c r="DT231" s="20" t="str">
        <f t="shared" si="283"/>
        <v>Malden Vale</v>
      </c>
      <c r="DU231" s="48">
        <f t="shared" si="298"/>
        <v>22</v>
      </c>
      <c r="DV231" s="49">
        <f t="shared" si="299"/>
        <v>3</v>
      </c>
      <c r="DW231" s="49">
        <f t="shared" si="300"/>
        <v>1</v>
      </c>
      <c r="DX231" s="49">
        <f t="shared" si="301"/>
        <v>7</v>
      </c>
      <c r="DY231" s="49">
        <f>COUNTIF(DC$223:DC$234,"A")</f>
        <v>1</v>
      </c>
      <c r="DZ231" s="49">
        <f>COUNTIF(DC$223:DC$234,"D")</f>
        <v>3</v>
      </c>
      <c r="EA231" s="49">
        <f>COUNTIF(DC$223:DC$234,"H")</f>
        <v>7</v>
      </c>
      <c r="EB231" s="48">
        <f t="shared" si="302"/>
        <v>4</v>
      </c>
      <c r="EC231" s="48">
        <f t="shared" si="284"/>
        <v>4</v>
      </c>
      <c r="ED231" s="48">
        <f t="shared" si="284"/>
        <v>14</v>
      </c>
      <c r="EE231" s="50">
        <f>SUM($AW231:$BT231)+SUM(CD$223:CD$234)</f>
        <v>33</v>
      </c>
      <c r="EF231" s="50">
        <f>SUM($BV231:$CS231)+SUM(BE$223:BE$234)</f>
        <v>60</v>
      </c>
      <c r="EG231" s="48">
        <f t="shared" si="285"/>
        <v>12</v>
      </c>
      <c r="EH231" s="50">
        <f t="shared" si="303"/>
        <v>-27</v>
      </c>
      <c r="EI231" s="47"/>
      <c r="EJ231" s="49">
        <f t="shared" si="286"/>
        <v>22</v>
      </c>
      <c r="EK231" s="49">
        <f t="shared" si="287"/>
        <v>4</v>
      </c>
      <c r="EL231" s="49">
        <f t="shared" si="288"/>
        <v>4</v>
      </c>
      <c r="EM231" s="49">
        <f t="shared" si="289"/>
        <v>14</v>
      </c>
      <c r="EN231" s="49">
        <f t="shared" si="290"/>
        <v>33</v>
      </c>
      <c r="EO231" s="49">
        <f t="shared" si="291"/>
        <v>60</v>
      </c>
      <c r="EP231" s="49">
        <f t="shared" si="292"/>
        <v>12</v>
      </c>
      <c r="EQ231" s="49">
        <f t="shared" si="293"/>
        <v>-27</v>
      </c>
      <c r="ER231" s="20"/>
      <c r="ES231" s="4">
        <f t="shared" si="304"/>
        <v>0</v>
      </c>
      <c r="ET231" s="4">
        <f t="shared" si="305"/>
        <v>0</v>
      </c>
      <c r="EU231" s="4">
        <f t="shared" si="294"/>
        <v>0</v>
      </c>
      <c r="EV231" s="4">
        <f t="shared" si="294"/>
        <v>0</v>
      </c>
      <c r="EW231" s="4">
        <f t="shared" si="294"/>
        <v>0</v>
      </c>
      <c r="EX231" s="4">
        <f t="shared" si="294"/>
        <v>0</v>
      </c>
      <c r="EY231" s="4">
        <f t="shared" si="294"/>
        <v>0</v>
      </c>
      <c r="EZ231" s="4">
        <f t="shared" si="294"/>
        <v>0</v>
      </c>
    </row>
    <row r="232" spans="1:164" x14ac:dyDescent="0.25">
      <c r="A232" s="4">
        <v>10</v>
      </c>
      <c r="B232" s="4" t="s">
        <v>494</v>
      </c>
      <c r="C232" s="24">
        <v>20</v>
      </c>
      <c r="D232" s="24">
        <v>5</v>
      </c>
      <c r="E232" s="24">
        <v>2</v>
      </c>
      <c r="F232" s="24">
        <v>13</v>
      </c>
      <c r="G232" s="24">
        <v>28</v>
      </c>
      <c r="H232" s="24">
        <v>66</v>
      </c>
      <c r="I232" s="21">
        <v>12</v>
      </c>
      <c r="J232" s="24">
        <v>-38</v>
      </c>
      <c r="L232" s="51" t="s">
        <v>326</v>
      </c>
      <c r="M232" s="91" t="s">
        <v>227</v>
      </c>
      <c r="N232" s="54" t="s">
        <v>132</v>
      </c>
      <c r="O232" s="54" t="s">
        <v>102</v>
      </c>
      <c r="P232" s="71" t="s">
        <v>233</v>
      </c>
      <c r="Q232" s="54" t="s">
        <v>385</v>
      </c>
      <c r="R232" s="55" t="s">
        <v>234</v>
      </c>
      <c r="S232" s="71" t="s">
        <v>134</v>
      </c>
      <c r="T232" s="54" t="s">
        <v>102</v>
      </c>
      <c r="U232" s="54" t="s">
        <v>156</v>
      </c>
      <c r="V232" s="53"/>
      <c r="W232" s="71" t="s">
        <v>120</v>
      </c>
      <c r="X232" s="60" t="s">
        <v>164</v>
      </c>
      <c r="AA232" s="51" t="s">
        <v>326</v>
      </c>
      <c r="AB232" s="64"/>
      <c r="AC232" s="57"/>
      <c r="AD232" s="54" t="s">
        <v>328</v>
      </c>
      <c r="AE232" s="57"/>
      <c r="AF232" s="54" t="s">
        <v>472</v>
      </c>
      <c r="AG232" s="55" t="s">
        <v>504</v>
      </c>
      <c r="AH232" s="54" t="s">
        <v>486</v>
      </c>
      <c r="AI232" s="54" t="s">
        <v>474</v>
      </c>
      <c r="AJ232" s="54" t="s">
        <v>444</v>
      </c>
      <c r="AK232" s="53"/>
      <c r="AL232" s="57"/>
      <c r="AM232" s="60" t="s">
        <v>271</v>
      </c>
      <c r="AP232" s="4" t="s">
        <v>503</v>
      </c>
      <c r="AW232" s="61">
        <f t="shared" si="295"/>
        <v>1</v>
      </c>
      <c r="AX232" s="46">
        <f t="shared" si="295"/>
        <v>4</v>
      </c>
      <c r="AY232" s="46">
        <f t="shared" si="295"/>
        <v>3</v>
      </c>
      <c r="AZ232" s="46">
        <f t="shared" si="295"/>
        <v>5</v>
      </c>
      <c r="BA232" s="46">
        <f t="shared" si="295"/>
        <v>6</v>
      </c>
      <c r="BB232" s="46">
        <f t="shared" si="278"/>
        <v>6</v>
      </c>
      <c r="BC232" s="46">
        <f>(IF(S232="","",(IF(MID(S232,2,1)="-",LEFT(S232,1),LEFT(S232,2)))+0))</f>
        <v>3</v>
      </c>
      <c r="BD232" s="46">
        <f>(IF(T232="","",(IF(MID(T232,2,1)="-",LEFT(T232,1),LEFT(T232,2)))+0))</f>
        <v>3</v>
      </c>
      <c r="BE232" s="46">
        <f>(IF(U232="","",(IF(MID(U232,2,1)="-",LEFT(U232,1),LEFT(U232,2)))+0))</f>
        <v>8</v>
      </c>
      <c r="BF232" s="62"/>
      <c r="BG232" s="46">
        <f>(IF(W232="","",(IF(MID(W232,2,1)="-",LEFT(W232,1),LEFT(W232,2)))+0))</f>
        <v>5</v>
      </c>
      <c r="BH232" s="63">
        <f>(IF(X232="","",(IF(MID(X232,2,1)="-",LEFT(X232,1),LEFT(X232,2)))+0))</f>
        <v>2</v>
      </c>
      <c r="BM232" s="24"/>
      <c r="BN232" s="24"/>
      <c r="BO232" s="24"/>
      <c r="BP232" s="46" t="str">
        <f t="shared" si="279"/>
        <v/>
      </c>
      <c r="BQ232" s="46" t="str">
        <f t="shared" si="279"/>
        <v/>
      </c>
      <c r="BR232" s="46" t="str">
        <f t="shared" si="279"/>
        <v/>
      </c>
      <c r="BS232" s="46" t="str">
        <f t="shared" si="279"/>
        <v/>
      </c>
      <c r="BT232" s="46" t="str">
        <f t="shared" si="279"/>
        <v/>
      </c>
      <c r="BU232" s="47"/>
      <c r="BV232" s="61">
        <f t="shared" si="296"/>
        <v>0</v>
      </c>
      <c r="BW232" s="46">
        <f t="shared" si="296"/>
        <v>1</v>
      </c>
      <c r="BX232" s="46">
        <f t="shared" si="296"/>
        <v>0</v>
      </c>
      <c r="BY232" s="46">
        <f t="shared" si="296"/>
        <v>2</v>
      </c>
      <c r="BZ232" s="46">
        <f t="shared" si="296"/>
        <v>1</v>
      </c>
      <c r="CA232" s="46">
        <f t="shared" si="280"/>
        <v>2</v>
      </c>
      <c r="CB232" s="46">
        <f>(IF(S232="","",IF(RIGHT(S232,2)="10",RIGHT(S232,2),RIGHT(S232,1))+0))</f>
        <v>1</v>
      </c>
      <c r="CC232" s="46">
        <f>(IF(T232="","",IF(RIGHT(T232,2)="10",RIGHT(T232,2),RIGHT(T232,1))+0))</f>
        <v>0</v>
      </c>
      <c r="CD232" s="46">
        <f>(IF(U232="","",IF(RIGHT(U232,2)="10",RIGHT(U232,2),RIGHT(U232,1))+0))</f>
        <v>0</v>
      </c>
      <c r="CE232" s="62"/>
      <c r="CF232" s="46">
        <f>(IF(W232="","",IF(RIGHT(W232,2)="10",RIGHT(W232,2),RIGHT(W232,1))+0))</f>
        <v>0</v>
      </c>
      <c r="CG232" s="63">
        <f>(IF(X232="","",IF(RIGHT(X232,2)="10",RIGHT(X232,2),RIGHT(X232,1))+0))</f>
        <v>0</v>
      </c>
      <c r="CL232" s="24"/>
      <c r="CM232" s="24"/>
      <c r="CN232" s="24"/>
      <c r="CO232" s="46" t="str">
        <f t="shared" si="281"/>
        <v/>
      </c>
      <c r="CP232" s="46" t="str">
        <f t="shared" si="281"/>
        <v/>
      </c>
      <c r="CQ232" s="46" t="str">
        <f t="shared" si="281"/>
        <v/>
      </c>
      <c r="CR232" s="46" t="str">
        <f t="shared" si="281"/>
        <v/>
      </c>
      <c r="CS232" s="46" t="str">
        <f t="shared" si="281"/>
        <v/>
      </c>
      <c r="CU232" s="61" t="str">
        <f t="shared" si="297"/>
        <v>H</v>
      </c>
      <c r="CV232" s="46" t="str">
        <f t="shared" si="297"/>
        <v>H</v>
      </c>
      <c r="CW232" s="46" t="str">
        <f t="shared" si="297"/>
        <v>H</v>
      </c>
      <c r="CX232" s="46" t="str">
        <f t="shared" si="297"/>
        <v>H</v>
      </c>
      <c r="CY232" s="46" t="str">
        <f t="shared" si="297"/>
        <v>H</v>
      </c>
      <c r="CZ232" s="46" t="str">
        <f t="shared" si="282"/>
        <v>H</v>
      </c>
      <c r="DA232" s="46" t="str">
        <f>(IF(S232="","",IF(BC232&gt;CB232,"H",IF(BC232&lt;CB232,"A","D"))))</f>
        <v>H</v>
      </c>
      <c r="DB232" s="46" t="str">
        <f>(IF(T232="","",IF(BD232&gt;CC232,"H",IF(BD232&lt;CC232,"A","D"))))</f>
        <v>H</v>
      </c>
      <c r="DC232" s="46" t="str">
        <f>(IF(U232="","",IF(BE232&gt;CD232,"H",IF(BE232&lt;CD232,"A","D"))))</f>
        <v>H</v>
      </c>
      <c r="DD232" s="62"/>
      <c r="DE232" s="46" t="str">
        <f>(IF(W232="","",IF(BG232&gt;CF232,"H",IF(BG232&lt;CF232,"A","D"))))</f>
        <v>H</v>
      </c>
      <c r="DF232" s="63" t="str">
        <f>(IF(X232="","",IF(BH232&gt;CG232,"H",IF(BH232&lt;CG232,"A","D"))))</f>
        <v>H</v>
      </c>
      <c r="DK232" s="24"/>
      <c r="DL232" s="24"/>
      <c r="DM232" s="24"/>
      <c r="DN232" s="24"/>
      <c r="DO232" s="24"/>
      <c r="DP232" s="24"/>
      <c r="DQ232" s="24"/>
      <c r="DR232" s="24"/>
      <c r="DT232" s="20" t="str">
        <f t="shared" si="283"/>
        <v>Sutton United</v>
      </c>
      <c r="DU232" s="48">
        <f t="shared" si="298"/>
        <v>22</v>
      </c>
      <c r="DV232" s="49">
        <f t="shared" si="299"/>
        <v>11</v>
      </c>
      <c r="DW232" s="49">
        <f t="shared" si="300"/>
        <v>0</v>
      </c>
      <c r="DX232" s="49">
        <f t="shared" si="301"/>
        <v>0</v>
      </c>
      <c r="DY232" s="49">
        <f>COUNTIF(DD$223:DD$234,"A")</f>
        <v>10</v>
      </c>
      <c r="DZ232" s="49">
        <f>COUNTIF(DD$223:DD$234,"D")</f>
        <v>0</v>
      </c>
      <c r="EA232" s="49">
        <f>COUNTIF(DD$223:DD$234,"H")</f>
        <v>1</v>
      </c>
      <c r="EB232" s="48">
        <f t="shared" si="302"/>
        <v>21</v>
      </c>
      <c r="EC232" s="48">
        <f t="shared" si="284"/>
        <v>0</v>
      </c>
      <c r="ED232" s="48">
        <f t="shared" si="284"/>
        <v>1</v>
      </c>
      <c r="EE232" s="50">
        <f>SUM($AW232:$BT232)+SUM(CE$223:CE$234)</f>
        <v>87</v>
      </c>
      <c r="EF232" s="50">
        <f>SUM($BV232:$CS232)+SUM(BF$223:BF$234)</f>
        <v>18</v>
      </c>
      <c r="EG232" s="48">
        <f t="shared" si="285"/>
        <v>42</v>
      </c>
      <c r="EH232" s="50">
        <f t="shared" si="303"/>
        <v>69</v>
      </c>
      <c r="EI232" s="47"/>
      <c r="EJ232" s="49">
        <f t="shared" si="286"/>
        <v>22</v>
      </c>
      <c r="EK232" s="49">
        <f t="shared" si="287"/>
        <v>21</v>
      </c>
      <c r="EL232" s="49">
        <f t="shared" si="288"/>
        <v>0</v>
      </c>
      <c r="EM232" s="49">
        <f t="shared" si="289"/>
        <v>1</v>
      </c>
      <c r="EN232" s="49">
        <f t="shared" si="290"/>
        <v>87</v>
      </c>
      <c r="EO232" s="49">
        <f t="shared" si="291"/>
        <v>18</v>
      </c>
      <c r="EP232" s="49">
        <f t="shared" si="292"/>
        <v>42</v>
      </c>
      <c r="EQ232" s="49">
        <f t="shared" si="293"/>
        <v>69</v>
      </c>
      <c r="ES232" s="4">
        <f t="shared" si="304"/>
        <v>0</v>
      </c>
      <c r="ET232" s="4">
        <f t="shared" si="305"/>
        <v>0</v>
      </c>
      <c r="EU232" s="4">
        <f t="shared" si="294"/>
        <v>0</v>
      </c>
      <c r="EV232" s="4">
        <f t="shared" si="294"/>
        <v>0</v>
      </c>
      <c r="EW232" s="4">
        <f t="shared" si="294"/>
        <v>0</v>
      </c>
      <c r="EX232" s="4">
        <f t="shared" si="294"/>
        <v>0</v>
      </c>
      <c r="EY232" s="4">
        <f t="shared" si="294"/>
        <v>0</v>
      </c>
      <c r="EZ232" s="4">
        <f t="shared" si="294"/>
        <v>0</v>
      </c>
    </row>
    <row r="233" spans="1:164" x14ac:dyDescent="0.25">
      <c r="A233" s="4">
        <v>11</v>
      </c>
      <c r="B233" s="4" t="s">
        <v>306</v>
      </c>
      <c r="C233" s="24">
        <v>22</v>
      </c>
      <c r="D233" s="24">
        <v>4</v>
      </c>
      <c r="E233" s="24">
        <v>3</v>
      </c>
      <c r="F233" s="24">
        <v>15</v>
      </c>
      <c r="G233" s="24">
        <v>24</v>
      </c>
      <c r="H233" s="24">
        <v>55</v>
      </c>
      <c r="I233" s="21">
        <v>11</v>
      </c>
      <c r="J233" s="24">
        <v>-31</v>
      </c>
      <c r="L233" s="51" t="s">
        <v>411</v>
      </c>
      <c r="M233" s="72" t="s">
        <v>134</v>
      </c>
      <c r="N233" s="71" t="s">
        <v>116</v>
      </c>
      <c r="O233" s="54" t="s">
        <v>145</v>
      </c>
      <c r="P233" s="133" t="s">
        <v>131</v>
      </c>
      <c r="Q233" s="66" t="s">
        <v>104</v>
      </c>
      <c r="R233" s="55" t="s">
        <v>134</v>
      </c>
      <c r="S233" s="71" t="s">
        <v>227</v>
      </c>
      <c r="T233" s="71" t="s">
        <v>385</v>
      </c>
      <c r="U233" s="71" t="s">
        <v>206</v>
      </c>
      <c r="V233" s="54" t="s">
        <v>172</v>
      </c>
      <c r="W233" s="53"/>
      <c r="X233" s="60" t="s">
        <v>166</v>
      </c>
      <c r="AA233" s="51" t="s">
        <v>411</v>
      </c>
      <c r="AB233" s="64"/>
      <c r="AC233" s="65" t="s">
        <v>469</v>
      </c>
      <c r="AD233" s="54" t="s">
        <v>486</v>
      </c>
      <c r="AE233" s="65" t="s">
        <v>335</v>
      </c>
      <c r="AF233" s="57"/>
      <c r="AG233" s="55" t="s">
        <v>505</v>
      </c>
      <c r="AH233" s="54" t="s">
        <v>333</v>
      </c>
      <c r="AI233" s="65" t="s">
        <v>469</v>
      </c>
      <c r="AJ233" s="65" t="s">
        <v>469</v>
      </c>
      <c r="AK233" s="54" t="s">
        <v>447</v>
      </c>
      <c r="AL233" s="53"/>
      <c r="AM233" s="60" t="s">
        <v>418</v>
      </c>
      <c r="AW233" s="61">
        <f t="shared" si="295"/>
        <v>3</v>
      </c>
      <c r="AX233" s="46">
        <f t="shared" si="295"/>
        <v>1</v>
      </c>
      <c r="AY233" s="46">
        <f t="shared" si="295"/>
        <v>2</v>
      </c>
      <c r="AZ233" s="46">
        <f t="shared" si="295"/>
        <v>2</v>
      </c>
      <c r="BA233" s="46">
        <f t="shared" si="295"/>
        <v>1</v>
      </c>
      <c r="BB233" s="46">
        <f t="shared" si="278"/>
        <v>3</v>
      </c>
      <c r="BC233" s="46">
        <f>(IF(S233="","",(IF(MID(S233,2,1)="-",LEFT(S233,1),LEFT(S233,2)))+0))</f>
        <v>1</v>
      </c>
      <c r="BD233" s="46">
        <f>(IF(T233="","",(IF(MID(T233,2,1)="-",LEFT(T233,1),LEFT(T233,2)))+0))</f>
        <v>6</v>
      </c>
      <c r="BE233" s="46">
        <f>(IF(U233="","",(IF(MID(U233,2,1)="-",LEFT(U233,1),LEFT(U233,2)))+0))</f>
        <v>1</v>
      </c>
      <c r="BF233" s="46">
        <f>(IF(V233="","",(IF(MID(V233,2,1)="-",LEFT(V233,1),LEFT(V233,2)))+0))</f>
        <v>0</v>
      </c>
      <c r="BG233" s="62"/>
      <c r="BH233" s="63">
        <f>(IF(X233="","",(IF(MID(X233,2,1)="-",LEFT(X233,1),LEFT(X233,2)))+0))</f>
        <v>4</v>
      </c>
      <c r="BM233" s="24"/>
      <c r="BN233" s="24"/>
      <c r="BO233" s="24"/>
      <c r="BP233" s="46" t="str">
        <f t="shared" si="279"/>
        <v/>
      </c>
      <c r="BQ233" s="46" t="str">
        <f t="shared" si="279"/>
        <v/>
      </c>
      <c r="BR233" s="46" t="str">
        <f t="shared" si="279"/>
        <v/>
      </c>
      <c r="BS233" s="46" t="str">
        <f t="shared" si="279"/>
        <v/>
      </c>
      <c r="BT233" s="46" t="str">
        <f t="shared" si="279"/>
        <v/>
      </c>
      <c r="BU233" s="47"/>
      <c r="BV233" s="61">
        <f t="shared" si="296"/>
        <v>1</v>
      </c>
      <c r="BW233" s="46">
        <f t="shared" si="296"/>
        <v>5</v>
      </c>
      <c r="BX233" s="46">
        <f t="shared" si="296"/>
        <v>4</v>
      </c>
      <c r="BY233" s="46">
        <f t="shared" si="296"/>
        <v>1</v>
      </c>
      <c r="BZ233" s="46">
        <f t="shared" si="296"/>
        <v>3</v>
      </c>
      <c r="CA233" s="46">
        <f t="shared" si="280"/>
        <v>1</v>
      </c>
      <c r="CB233" s="46">
        <f>(IF(S233="","",IF(RIGHT(S233,2)="10",RIGHT(S233,2),RIGHT(S233,1))+0))</f>
        <v>0</v>
      </c>
      <c r="CC233" s="46">
        <f>(IF(T233="","",IF(RIGHT(T233,2)="10",RIGHT(T233,2),RIGHT(T233,1))+0))</f>
        <v>1</v>
      </c>
      <c r="CD233" s="46">
        <f>(IF(U233="","",IF(RIGHT(U233,2)="10",RIGHT(U233,2),RIGHT(U233,1))+0))</f>
        <v>2</v>
      </c>
      <c r="CE233" s="46">
        <f>(IF(V233="","",IF(RIGHT(V233,2)="10",RIGHT(V233,2),RIGHT(V233,1))+0))</f>
        <v>7</v>
      </c>
      <c r="CF233" s="62"/>
      <c r="CG233" s="63">
        <f>(IF(X233="","",IF(RIGHT(X233,2)="10",RIGHT(X233,2),RIGHT(X233,1))+0))</f>
        <v>3</v>
      </c>
      <c r="CL233" s="24"/>
      <c r="CM233" s="24"/>
      <c r="CN233" s="24"/>
      <c r="CO233" s="46" t="str">
        <f t="shared" si="281"/>
        <v/>
      </c>
      <c r="CP233" s="46" t="str">
        <f t="shared" si="281"/>
        <v/>
      </c>
      <c r="CQ233" s="46" t="str">
        <f t="shared" si="281"/>
        <v/>
      </c>
      <c r="CR233" s="46" t="str">
        <f t="shared" si="281"/>
        <v/>
      </c>
      <c r="CS233" s="46" t="str">
        <f t="shared" si="281"/>
        <v/>
      </c>
      <c r="CU233" s="61" t="str">
        <f t="shared" si="297"/>
        <v>H</v>
      </c>
      <c r="CV233" s="46" t="str">
        <f t="shared" si="297"/>
        <v>A</v>
      </c>
      <c r="CW233" s="46" t="str">
        <f t="shared" si="297"/>
        <v>A</v>
      </c>
      <c r="CX233" s="46" t="str">
        <f t="shared" si="297"/>
        <v>H</v>
      </c>
      <c r="CY233" s="46" t="str">
        <f t="shared" si="297"/>
        <v>A</v>
      </c>
      <c r="CZ233" s="46" t="str">
        <f t="shared" si="282"/>
        <v>H</v>
      </c>
      <c r="DA233" s="46" t="str">
        <f>(IF(S233="","",IF(BC233&gt;CB233,"H",IF(BC233&lt;CB233,"A","D"))))</f>
        <v>H</v>
      </c>
      <c r="DB233" s="46" t="str">
        <f>(IF(T233="","",IF(BD233&gt;CC233,"H",IF(BD233&lt;CC233,"A","D"))))</f>
        <v>H</v>
      </c>
      <c r="DC233" s="46" t="str">
        <f>(IF(U233="","",IF(BE233&gt;CD233,"H",IF(BE233&lt;CD233,"A","D"))))</f>
        <v>A</v>
      </c>
      <c r="DD233" s="46" t="str">
        <f>(IF(V233="","",IF(BF233&gt;CE233,"H",IF(BF233&lt;CE233,"A","D"))))</f>
        <v>A</v>
      </c>
      <c r="DE233" s="62"/>
      <c r="DF233" s="63" t="str">
        <f>(IF(X233="","",IF(BH233&gt;CG233,"H",IF(BH233&lt;CG233,"A","D"))))</f>
        <v>H</v>
      </c>
      <c r="DK233" s="24"/>
      <c r="DL233" s="24"/>
      <c r="DM233" s="24"/>
      <c r="DN233" s="24"/>
      <c r="DO233" s="24"/>
      <c r="DP233" s="24"/>
      <c r="DQ233" s="24"/>
      <c r="DR233" s="24"/>
      <c r="DT233" s="20" t="str">
        <f t="shared" si="283"/>
        <v>Walton &amp; Hersham</v>
      </c>
      <c r="DU233" s="48">
        <f t="shared" si="298"/>
        <v>22</v>
      </c>
      <c r="DV233" s="49">
        <f t="shared" si="299"/>
        <v>6</v>
      </c>
      <c r="DW233" s="49">
        <f t="shared" si="300"/>
        <v>0</v>
      </c>
      <c r="DX233" s="49">
        <f t="shared" si="301"/>
        <v>5</v>
      </c>
      <c r="DY233" s="49">
        <f>COUNTIF(DE$223:DE$234,"A")</f>
        <v>6</v>
      </c>
      <c r="DZ233" s="49">
        <f>COUNTIF(DE$223:DE$234,"D")</f>
        <v>2</v>
      </c>
      <c r="EA233" s="49">
        <f>COUNTIF(DE$223:DE$234,"H")</f>
        <v>3</v>
      </c>
      <c r="EB233" s="48">
        <f t="shared" si="302"/>
        <v>12</v>
      </c>
      <c r="EC233" s="48">
        <f t="shared" si="284"/>
        <v>2</v>
      </c>
      <c r="ED233" s="48">
        <f t="shared" si="284"/>
        <v>8</v>
      </c>
      <c r="EE233" s="50">
        <f>SUM($AW233:$BT233)+SUM(CF$223:CF$234)</f>
        <v>45</v>
      </c>
      <c r="EF233" s="50">
        <f>SUM($BV233:$CS233)+SUM(BG$223:BG$234)</f>
        <v>43</v>
      </c>
      <c r="EG233" s="48">
        <f t="shared" si="285"/>
        <v>26</v>
      </c>
      <c r="EH233" s="50">
        <f t="shared" si="303"/>
        <v>2</v>
      </c>
      <c r="EI233" s="47"/>
      <c r="EJ233" s="49">
        <f t="shared" si="286"/>
        <v>21</v>
      </c>
      <c r="EK233" s="49">
        <f t="shared" si="287"/>
        <v>11</v>
      </c>
      <c r="EL233" s="49">
        <f t="shared" si="288"/>
        <v>2</v>
      </c>
      <c r="EM233" s="49">
        <f t="shared" si="289"/>
        <v>8</v>
      </c>
      <c r="EN233" s="49">
        <f t="shared" si="290"/>
        <v>41</v>
      </c>
      <c r="EO233" s="49">
        <f t="shared" si="291"/>
        <v>40</v>
      </c>
      <c r="EP233" s="49">
        <f t="shared" si="292"/>
        <v>24</v>
      </c>
      <c r="EQ233" s="49">
        <f t="shared" si="293"/>
        <v>1</v>
      </c>
      <c r="ES233" s="4">
        <f t="shared" si="304"/>
        <v>1</v>
      </c>
      <c r="ET233" s="4">
        <f t="shared" si="305"/>
        <v>1</v>
      </c>
      <c r="EU233" s="4">
        <f t="shared" si="294"/>
        <v>0</v>
      </c>
      <c r="EV233" s="4">
        <f t="shared" si="294"/>
        <v>0</v>
      </c>
      <c r="EW233" s="4">
        <f t="shared" si="294"/>
        <v>1</v>
      </c>
      <c r="EX233" s="4">
        <f t="shared" si="294"/>
        <v>1</v>
      </c>
      <c r="EY233" s="4">
        <f t="shared" si="294"/>
        <v>1</v>
      </c>
      <c r="EZ233" s="4">
        <f t="shared" si="294"/>
        <v>1</v>
      </c>
    </row>
    <row r="234" spans="1:164" ht="11.4" thickBot="1" x14ac:dyDescent="0.3">
      <c r="A234" s="4">
        <v>12</v>
      </c>
      <c r="B234" s="4" t="s">
        <v>298</v>
      </c>
      <c r="C234" s="24">
        <v>21</v>
      </c>
      <c r="D234" s="24">
        <v>3</v>
      </c>
      <c r="E234" s="24">
        <v>2</v>
      </c>
      <c r="F234" s="24">
        <v>16</v>
      </c>
      <c r="G234" s="24">
        <v>28</v>
      </c>
      <c r="H234" s="24">
        <v>68</v>
      </c>
      <c r="I234" s="21">
        <v>8</v>
      </c>
      <c r="J234" s="24">
        <v>-40</v>
      </c>
      <c r="L234" s="77" t="s">
        <v>313</v>
      </c>
      <c r="M234" s="104" t="s">
        <v>102</v>
      </c>
      <c r="N234" s="86" t="s">
        <v>149</v>
      </c>
      <c r="O234" s="134" t="s">
        <v>232</v>
      </c>
      <c r="P234" s="82" t="s">
        <v>232</v>
      </c>
      <c r="Q234" s="85" t="s">
        <v>234</v>
      </c>
      <c r="R234" s="81" t="s">
        <v>164</v>
      </c>
      <c r="S234" s="85" t="s">
        <v>102</v>
      </c>
      <c r="T234" s="85" t="s">
        <v>134</v>
      </c>
      <c r="U234" s="85" t="s">
        <v>227</v>
      </c>
      <c r="V234" s="85" t="s">
        <v>132</v>
      </c>
      <c r="W234" s="86" t="s">
        <v>206</v>
      </c>
      <c r="X234" s="83"/>
      <c r="AA234" s="77" t="s">
        <v>313</v>
      </c>
      <c r="AB234" s="104" t="s">
        <v>248</v>
      </c>
      <c r="AC234" s="80"/>
      <c r="AD234" s="113" t="s">
        <v>335</v>
      </c>
      <c r="AE234" s="86" t="s">
        <v>506</v>
      </c>
      <c r="AF234" s="85" t="s">
        <v>491</v>
      </c>
      <c r="AG234" s="81" t="s">
        <v>270</v>
      </c>
      <c r="AH234" s="85" t="s">
        <v>308</v>
      </c>
      <c r="AI234" s="85" t="s">
        <v>328</v>
      </c>
      <c r="AJ234" s="85" t="s">
        <v>404</v>
      </c>
      <c r="AK234" s="85" t="s">
        <v>307</v>
      </c>
      <c r="AL234" s="113" t="s">
        <v>335</v>
      </c>
      <c r="AM234" s="83"/>
      <c r="AW234" s="87">
        <f t="shared" si="295"/>
        <v>3</v>
      </c>
      <c r="AX234" s="88">
        <f t="shared" si="295"/>
        <v>3</v>
      </c>
      <c r="AY234" s="88">
        <f t="shared" si="295"/>
        <v>4</v>
      </c>
      <c r="AZ234" s="88">
        <f t="shared" si="295"/>
        <v>4</v>
      </c>
      <c r="BA234" s="88">
        <f t="shared" si="295"/>
        <v>6</v>
      </c>
      <c r="BB234" s="88">
        <f t="shared" si="278"/>
        <v>2</v>
      </c>
      <c r="BC234" s="88">
        <f>(IF(S234="","",(IF(MID(S234,2,1)="-",LEFT(S234,1),LEFT(S234,2)))+0))</f>
        <v>3</v>
      </c>
      <c r="BD234" s="88">
        <f>(IF(T234="","",(IF(MID(T234,2,1)="-",LEFT(T234,1),LEFT(T234,2)))+0))</f>
        <v>3</v>
      </c>
      <c r="BE234" s="88">
        <f>(IF(U234="","",(IF(MID(U234,2,1)="-",LEFT(U234,1),LEFT(U234,2)))+0))</f>
        <v>1</v>
      </c>
      <c r="BF234" s="88">
        <f>(IF(V234="","",(IF(MID(V234,2,1)="-",LEFT(V234,1),LEFT(V234,2)))+0))</f>
        <v>4</v>
      </c>
      <c r="BG234" s="88">
        <f>(IF(W234="","",(IF(MID(W234,2,1)="-",LEFT(W234,1),LEFT(W234,2)))+0))</f>
        <v>1</v>
      </c>
      <c r="BH234" s="89"/>
      <c r="BM234" s="24"/>
      <c r="BN234" s="24"/>
      <c r="BO234" s="24"/>
      <c r="BP234" s="46" t="str">
        <f t="shared" si="279"/>
        <v/>
      </c>
      <c r="BQ234" s="46" t="str">
        <f t="shared" si="279"/>
        <v/>
      </c>
      <c r="BR234" s="46" t="str">
        <f t="shared" si="279"/>
        <v/>
      </c>
      <c r="BS234" s="46" t="str">
        <f t="shared" si="279"/>
        <v/>
      </c>
      <c r="BT234" s="46" t="str">
        <f t="shared" si="279"/>
        <v/>
      </c>
      <c r="BU234" s="47"/>
      <c r="BV234" s="87">
        <f t="shared" si="296"/>
        <v>0</v>
      </c>
      <c r="BW234" s="88">
        <f t="shared" si="296"/>
        <v>2</v>
      </c>
      <c r="BX234" s="88">
        <f t="shared" si="296"/>
        <v>0</v>
      </c>
      <c r="BY234" s="88">
        <f t="shared" si="296"/>
        <v>0</v>
      </c>
      <c r="BZ234" s="88">
        <f t="shared" si="296"/>
        <v>2</v>
      </c>
      <c r="CA234" s="88">
        <f t="shared" si="280"/>
        <v>0</v>
      </c>
      <c r="CB234" s="88">
        <f>(IF(S234="","",IF(RIGHT(S234,2)="10",RIGHT(S234,2),RIGHT(S234,1))+0))</f>
        <v>0</v>
      </c>
      <c r="CC234" s="88">
        <f>(IF(T234="","",IF(RIGHT(T234,2)="10",RIGHT(T234,2),RIGHT(T234,1))+0))</f>
        <v>1</v>
      </c>
      <c r="CD234" s="88">
        <f>(IF(U234="","",IF(RIGHT(U234,2)="10",RIGHT(U234,2),RIGHT(U234,1))+0))</f>
        <v>0</v>
      </c>
      <c r="CE234" s="88">
        <f>(IF(V234="","",IF(RIGHT(V234,2)="10",RIGHT(V234,2),RIGHT(V234,1))+0))</f>
        <v>1</v>
      </c>
      <c r="CF234" s="88">
        <f>(IF(W234="","",IF(RIGHT(W234,2)="10",RIGHT(W234,2),RIGHT(W234,1))+0))</f>
        <v>2</v>
      </c>
      <c r="CG234" s="89"/>
      <c r="CL234" s="24"/>
      <c r="CM234" s="24"/>
      <c r="CN234" s="24"/>
      <c r="CO234" s="46" t="str">
        <f t="shared" si="281"/>
        <v/>
      </c>
      <c r="CP234" s="46" t="str">
        <f t="shared" si="281"/>
        <v/>
      </c>
      <c r="CQ234" s="46" t="str">
        <f t="shared" si="281"/>
        <v/>
      </c>
      <c r="CR234" s="46" t="str">
        <f t="shared" si="281"/>
        <v/>
      </c>
      <c r="CS234" s="46" t="str">
        <f t="shared" si="281"/>
        <v/>
      </c>
      <c r="CU234" s="87" t="str">
        <f t="shared" si="297"/>
        <v>H</v>
      </c>
      <c r="CV234" s="88" t="str">
        <f t="shared" si="297"/>
        <v>H</v>
      </c>
      <c r="CW234" s="88" t="str">
        <f t="shared" si="297"/>
        <v>H</v>
      </c>
      <c r="CX234" s="88" t="str">
        <f t="shared" si="297"/>
        <v>H</v>
      </c>
      <c r="CY234" s="88" t="str">
        <f t="shared" si="297"/>
        <v>H</v>
      </c>
      <c r="CZ234" s="88" t="str">
        <f t="shared" si="282"/>
        <v>H</v>
      </c>
      <c r="DA234" s="88" t="str">
        <f>(IF(S234="","",IF(BC234&gt;CB234,"H",IF(BC234&lt;CB234,"A","D"))))</f>
        <v>H</v>
      </c>
      <c r="DB234" s="88" t="str">
        <f>(IF(T234="","",IF(BD234&gt;CC234,"H",IF(BD234&lt;CC234,"A","D"))))</f>
        <v>H</v>
      </c>
      <c r="DC234" s="88" t="str">
        <f>(IF(U234="","",IF(BE234&gt;CD234,"H",IF(BE234&lt;CD234,"A","D"))))</f>
        <v>H</v>
      </c>
      <c r="DD234" s="88" t="str">
        <f>(IF(V234="","",IF(BF234&gt;CE234,"H",IF(BF234&lt;CE234,"A","D"))))</f>
        <v>H</v>
      </c>
      <c r="DE234" s="88" t="str">
        <f>(IF(W234="","",IF(BG234&gt;CF234,"H",IF(BG234&lt;CF234,"A","D"))))</f>
        <v>A</v>
      </c>
      <c r="DF234" s="89"/>
      <c r="DK234" s="24"/>
      <c r="DL234" s="24"/>
      <c r="DM234" s="24"/>
      <c r="DN234" s="24"/>
      <c r="DO234" s="24"/>
      <c r="DP234" s="24"/>
      <c r="DQ234" s="24"/>
      <c r="DR234" s="24"/>
      <c r="DT234" s="20" t="str">
        <f t="shared" si="283"/>
        <v>Whyteleafe</v>
      </c>
      <c r="DU234" s="48">
        <f t="shared" si="298"/>
        <v>22</v>
      </c>
      <c r="DV234" s="49">
        <f t="shared" si="299"/>
        <v>10</v>
      </c>
      <c r="DW234" s="49">
        <f t="shared" si="300"/>
        <v>0</v>
      </c>
      <c r="DX234" s="49">
        <f t="shared" si="301"/>
        <v>1</v>
      </c>
      <c r="DY234" s="49">
        <f>COUNTIF(DF$223:DF$234,"A")</f>
        <v>7</v>
      </c>
      <c r="DZ234" s="49">
        <f>COUNTIF(DF$223:DF$234,"D")</f>
        <v>1</v>
      </c>
      <c r="EA234" s="49">
        <f>COUNTIF(DF$223:DF$234,"H")</f>
        <v>3</v>
      </c>
      <c r="EB234" s="48">
        <f t="shared" si="302"/>
        <v>17</v>
      </c>
      <c r="EC234" s="48">
        <f t="shared" si="284"/>
        <v>1</v>
      </c>
      <c r="ED234" s="48">
        <f t="shared" si="284"/>
        <v>4</v>
      </c>
      <c r="EE234" s="50">
        <f>SUM($AW234:$BT234)+SUM(CG$223:CG$234)</f>
        <v>69</v>
      </c>
      <c r="EF234" s="50">
        <f>SUM($BV234:$CS234)+SUM(BH$223:BH$234)</f>
        <v>22</v>
      </c>
      <c r="EG234" s="48">
        <f t="shared" si="285"/>
        <v>35</v>
      </c>
      <c r="EH234" s="50">
        <f t="shared" si="303"/>
        <v>47</v>
      </c>
      <c r="EI234" s="47"/>
      <c r="EJ234" s="49">
        <f t="shared" si="286"/>
        <v>21</v>
      </c>
      <c r="EK234" s="49">
        <f t="shared" si="287"/>
        <v>17</v>
      </c>
      <c r="EL234" s="49">
        <f t="shared" si="288"/>
        <v>1</v>
      </c>
      <c r="EM234" s="49">
        <f t="shared" si="289"/>
        <v>3</v>
      </c>
      <c r="EN234" s="49">
        <f t="shared" si="290"/>
        <v>66</v>
      </c>
      <c r="EO234" s="49">
        <f t="shared" si="291"/>
        <v>18</v>
      </c>
      <c r="EP234" s="49">
        <f t="shared" si="292"/>
        <v>35</v>
      </c>
      <c r="EQ234" s="49">
        <f t="shared" si="293"/>
        <v>48</v>
      </c>
      <c r="ES234" s="4">
        <f t="shared" si="304"/>
        <v>1</v>
      </c>
      <c r="ET234" s="4">
        <f t="shared" si="305"/>
        <v>0</v>
      </c>
      <c r="EU234" s="4">
        <f t="shared" si="294"/>
        <v>0</v>
      </c>
      <c r="EV234" s="4">
        <f t="shared" si="294"/>
        <v>1</v>
      </c>
      <c r="EW234" s="4">
        <f t="shared" si="294"/>
        <v>1</v>
      </c>
      <c r="EX234" s="4">
        <f t="shared" si="294"/>
        <v>1</v>
      </c>
      <c r="EY234" s="4">
        <f t="shared" si="294"/>
        <v>0</v>
      </c>
      <c r="EZ234" s="4">
        <f t="shared" si="294"/>
        <v>1</v>
      </c>
    </row>
    <row r="235" spans="1:164" x14ac:dyDescent="0.25">
      <c r="G235" s="27">
        <f>SUM(G222:G234)</f>
        <v>548</v>
      </c>
      <c r="H235" s="27">
        <f>SUM(H222:H234)</f>
        <v>548</v>
      </c>
      <c r="J235" s="27">
        <f>SUM(J222:J234)</f>
        <v>0</v>
      </c>
      <c r="BM235" s="24"/>
      <c r="BN235" s="24"/>
      <c r="BO235" s="24"/>
      <c r="CL235" s="24"/>
      <c r="CM235" s="24"/>
      <c r="CN235" s="24"/>
      <c r="DK235" s="24"/>
      <c r="DL235" s="24"/>
      <c r="DM235" s="24"/>
      <c r="DN235" s="24" t="str">
        <f>(IF(AQ235="","",IF(BP235&gt;CO235,"H",IF(BP235&lt;CO235,"A","D"))))</f>
        <v/>
      </c>
      <c r="DO235" s="24" t="str">
        <f>(IF(AR235="","",IF(BQ235&gt;CP235,"H",IF(BQ235&lt;CP235,"A","D"))))</f>
        <v/>
      </c>
      <c r="DP235" s="24" t="str">
        <f>(IF(AS235="","",IF(BR235&gt;CQ235,"H",IF(BR235&lt;CQ235,"A","D"))))</f>
        <v/>
      </c>
      <c r="DQ235" s="24" t="str">
        <f>(IF(AT235="","",IF(BS235&gt;CR235,"H",IF(BS235&lt;CR235,"A","D"))))</f>
        <v/>
      </c>
      <c r="DR235" s="24" t="str">
        <f>(IF(AU235="","",IF(BT235&gt;CS235,"H",IF(BT235&lt;CS235,"A","D"))))</f>
        <v/>
      </c>
      <c r="DT235" s="20"/>
      <c r="DU235" s="48"/>
      <c r="DV235" s="49"/>
      <c r="DW235" s="49"/>
      <c r="DX235" s="49"/>
      <c r="DY235" s="49"/>
      <c r="DZ235" s="49"/>
      <c r="EA235" s="49"/>
      <c r="EB235" s="48"/>
      <c r="EC235" s="48"/>
      <c r="ED235" s="48"/>
      <c r="EE235" s="50"/>
      <c r="EF235" s="50"/>
      <c r="EG235" s="48"/>
      <c r="EH235" s="50"/>
      <c r="EI235" s="47"/>
      <c r="EJ235" s="49"/>
      <c r="EK235" s="49"/>
      <c r="EL235" s="49"/>
      <c r="EM235" s="49"/>
      <c r="EN235" s="49"/>
      <c r="EO235" s="49"/>
      <c r="EP235" s="49"/>
      <c r="EQ235" s="49"/>
    </row>
    <row r="236" spans="1:164" ht="11.4" thickBot="1" x14ac:dyDescent="0.3">
      <c r="A236" s="20" t="s">
        <v>507</v>
      </c>
      <c r="B236" s="20"/>
      <c r="C236" s="23" t="s">
        <v>291</v>
      </c>
      <c r="D236" s="21"/>
      <c r="E236" s="21"/>
      <c r="F236" s="21"/>
      <c r="G236" s="21"/>
      <c r="H236" s="21"/>
      <c r="J236" s="21"/>
      <c r="Z236" s="4" t="s">
        <v>508</v>
      </c>
    </row>
    <row r="237" spans="1:164" ht="11.4" thickBot="1" x14ac:dyDescent="0.3">
      <c r="A237" s="20" t="s">
        <v>11</v>
      </c>
      <c r="B237" s="20" t="s">
        <v>12</v>
      </c>
      <c r="C237" s="21" t="s">
        <v>13</v>
      </c>
      <c r="D237" s="21" t="s">
        <v>14</v>
      </c>
      <c r="E237" s="21" t="s">
        <v>15</v>
      </c>
      <c r="F237" s="21" t="s">
        <v>16</v>
      </c>
      <c r="G237" s="21" t="s">
        <v>17</v>
      </c>
      <c r="H237" s="21" t="s">
        <v>18</v>
      </c>
      <c r="I237" s="21" t="s">
        <v>19</v>
      </c>
      <c r="J237" s="21" t="s">
        <v>96</v>
      </c>
      <c r="L237" s="32"/>
      <c r="M237" s="128" t="s">
        <v>183</v>
      </c>
      <c r="N237" s="128" t="s">
        <v>509</v>
      </c>
      <c r="O237" s="128" t="s">
        <v>318</v>
      </c>
      <c r="P237" s="128" t="s">
        <v>343</v>
      </c>
      <c r="Q237" s="128" t="s">
        <v>463</v>
      </c>
      <c r="R237" s="108" t="s">
        <v>292</v>
      </c>
      <c r="S237" s="128" t="s">
        <v>465</v>
      </c>
      <c r="T237" s="128" t="s">
        <v>294</v>
      </c>
      <c r="U237" s="128" t="s">
        <v>186</v>
      </c>
      <c r="V237" s="128" t="s">
        <v>510</v>
      </c>
      <c r="W237" s="128" t="s">
        <v>344</v>
      </c>
      <c r="X237" s="128" t="s">
        <v>394</v>
      </c>
      <c r="Y237" s="129" t="s">
        <v>295</v>
      </c>
      <c r="Z237" s="4" t="s">
        <v>511</v>
      </c>
      <c r="AA237" s="32"/>
      <c r="AB237" s="128" t="s">
        <v>183</v>
      </c>
      <c r="AC237" s="128" t="s">
        <v>509</v>
      </c>
      <c r="AD237" s="128" t="s">
        <v>318</v>
      </c>
      <c r="AE237" s="128" t="s">
        <v>343</v>
      </c>
      <c r="AF237" s="128" t="s">
        <v>463</v>
      </c>
      <c r="AG237" s="108" t="s">
        <v>292</v>
      </c>
      <c r="AH237" s="128" t="s">
        <v>465</v>
      </c>
      <c r="AI237" s="128" t="s">
        <v>294</v>
      </c>
      <c r="AJ237" s="128" t="s">
        <v>186</v>
      </c>
      <c r="AK237" s="128" t="s">
        <v>510</v>
      </c>
      <c r="AL237" s="128" t="s">
        <v>344</v>
      </c>
      <c r="AM237" s="128" t="s">
        <v>394</v>
      </c>
      <c r="AN237" s="129" t="s">
        <v>295</v>
      </c>
      <c r="AP237" s="4" t="s">
        <v>112</v>
      </c>
      <c r="DU237" s="24" t="s">
        <v>13</v>
      </c>
      <c r="DV237" s="24" t="s">
        <v>90</v>
      </c>
      <c r="DW237" s="24" t="s">
        <v>91</v>
      </c>
      <c r="DX237" s="24" t="s">
        <v>92</v>
      </c>
      <c r="DY237" s="24" t="s">
        <v>93</v>
      </c>
      <c r="DZ237" s="24" t="s">
        <v>94</v>
      </c>
      <c r="EA237" s="24" t="s">
        <v>95</v>
      </c>
      <c r="EB237" s="24" t="s">
        <v>14</v>
      </c>
      <c r="EC237" s="24" t="s">
        <v>15</v>
      </c>
      <c r="ED237" s="24" t="s">
        <v>16</v>
      </c>
      <c r="EE237" s="24" t="s">
        <v>17</v>
      </c>
      <c r="EF237" s="24" t="s">
        <v>18</v>
      </c>
      <c r="EG237" s="24" t="s">
        <v>19</v>
      </c>
      <c r="EH237" s="24" t="s">
        <v>96</v>
      </c>
      <c r="EI237" s="24"/>
      <c r="EJ237" s="24" t="s">
        <v>13</v>
      </c>
      <c r="EK237" s="24" t="s">
        <v>14</v>
      </c>
      <c r="EL237" s="24" t="s">
        <v>15</v>
      </c>
      <c r="EM237" s="24" t="s">
        <v>16</v>
      </c>
      <c r="EN237" s="24" t="s">
        <v>17</v>
      </c>
      <c r="EO237" s="24" t="s">
        <v>18</v>
      </c>
      <c r="EP237" s="24" t="s">
        <v>19</v>
      </c>
      <c r="EQ237" s="24" t="s">
        <v>96</v>
      </c>
    </row>
    <row r="238" spans="1:164" x14ac:dyDescent="0.25">
      <c r="A238" s="4">
        <v>1</v>
      </c>
      <c r="B238" s="4" t="s">
        <v>313</v>
      </c>
      <c r="C238" s="24">
        <v>24</v>
      </c>
      <c r="D238" s="24">
        <v>20</v>
      </c>
      <c r="E238" s="24">
        <v>4</v>
      </c>
      <c r="F238" s="24">
        <v>0</v>
      </c>
      <c r="G238" s="24">
        <v>100</v>
      </c>
      <c r="H238" s="24">
        <v>23</v>
      </c>
      <c r="I238" s="21">
        <v>44</v>
      </c>
      <c r="J238" s="24">
        <v>77</v>
      </c>
      <c r="L238" s="36" t="s">
        <v>298</v>
      </c>
      <c r="M238" s="37"/>
      <c r="N238" s="135" t="s">
        <v>131</v>
      </c>
      <c r="O238" s="41" t="s">
        <v>207</v>
      </c>
      <c r="P238" s="41" t="s">
        <v>206</v>
      </c>
      <c r="Q238" s="135" t="s">
        <v>121</v>
      </c>
      <c r="R238" s="34" t="s">
        <v>157</v>
      </c>
      <c r="S238" s="33"/>
      <c r="T238" s="33"/>
      <c r="U238" s="33"/>
      <c r="V238" s="33"/>
      <c r="W238" s="33"/>
      <c r="X238" s="33"/>
      <c r="Y238" s="95" t="s">
        <v>121</v>
      </c>
      <c r="Z238" s="4" t="s">
        <v>512</v>
      </c>
      <c r="AA238" s="36" t="s">
        <v>298</v>
      </c>
      <c r="AB238" s="37"/>
      <c r="AC238" s="33"/>
      <c r="AD238" s="41" t="s">
        <v>513</v>
      </c>
      <c r="AE238" s="41" t="s">
        <v>514</v>
      </c>
      <c r="AF238" s="33"/>
      <c r="AG238" s="34" t="s">
        <v>515</v>
      </c>
      <c r="AH238" s="33"/>
      <c r="AI238" s="33"/>
      <c r="AJ238" s="33"/>
      <c r="AK238" s="33"/>
      <c r="AL238" s="33"/>
      <c r="AM238" s="33"/>
      <c r="AN238" s="95" t="s">
        <v>516</v>
      </c>
      <c r="AP238" s="4" t="s">
        <v>517</v>
      </c>
      <c r="AW238" s="43"/>
      <c r="AX238" s="44">
        <f t="shared" ref="AX238:BI244" si="306">(IF(N238="","",(IF(MID(N238,2,1)="-",LEFT(N238,1),LEFT(N238,2)))+0))</f>
        <v>2</v>
      </c>
      <c r="AY238" s="44">
        <f t="shared" si="306"/>
        <v>0</v>
      </c>
      <c r="AZ238" s="44">
        <f t="shared" si="306"/>
        <v>1</v>
      </c>
      <c r="BA238" s="44">
        <f t="shared" si="306"/>
        <v>1</v>
      </c>
      <c r="BB238" s="44">
        <f t="shared" si="306"/>
        <v>0</v>
      </c>
      <c r="BC238" s="44" t="str">
        <f t="shared" si="306"/>
        <v/>
      </c>
      <c r="BD238" s="44" t="str">
        <f t="shared" si="306"/>
        <v/>
      </c>
      <c r="BE238" s="44" t="str">
        <f t="shared" si="306"/>
        <v/>
      </c>
      <c r="BF238" s="44" t="str">
        <f t="shared" si="306"/>
        <v/>
      </c>
      <c r="BG238" s="44" t="str">
        <f t="shared" si="306"/>
        <v/>
      </c>
      <c r="BH238" s="44" t="str">
        <f t="shared" si="306"/>
        <v/>
      </c>
      <c r="BI238" s="45">
        <f t="shared" si="306"/>
        <v>1</v>
      </c>
      <c r="BM238" s="46"/>
      <c r="BN238" s="46"/>
      <c r="BO238" s="46"/>
      <c r="BP238" s="46" t="str">
        <f t="shared" ref="BP238:BT250" si="307">(IF(AQ238="","",(IF(MID(AQ238,2,1)="-",LEFT(AQ238,1),LEFT(AQ238,2)))+0))</f>
        <v/>
      </c>
      <c r="BQ238" s="46" t="str">
        <f t="shared" si="307"/>
        <v/>
      </c>
      <c r="BR238" s="46" t="str">
        <f t="shared" si="307"/>
        <v/>
      </c>
      <c r="BS238" s="46" t="str">
        <f t="shared" si="307"/>
        <v/>
      </c>
      <c r="BT238" s="46" t="str">
        <f t="shared" si="307"/>
        <v/>
      </c>
      <c r="BU238" s="47"/>
      <c r="BV238" s="43"/>
      <c r="BW238" s="44">
        <f t="shared" ref="BW238:CH244" si="308">(IF(N238="","",IF(RIGHT(N238,2)="10",RIGHT(N238,2),RIGHT(N238,1))+0))</f>
        <v>1</v>
      </c>
      <c r="BX238" s="44">
        <f t="shared" si="308"/>
        <v>4</v>
      </c>
      <c r="BY238" s="44">
        <f t="shared" si="308"/>
        <v>2</v>
      </c>
      <c r="BZ238" s="44">
        <f t="shared" si="308"/>
        <v>4</v>
      </c>
      <c r="CA238" s="44">
        <f t="shared" si="308"/>
        <v>3</v>
      </c>
      <c r="CB238" s="44" t="str">
        <f t="shared" si="308"/>
        <v/>
      </c>
      <c r="CC238" s="44" t="str">
        <f t="shared" si="308"/>
        <v/>
      </c>
      <c r="CD238" s="44" t="str">
        <f t="shared" si="308"/>
        <v/>
      </c>
      <c r="CE238" s="44" t="str">
        <f t="shared" si="308"/>
        <v/>
      </c>
      <c r="CF238" s="44" t="str">
        <f t="shared" si="308"/>
        <v/>
      </c>
      <c r="CG238" s="44" t="str">
        <f t="shared" si="308"/>
        <v/>
      </c>
      <c r="CH238" s="45">
        <f t="shared" si="308"/>
        <v>4</v>
      </c>
      <c r="CL238" s="46"/>
      <c r="CM238" s="46"/>
      <c r="CN238" s="46"/>
      <c r="CO238" s="46" t="str">
        <f t="shared" ref="CO238:CS250" si="309">(IF(AQ238="","",IF(RIGHT(AQ238,2)="10",RIGHT(AQ238,2),RIGHT(AQ238,1))+0))</f>
        <v/>
      </c>
      <c r="CP238" s="46" t="str">
        <f t="shared" si="309"/>
        <v/>
      </c>
      <c r="CQ238" s="46" t="str">
        <f t="shared" si="309"/>
        <v/>
      </c>
      <c r="CR238" s="46" t="str">
        <f t="shared" si="309"/>
        <v/>
      </c>
      <c r="CS238" s="46" t="str">
        <f t="shared" si="309"/>
        <v/>
      </c>
      <c r="CU238" s="43"/>
      <c r="CV238" s="44" t="str">
        <f t="shared" ref="CV238:DG244" si="310">(IF(N238="","",IF(AX238&gt;BW238,"H",IF(AX238&lt;BW238,"A","D"))))</f>
        <v>H</v>
      </c>
      <c r="CW238" s="44" t="str">
        <f t="shared" si="310"/>
        <v>A</v>
      </c>
      <c r="CX238" s="44" t="str">
        <f t="shared" si="310"/>
        <v>A</v>
      </c>
      <c r="CY238" s="44" t="str">
        <f t="shared" si="310"/>
        <v>A</v>
      </c>
      <c r="CZ238" s="44" t="str">
        <f t="shared" si="310"/>
        <v>A</v>
      </c>
      <c r="DA238" s="44" t="str">
        <f t="shared" si="310"/>
        <v/>
      </c>
      <c r="DB238" s="44" t="str">
        <f t="shared" si="310"/>
        <v/>
      </c>
      <c r="DC238" s="44" t="str">
        <f t="shared" si="310"/>
        <v/>
      </c>
      <c r="DD238" s="44" t="str">
        <f t="shared" si="310"/>
        <v/>
      </c>
      <c r="DE238" s="44" t="str">
        <f t="shared" si="310"/>
        <v/>
      </c>
      <c r="DF238" s="44" t="str">
        <f t="shared" si="310"/>
        <v/>
      </c>
      <c r="DG238" s="45" t="str">
        <f t="shared" si="310"/>
        <v>A</v>
      </c>
      <c r="DK238" s="46"/>
      <c r="DL238" s="46"/>
      <c r="DM238" s="46"/>
      <c r="DN238" s="24"/>
      <c r="DO238" s="24"/>
      <c r="DP238" s="24"/>
      <c r="DQ238" s="24"/>
      <c r="DR238" s="24"/>
      <c r="DT238" s="20" t="str">
        <f t="shared" ref="DT238:DT250" si="311">L238</f>
        <v>Banstead Athletic</v>
      </c>
      <c r="DU238" s="48">
        <f>SUM(EB238:ED238)</f>
        <v>12</v>
      </c>
      <c r="DV238" s="49">
        <f>COUNTIF($CU238:$DR238,"H")</f>
        <v>1</v>
      </c>
      <c r="DW238" s="49">
        <f>COUNTIF($CU238:$DR238,"D")</f>
        <v>0</v>
      </c>
      <c r="DX238" s="49">
        <f>COUNTIF($CU238:$DR238,"A")</f>
        <v>5</v>
      </c>
      <c r="DY238" s="49">
        <f>COUNTIF(CU$238:CU$250,"A")</f>
        <v>1</v>
      </c>
      <c r="DZ238" s="49">
        <f>COUNTIF(CU$238:CU$250,"D")</f>
        <v>1</v>
      </c>
      <c r="EA238" s="49">
        <f>COUNTIF(CU$238:CU$250,"H")</f>
        <v>4</v>
      </c>
      <c r="EB238" s="48">
        <f>DV238+DY238</f>
        <v>2</v>
      </c>
      <c r="EC238" s="48">
        <f t="shared" ref="EC238:ED250" si="312">DW238+DZ238</f>
        <v>1</v>
      </c>
      <c r="ED238" s="48">
        <f t="shared" si="312"/>
        <v>9</v>
      </c>
      <c r="EE238" s="50">
        <f>SUM($AW238:$BT238)+SUM(BV$238:BV$250)</f>
        <v>12</v>
      </c>
      <c r="EF238" s="50">
        <f>SUM($BV238:$CS238)+SUM(AW$238:AW$250)</f>
        <v>30</v>
      </c>
      <c r="EG238" s="48">
        <f t="shared" ref="EG238:EG250" si="313">(EB238*2)+EC238</f>
        <v>5</v>
      </c>
      <c r="EH238" s="50">
        <f>EE238-EF238</f>
        <v>-18</v>
      </c>
      <c r="EI238" s="47"/>
      <c r="EJ238" s="49">
        <f t="shared" ref="EJ238:EJ250" si="314">VLOOKUP($DT238,$B$238:$J$250,2,0)</f>
        <v>24</v>
      </c>
      <c r="EK238" s="49">
        <f t="shared" ref="EK238:EK250" si="315">VLOOKUP($DT238,$B$238:$J$250,3,0)</f>
        <v>6</v>
      </c>
      <c r="EL238" s="49">
        <f t="shared" ref="EL238:EL250" si="316">VLOOKUP($DT238,$B$238:$J$250,4,0)</f>
        <v>2</v>
      </c>
      <c r="EM238" s="49">
        <f t="shared" ref="EM238:EM250" si="317">VLOOKUP($DT238,$B$238:$J$250,5,0)</f>
        <v>16</v>
      </c>
      <c r="EN238" s="49">
        <f t="shared" ref="EN238:EN250" si="318">VLOOKUP($DT238,$B$238:$J$250,6,0)</f>
        <v>27</v>
      </c>
      <c r="EO238" s="49">
        <f t="shared" ref="EO238:EO250" si="319">VLOOKUP($DT238,$B$238:$J$250,7,0)</f>
        <v>65</v>
      </c>
      <c r="EP238" s="49">
        <f t="shared" ref="EP238:EP250" si="320">VLOOKUP($DT238,$B$238:$J$250,8,0)</f>
        <v>14</v>
      </c>
      <c r="EQ238" s="49">
        <f t="shared" ref="EQ238:EQ250" si="321">VLOOKUP($DT238,$B$238:$J$250,9,0)</f>
        <v>-38</v>
      </c>
      <c r="ES238" s="4">
        <f>IF(DU238=EJ238,0,1)</f>
        <v>1</v>
      </c>
      <c r="ET238" s="4">
        <f>IF(EB238=EK238,0,1)</f>
        <v>1</v>
      </c>
      <c r="EU238" s="4">
        <f t="shared" ref="EU238:EZ250" si="322">IF(EC238=EL238,0,1)</f>
        <v>1</v>
      </c>
      <c r="EV238" s="4">
        <f t="shared" si="322"/>
        <v>1</v>
      </c>
      <c r="EW238" s="4">
        <f t="shared" si="322"/>
        <v>1</v>
      </c>
      <c r="EX238" s="4">
        <f t="shared" si="322"/>
        <v>1</v>
      </c>
      <c r="EY238" s="4">
        <f t="shared" si="322"/>
        <v>1</v>
      </c>
      <c r="EZ238" s="4">
        <f t="shared" si="322"/>
        <v>1</v>
      </c>
    </row>
    <row r="239" spans="1:164" x14ac:dyDescent="0.25">
      <c r="A239" s="4">
        <v>2</v>
      </c>
      <c r="B239" s="4" t="s">
        <v>319</v>
      </c>
      <c r="C239" s="24">
        <v>24</v>
      </c>
      <c r="D239" s="24">
        <v>16</v>
      </c>
      <c r="E239" s="24">
        <v>4</v>
      </c>
      <c r="F239" s="24">
        <v>4</v>
      </c>
      <c r="G239" s="24">
        <v>70</v>
      </c>
      <c r="H239" s="24">
        <v>28</v>
      </c>
      <c r="I239" s="21">
        <v>36</v>
      </c>
      <c r="J239" s="24">
        <v>42</v>
      </c>
      <c r="L239" s="51" t="s">
        <v>518</v>
      </c>
      <c r="M239" s="64"/>
      <c r="N239" s="53"/>
      <c r="O239" s="57"/>
      <c r="P239" s="54" t="s">
        <v>131</v>
      </c>
      <c r="Q239" s="57"/>
      <c r="R239" s="55" t="s">
        <v>198</v>
      </c>
      <c r="S239" s="57"/>
      <c r="T239" s="57"/>
      <c r="U239" s="57"/>
      <c r="V239" s="57"/>
      <c r="W239" s="66" t="s">
        <v>121</v>
      </c>
      <c r="X239" s="57"/>
      <c r="Y239" s="60" t="s">
        <v>104</v>
      </c>
      <c r="Z239" s="4" t="s">
        <v>519</v>
      </c>
      <c r="AA239" s="51" t="s">
        <v>518</v>
      </c>
      <c r="AB239" s="64"/>
      <c r="AC239" s="53"/>
      <c r="AD239" s="57"/>
      <c r="AE239" s="54" t="s">
        <v>249</v>
      </c>
      <c r="AF239" s="66" t="s">
        <v>271</v>
      </c>
      <c r="AG239" s="55" t="s">
        <v>514</v>
      </c>
      <c r="AH239" s="57"/>
      <c r="AI239" s="57"/>
      <c r="AJ239" s="57"/>
      <c r="AK239" s="57"/>
      <c r="AL239" s="54" t="s">
        <v>520</v>
      </c>
      <c r="AM239" s="57"/>
      <c r="AN239" s="60" t="s">
        <v>231</v>
      </c>
      <c r="AP239" s="4" t="s">
        <v>521</v>
      </c>
      <c r="AW239" s="61" t="str">
        <f t="shared" ref="AW239:BC250" si="323">(IF(M239="","",(IF(MID(M239,2,1)="-",LEFT(M239,1),LEFT(M239,2)))+0))</f>
        <v/>
      </c>
      <c r="AX239" s="62"/>
      <c r="AY239" s="46" t="str">
        <f t="shared" si="306"/>
        <v/>
      </c>
      <c r="AZ239" s="46">
        <f t="shared" si="306"/>
        <v>2</v>
      </c>
      <c r="BA239" s="46" t="str">
        <f t="shared" si="306"/>
        <v/>
      </c>
      <c r="BB239" s="46">
        <f t="shared" si="306"/>
        <v>3</v>
      </c>
      <c r="BC239" s="46" t="str">
        <f t="shared" si="306"/>
        <v/>
      </c>
      <c r="BD239" s="46" t="str">
        <f t="shared" si="306"/>
        <v/>
      </c>
      <c r="BE239" s="46" t="str">
        <f t="shared" si="306"/>
        <v/>
      </c>
      <c r="BF239" s="46" t="str">
        <f t="shared" si="306"/>
        <v/>
      </c>
      <c r="BG239" s="46">
        <f t="shared" si="306"/>
        <v>1</v>
      </c>
      <c r="BH239" s="46" t="str">
        <f t="shared" si="306"/>
        <v/>
      </c>
      <c r="BI239" s="63">
        <f t="shared" si="306"/>
        <v>1</v>
      </c>
      <c r="BM239" s="46"/>
      <c r="BN239" s="46"/>
      <c r="BO239" s="46"/>
      <c r="BP239" s="46" t="str">
        <f t="shared" si="307"/>
        <v/>
      </c>
      <c r="BQ239" s="46" t="str">
        <f t="shared" si="307"/>
        <v/>
      </c>
      <c r="BR239" s="46" t="str">
        <f t="shared" si="307"/>
        <v/>
      </c>
      <c r="BS239" s="46" t="str">
        <f t="shared" si="307"/>
        <v/>
      </c>
      <c r="BT239" s="46" t="str">
        <f t="shared" si="307"/>
        <v/>
      </c>
      <c r="BU239" s="47"/>
      <c r="BV239" s="61" t="str">
        <f t="shared" ref="BV239:CB250" si="324">(IF(M239="","",IF(RIGHT(M239,2)="10",RIGHT(M239,2),RIGHT(M239,1))+0))</f>
        <v/>
      </c>
      <c r="BW239" s="62"/>
      <c r="BX239" s="46" t="str">
        <f t="shared" si="308"/>
        <v/>
      </c>
      <c r="BY239" s="46">
        <f t="shared" si="308"/>
        <v>1</v>
      </c>
      <c r="BZ239" s="46" t="str">
        <f t="shared" si="308"/>
        <v/>
      </c>
      <c r="CA239" s="46">
        <f t="shared" si="308"/>
        <v>5</v>
      </c>
      <c r="CB239" s="46" t="str">
        <f t="shared" si="308"/>
        <v/>
      </c>
      <c r="CC239" s="46" t="str">
        <f t="shared" si="308"/>
        <v/>
      </c>
      <c r="CD239" s="46" t="str">
        <f t="shared" si="308"/>
        <v/>
      </c>
      <c r="CE239" s="46" t="str">
        <f t="shared" si="308"/>
        <v/>
      </c>
      <c r="CF239" s="46">
        <f t="shared" si="308"/>
        <v>4</v>
      </c>
      <c r="CG239" s="46" t="str">
        <f t="shared" si="308"/>
        <v/>
      </c>
      <c r="CH239" s="63">
        <f t="shared" si="308"/>
        <v>3</v>
      </c>
      <c r="CL239" s="46"/>
      <c r="CM239" s="46"/>
      <c r="CN239" s="46"/>
      <c r="CO239" s="46" t="str">
        <f t="shared" si="309"/>
        <v/>
      </c>
      <c r="CP239" s="46" t="str">
        <f t="shared" si="309"/>
        <v/>
      </c>
      <c r="CQ239" s="46" t="str">
        <f t="shared" si="309"/>
        <v/>
      </c>
      <c r="CR239" s="46" t="str">
        <f t="shared" si="309"/>
        <v/>
      </c>
      <c r="CS239" s="46" t="str">
        <f t="shared" si="309"/>
        <v/>
      </c>
      <c r="CU239" s="61" t="str">
        <f t="shared" ref="CU239:DA250" si="325">(IF(M239="","",IF(AW239&gt;BV239,"H",IF(AW239&lt;BV239,"A","D"))))</f>
        <v/>
      </c>
      <c r="CV239" s="62"/>
      <c r="CW239" s="46" t="str">
        <f t="shared" si="310"/>
        <v/>
      </c>
      <c r="CX239" s="46" t="str">
        <f t="shared" si="310"/>
        <v>H</v>
      </c>
      <c r="CY239" s="46" t="str">
        <f t="shared" si="310"/>
        <v/>
      </c>
      <c r="CZ239" s="46" t="str">
        <f t="shared" si="310"/>
        <v>A</v>
      </c>
      <c r="DA239" s="46" t="str">
        <f t="shared" si="310"/>
        <v/>
      </c>
      <c r="DB239" s="46" t="str">
        <f t="shared" si="310"/>
        <v/>
      </c>
      <c r="DC239" s="46" t="str">
        <f t="shared" si="310"/>
        <v/>
      </c>
      <c r="DD239" s="46" t="str">
        <f t="shared" si="310"/>
        <v/>
      </c>
      <c r="DE239" s="46" t="str">
        <f t="shared" si="310"/>
        <v>A</v>
      </c>
      <c r="DF239" s="46" t="str">
        <f t="shared" si="310"/>
        <v/>
      </c>
      <c r="DG239" s="63" t="str">
        <f t="shared" si="310"/>
        <v>A</v>
      </c>
      <c r="DK239" s="46"/>
      <c r="DL239" s="46"/>
      <c r="DM239" s="46"/>
      <c r="DN239" s="24"/>
      <c r="DO239" s="24"/>
      <c r="DP239" s="24"/>
      <c r="DQ239" s="24"/>
      <c r="DR239" s="24"/>
      <c r="DT239" s="20" t="str">
        <f t="shared" si="311"/>
        <v>Bedfont</v>
      </c>
      <c r="DU239" s="48">
        <f t="shared" ref="DU239:DU250" si="326">SUM(EB239:ED239)</f>
        <v>15</v>
      </c>
      <c r="DV239" s="49">
        <f t="shared" ref="DV239:DV250" si="327">COUNTIF($CU239:$DR239,"H")</f>
        <v>1</v>
      </c>
      <c r="DW239" s="49">
        <f t="shared" ref="DW239:DW250" si="328">COUNTIF($CU239:$DR239,"D")</f>
        <v>0</v>
      </c>
      <c r="DX239" s="49">
        <f t="shared" ref="DX239:DX250" si="329">COUNTIF($CU239:$DR239,"A")</f>
        <v>3</v>
      </c>
      <c r="DY239" s="49">
        <f>COUNTIF(CV$238:CV$250,"A")</f>
        <v>0</v>
      </c>
      <c r="DZ239" s="49">
        <f>COUNTIF(CV$238:CV$250,"D")</f>
        <v>1</v>
      </c>
      <c r="EA239" s="49">
        <f>COUNTIF(CV$238:CV$250,"H")</f>
        <v>10</v>
      </c>
      <c r="EB239" s="48">
        <f t="shared" ref="EB239:EB250" si="330">DV239+DY239</f>
        <v>1</v>
      </c>
      <c r="EC239" s="48">
        <f t="shared" si="312"/>
        <v>1</v>
      </c>
      <c r="ED239" s="48">
        <f t="shared" si="312"/>
        <v>13</v>
      </c>
      <c r="EE239" s="50">
        <f>SUM($AW239:$BT239)+SUM(BW$238:BW$250)</f>
        <v>16</v>
      </c>
      <c r="EF239" s="50">
        <f>SUM($BV239:$CS239)+SUM(AX$238:AX$250)</f>
        <v>44</v>
      </c>
      <c r="EG239" s="48">
        <f t="shared" si="313"/>
        <v>3</v>
      </c>
      <c r="EH239" s="50">
        <f t="shared" ref="EH239:EH250" si="331">EE239-EF239</f>
        <v>-28</v>
      </c>
      <c r="EI239" s="47"/>
      <c r="EJ239" s="49">
        <f t="shared" si="314"/>
        <v>24</v>
      </c>
      <c r="EK239" s="49">
        <f t="shared" si="315"/>
        <v>7</v>
      </c>
      <c r="EL239" s="49">
        <f t="shared" si="316"/>
        <v>1</v>
      </c>
      <c r="EM239" s="49">
        <f t="shared" si="317"/>
        <v>16</v>
      </c>
      <c r="EN239" s="49">
        <f t="shared" si="318"/>
        <v>40</v>
      </c>
      <c r="EO239" s="49">
        <f t="shared" si="319"/>
        <v>61</v>
      </c>
      <c r="EP239" s="49">
        <f t="shared" si="320"/>
        <v>15</v>
      </c>
      <c r="EQ239" s="49">
        <f t="shared" si="321"/>
        <v>-21</v>
      </c>
      <c r="ES239" s="4">
        <f t="shared" ref="ES239:ES250" si="332">IF(DU239=EJ239,0,1)</f>
        <v>1</v>
      </c>
      <c r="ET239" s="4">
        <f t="shared" ref="ET239:ET250" si="333">IF(EB239=EK239,0,1)</f>
        <v>1</v>
      </c>
      <c r="EU239" s="4">
        <f t="shared" si="322"/>
        <v>0</v>
      </c>
      <c r="EV239" s="4">
        <f t="shared" si="322"/>
        <v>1</v>
      </c>
      <c r="EW239" s="4">
        <f t="shared" si="322"/>
        <v>1</v>
      </c>
      <c r="EX239" s="4">
        <f t="shared" si="322"/>
        <v>1</v>
      </c>
      <c r="EY239" s="4">
        <f t="shared" si="322"/>
        <v>1</v>
      </c>
      <c r="EZ239" s="4">
        <f t="shared" si="322"/>
        <v>1</v>
      </c>
    </row>
    <row r="240" spans="1:164" s="20" customFormat="1" x14ac:dyDescent="0.25">
      <c r="A240" s="20">
        <v>3</v>
      </c>
      <c r="B240" s="20" t="s">
        <v>299</v>
      </c>
      <c r="C240" s="21">
        <v>24</v>
      </c>
      <c r="D240" s="21">
        <v>15</v>
      </c>
      <c r="E240" s="21">
        <v>5</v>
      </c>
      <c r="F240" s="21">
        <v>4</v>
      </c>
      <c r="G240" s="21">
        <v>54</v>
      </c>
      <c r="H240" s="21">
        <v>27</v>
      </c>
      <c r="I240" s="21">
        <v>35</v>
      </c>
      <c r="J240" s="21">
        <v>27</v>
      </c>
      <c r="L240" s="51" t="s">
        <v>319</v>
      </c>
      <c r="M240" s="64"/>
      <c r="N240" s="136" t="s">
        <v>385</v>
      </c>
      <c r="O240" s="53"/>
      <c r="P240" s="54" t="s">
        <v>169</v>
      </c>
      <c r="Q240" s="57"/>
      <c r="R240" s="55" t="s">
        <v>117</v>
      </c>
      <c r="S240" s="57"/>
      <c r="T240" s="136" t="s">
        <v>385</v>
      </c>
      <c r="U240" s="57"/>
      <c r="V240" s="57"/>
      <c r="W240" s="136" t="s">
        <v>149</v>
      </c>
      <c r="X240" s="54" t="s">
        <v>102</v>
      </c>
      <c r="Y240" s="60" t="s">
        <v>117</v>
      </c>
      <c r="Z240" s="4" t="s">
        <v>522</v>
      </c>
      <c r="AA240" s="51" t="s">
        <v>319</v>
      </c>
      <c r="AB240" s="64"/>
      <c r="AC240" s="57"/>
      <c r="AD240" s="53"/>
      <c r="AE240" s="54" t="s">
        <v>248</v>
      </c>
      <c r="AF240" s="57"/>
      <c r="AG240" s="55" t="s">
        <v>523</v>
      </c>
      <c r="AH240" s="57"/>
      <c r="AI240" s="57"/>
      <c r="AJ240" s="57"/>
      <c r="AK240" s="57"/>
      <c r="AL240" s="57"/>
      <c r="AM240" s="54" t="s">
        <v>454</v>
      </c>
      <c r="AN240" s="60" t="s">
        <v>361</v>
      </c>
      <c r="AP240" s="4" t="s">
        <v>524</v>
      </c>
      <c r="AW240" s="61" t="str">
        <f t="shared" si="323"/>
        <v/>
      </c>
      <c r="AX240" s="46">
        <f t="shared" si="323"/>
        <v>6</v>
      </c>
      <c r="AY240" s="62"/>
      <c r="AZ240" s="46">
        <f t="shared" si="306"/>
        <v>4</v>
      </c>
      <c r="BA240" s="46" t="str">
        <f t="shared" si="306"/>
        <v/>
      </c>
      <c r="BB240" s="46">
        <f t="shared" si="306"/>
        <v>1</v>
      </c>
      <c r="BC240" s="46" t="str">
        <f t="shared" si="306"/>
        <v/>
      </c>
      <c r="BD240" s="46">
        <f t="shared" si="306"/>
        <v>6</v>
      </c>
      <c r="BE240" s="46" t="str">
        <f t="shared" si="306"/>
        <v/>
      </c>
      <c r="BF240" s="46" t="str">
        <f t="shared" si="306"/>
        <v/>
      </c>
      <c r="BG240" s="46">
        <f t="shared" si="306"/>
        <v>3</v>
      </c>
      <c r="BH240" s="46">
        <f t="shared" si="306"/>
        <v>3</v>
      </c>
      <c r="BI240" s="63">
        <f t="shared" si="306"/>
        <v>1</v>
      </c>
      <c r="BJ240" s="4"/>
      <c r="BK240" s="4"/>
      <c r="BL240" s="4"/>
      <c r="BM240" s="46"/>
      <c r="BN240" s="46"/>
      <c r="BO240" s="46"/>
      <c r="BP240" s="46" t="str">
        <f t="shared" si="307"/>
        <v/>
      </c>
      <c r="BQ240" s="46" t="str">
        <f t="shared" si="307"/>
        <v/>
      </c>
      <c r="BR240" s="46" t="str">
        <f t="shared" si="307"/>
        <v/>
      </c>
      <c r="BS240" s="46" t="str">
        <f t="shared" si="307"/>
        <v/>
      </c>
      <c r="BT240" s="46" t="str">
        <f t="shared" si="307"/>
        <v/>
      </c>
      <c r="BU240" s="47"/>
      <c r="BV240" s="61" t="str">
        <f t="shared" si="324"/>
        <v/>
      </c>
      <c r="BW240" s="46">
        <f t="shared" si="324"/>
        <v>1</v>
      </c>
      <c r="BX240" s="62"/>
      <c r="BY240" s="46">
        <f t="shared" si="308"/>
        <v>2</v>
      </c>
      <c r="BZ240" s="46" t="str">
        <f t="shared" si="308"/>
        <v/>
      </c>
      <c r="CA240" s="46">
        <f t="shared" si="308"/>
        <v>1</v>
      </c>
      <c r="CB240" s="46" t="str">
        <f t="shared" si="308"/>
        <v/>
      </c>
      <c r="CC240" s="46">
        <f t="shared" si="308"/>
        <v>1</v>
      </c>
      <c r="CD240" s="46" t="str">
        <f t="shared" si="308"/>
        <v/>
      </c>
      <c r="CE240" s="46" t="str">
        <f t="shared" si="308"/>
        <v/>
      </c>
      <c r="CF240" s="46">
        <f t="shared" si="308"/>
        <v>2</v>
      </c>
      <c r="CG240" s="46">
        <f t="shared" si="308"/>
        <v>0</v>
      </c>
      <c r="CH240" s="63">
        <f t="shared" si="308"/>
        <v>1</v>
      </c>
      <c r="CI240" s="4"/>
      <c r="CJ240" s="4"/>
      <c r="CK240" s="4"/>
      <c r="CL240" s="46"/>
      <c r="CM240" s="46"/>
      <c r="CN240" s="46"/>
      <c r="CO240" s="46" t="str">
        <f t="shared" si="309"/>
        <v/>
      </c>
      <c r="CP240" s="46" t="str">
        <f t="shared" si="309"/>
        <v/>
      </c>
      <c r="CQ240" s="46" t="str">
        <f t="shared" si="309"/>
        <v/>
      </c>
      <c r="CR240" s="46" t="str">
        <f t="shared" si="309"/>
        <v/>
      </c>
      <c r="CS240" s="46" t="str">
        <f t="shared" si="309"/>
        <v/>
      </c>
      <c r="CT240" s="4"/>
      <c r="CU240" s="61" t="str">
        <f t="shared" si="325"/>
        <v/>
      </c>
      <c r="CV240" s="46" t="str">
        <f t="shared" si="325"/>
        <v>H</v>
      </c>
      <c r="CW240" s="62"/>
      <c r="CX240" s="46" t="str">
        <f t="shared" si="310"/>
        <v>H</v>
      </c>
      <c r="CY240" s="46" t="str">
        <f t="shared" si="310"/>
        <v/>
      </c>
      <c r="CZ240" s="46" t="str">
        <f t="shared" si="310"/>
        <v>D</v>
      </c>
      <c r="DA240" s="46" t="str">
        <f t="shared" si="310"/>
        <v/>
      </c>
      <c r="DB240" s="46" t="str">
        <f t="shared" si="310"/>
        <v>H</v>
      </c>
      <c r="DC240" s="46" t="str">
        <f t="shared" si="310"/>
        <v/>
      </c>
      <c r="DD240" s="46" t="str">
        <f t="shared" si="310"/>
        <v/>
      </c>
      <c r="DE240" s="46" t="str">
        <f t="shared" si="310"/>
        <v>H</v>
      </c>
      <c r="DF240" s="46" t="str">
        <f t="shared" si="310"/>
        <v>H</v>
      </c>
      <c r="DG240" s="63" t="str">
        <f t="shared" si="310"/>
        <v>D</v>
      </c>
      <c r="DH240" s="4"/>
      <c r="DI240" s="4"/>
      <c r="DJ240" s="4"/>
      <c r="DK240" s="46"/>
      <c r="DL240" s="46"/>
      <c r="DM240" s="46"/>
      <c r="DN240" s="24"/>
      <c r="DO240" s="24"/>
      <c r="DP240" s="24"/>
      <c r="DQ240" s="24"/>
      <c r="DR240" s="24"/>
      <c r="DS240" s="4"/>
      <c r="DT240" s="20" t="str">
        <f t="shared" si="311"/>
        <v>Carshalton Athletic</v>
      </c>
      <c r="DU240" s="48">
        <f t="shared" si="326"/>
        <v>14</v>
      </c>
      <c r="DV240" s="49">
        <f t="shared" si="327"/>
        <v>5</v>
      </c>
      <c r="DW240" s="49">
        <f t="shared" si="328"/>
        <v>2</v>
      </c>
      <c r="DX240" s="49">
        <f t="shared" si="329"/>
        <v>0</v>
      </c>
      <c r="DY240" s="49">
        <f>COUNTIF(CW$238:CW$250,"A")</f>
        <v>3</v>
      </c>
      <c r="DZ240" s="49">
        <f>COUNTIF(CW$238:CW$250,"D")</f>
        <v>1</v>
      </c>
      <c r="EA240" s="49">
        <f>COUNTIF(CW$238:CW$250,"H")</f>
        <v>3</v>
      </c>
      <c r="EB240" s="48">
        <f t="shared" si="330"/>
        <v>8</v>
      </c>
      <c r="EC240" s="48">
        <f t="shared" si="312"/>
        <v>3</v>
      </c>
      <c r="ED240" s="48">
        <f t="shared" si="312"/>
        <v>3</v>
      </c>
      <c r="EE240" s="50">
        <f>SUM($AW240:$BT240)+SUM(BX$238:BX$250)</f>
        <v>41</v>
      </c>
      <c r="EF240" s="50">
        <f>SUM($BV240:$CS240)+SUM(AY$238:AY$250)</f>
        <v>18</v>
      </c>
      <c r="EG240" s="48">
        <f t="shared" si="313"/>
        <v>19</v>
      </c>
      <c r="EH240" s="50">
        <f t="shared" si="331"/>
        <v>23</v>
      </c>
      <c r="EI240" s="47"/>
      <c r="EJ240" s="49">
        <f t="shared" si="314"/>
        <v>24</v>
      </c>
      <c r="EK240" s="49">
        <f t="shared" si="315"/>
        <v>16</v>
      </c>
      <c r="EL240" s="49">
        <f t="shared" si="316"/>
        <v>4</v>
      </c>
      <c r="EM240" s="49">
        <f t="shared" si="317"/>
        <v>4</v>
      </c>
      <c r="EN240" s="49">
        <f t="shared" si="318"/>
        <v>70</v>
      </c>
      <c r="EO240" s="49">
        <f t="shared" si="319"/>
        <v>28</v>
      </c>
      <c r="EP240" s="49">
        <f t="shared" si="320"/>
        <v>36</v>
      </c>
      <c r="EQ240" s="49">
        <f t="shared" si="321"/>
        <v>42</v>
      </c>
      <c r="ER240" s="4"/>
      <c r="ES240" s="4">
        <f t="shared" si="332"/>
        <v>1</v>
      </c>
      <c r="ET240" s="4">
        <f t="shared" si="333"/>
        <v>1</v>
      </c>
      <c r="EU240" s="4">
        <f t="shared" si="322"/>
        <v>1</v>
      </c>
      <c r="EV240" s="4">
        <f t="shared" si="322"/>
        <v>1</v>
      </c>
      <c r="EW240" s="4">
        <f t="shared" si="322"/>
        <v>1</v>
      </c>
      <c r="EX240" s="4">
        <f t="shared" si="322"/>
        <v>1</v>
      </c>
      <c r="EY240" s="4">
        <f t="shared" si="322"/>
        <v>1</v>
      </c>
      <c r="EZ240" s="4">
        <f t="shared" si="322"/>
        <v>1</v>
      </c>
      <c r="FC240" s="22"/>
      <c r="FD240" s="22"/>
      <c r="FE240" s="22"/>
      <c r="FF240" s="22"/>
      <c r="FG240" s="22"/>
      <c r="FH240" s="4"/>
    </row>
    <row r="241" spans="1:164" x14ac:dyDescent="0.25">
      <c r="A241" s="4">
        <v>4</v>
      </c>
      <c r="B241" s="4" t="s">
        <v>422</v>
      </c>
      <c r="C241" s="24">
        <v>24</v>
      </c>
      <c r="D241" s="24">
        <v>13</v>
      </c>
      <c r="E241" s="24">
        <v>7</v>
      </c>
      <c r="F241" s="24">
        <v>4</v>
      </c>
      <c r="G241" s="24">
        <v>73</v>
      </c>
      <c r="H241" s="24">
        <v>28</v>
      </c>
      <c r="I241" s="21">
        <v>33</v>
      </c>
      <c r="J241" s="24">
        <v>45</v>
      </c>
      <c r="L241" s="51" t="s">
        <v>350</v>
      </c>
      <c r="M241" s="64"/>
      <c r="N241" s="54" t="s">
        <v>232</v>
      </c>
      <c r="O241" s="54" t="s">
        <v>131</v>
      </c>
      <c r="P241" s="53"/>
      <c r="Q241" s="54" t="s">
        <v>101</v>
      </c>
      <c r="R241" s="55" t="s">
        <v>131</v>
      </c>
      <c r="S241" s="54" t="s">
        <v>164</v>
      </c>
      <c r="T241" s="57"/>
      <c r="U241" s="54" t="s">
        <v>100</v>
      </c>
      <c r="V241" s="54" t="s">
        <v>207</v>
      </c>
      <c r="W241" s="54" t="s">
        <v>198</v>
      </c>
      <c r="X241" s="54" t="s">
        <v>146</v>
      </c>
      <c r="Y241" s="60" t="s">
        <v>259</v>
      </c>
      <c r="Z241" s="4" t="s">
        <v>525</v>
      </c>
      <c r="AA241" s="51" t="s">
        <v>350</v>
      </c>
      <c r="AB241" s="64"/>
      <c r="AC241" s="54" t="s">
        <v>526</v>
      </c>
      <c r="AD241" s="54" t="s">
        <v>527</v>
      </c>
      <c r="AE241" s="53"/>
      <c r="AF241" s="65" t="s">
        <v>495</v>
      </c>
      <c r="AG241" s="55" t="s">
        <v>231</v>
      </c>
      <c r="AH241" s="54" t="s">
        <v>492</v>
      </c>
      <c r="AI241" s="57"/>
      <c r="AJ241" s="54" t="s">
        <v>528</v>
      </c>
      <c r="AK241" s="54" t="s">
        <v>529</v>
      </c>
      <c r="AL241" s="54" t="s">
        <v>361</v>
      </c>
      <c r="AM241" s="54" t="s">
        <v>334</v>
      </c>
      <c r="AN241" s="60" t="s">
        <v>358</v>
      </c>
      <c r="AP241" s="4" t="s">
        <v>530</v>
      </c>
      <c r="AW241" s="61" t="str">
        <f t="shared" si="323"/>
        <v/>
      </c>
      <c r="AX241" s="46">
        <f t="shared" si="323"/>
        <v>4</v>
      </c>
      <c r="AY241" s="46">
        <f t="shared" si="323"/>
        <v>2</v>
      </c>
      <c r="AZ241" s="62"/>
      <c r="BA241" s="46">
        <f t="shared" si="306"/>
        <v>2</v>
      </c>
      <c r="BB241" s="46">
        <f t="shared" si="306"/>
        <v>2</v>
      </c>
      <c r="BC241" s="46">
        <f t="shared" si="306"/>
        <v>2</v>
      </c>
      <c r="BD241" s="46" t="str">
        <f t="shared" si="306"/>
        <v/>
      </c>
      <c r="BE241" s="46">
        <f t="shared" si="306"/>
        <v>2</v>
      </c>
      <c r="BF241" s="46">
        <f t="shared" si="306"/>
        <v>0</v>
      </c>
      <c r="BG241" s="46">
        <f t="shared" si="306"/>
        <v>3</v>
      </c>
      <c r="BH241" s="46">
        <f t="shared" si="306"/>
        <v>3</v>
      </c>
      <c r="BI241" s="63">
        <f t="shared" si="306"/>
        <v>1</v>
      </c>
      <c r="BM241" s="46"/>
      <c r="BN241" s="46"/>
      <c r="BO241" s="46"/>
      <c r="BP241" s="46" t="str">
        <f t="shared" si="307"/>
        <v/>
      </c>
      <c r="BQ241" s="46" t="str">
        <f t="shared" si="307"/>
        <v/>
      </c>
      <c r="BR241" s="46" t="str">
        <f t="shared" si="307"/>
        <v/>
      </c>
      <c r="BS241" s="46" t="str">
        <f t="shared" si="307"/>
        <v/>
      </c>
      <c r="BT241" s="46" t="str">
        <f t="shared" si="307"/>
        <v/>
      </c>
      <c r="BU241" s="47"/>
      <c r="BV241" s="61" t="str">
        <f t="shared" si="324"/>
        <v/>
      </c>
      <c r="BW241" s="46">
        <f t="shared" si="324"/>
        <v>0</v>
      </c>
      <c r="BX241" s="46">
        <f t="shared" si="324"/>
        <v>1</v>
      </c>
      <c r="BY241" s="62"/>
      <c r="BZ241" s="46">
        <f t="shared" si="308"/>
        <v>2</v>
      </c>
      <c r="CA241" s="46">
        <f t="shared" si="308"/>
        <v>1</v>
      </c>
      <c r="CB241" s="46">
        <f t="shared" si="308"/>
        <v>0</v>
      </c>
      <c r="CC241" s="46" t="str">
        <f t="shared" si="308"/>
        <v/>
      </c>
      <c r="CD241" s="46">
        <f t="shared" si="308"/>
        <v>3</v>
      </c>
      <c r="CE241" s="46">
        <f t="shared" si="308"/>
        <v>4</v>
      </c>
      <c r="CF241" s="46">
        <f t="shared" si="308"/>
        <v>5</v>
      </c>
      <c r="CG241" s="46">
        <f t="shared" si="308"/>
        <v>4</v>
      </c>
      <c r="CH241" s="63">
        <f t="shared" si="308"/>
        <v>8</v>
      </c>
      <c r="CL241" s="46"/>
      <c r="CM241" s="46"/>
      <c r="CN241" s="46"/>
      <c r="CO241" s="46" t="str">
        <f t="shared" si="309"/>
        <v/>
      </c>
      <c r="CP241" s="46" t="str">
        <f t="shared" si="309"/>
        <v/>
      </c>
      <c r="CQ241" s="46" t="str">
        <f t="shared" si="309"/>
        <v/>
      </c>
      <c r="CR241" s="46" t="str">
        <f t="shared" si="309"/>
        <v/>
      </c>
      <c r="CS241" s="46" t="str">
        <f t="shared" si="309"/>
        <v/>
      </c>
      <c r="CU241" s="61" t="str">
        <f t="shared" si="325"/>
        <v/>
      </c>
      <c r="CV241" s="46" t="str">
        <f t="shared" si="325"/>
        <v>H</v>
      </c>
      <c r="CW241" s="46" t="str">
        <f t="shared" si="325"/>
        <v>H</v>
      </c>
      <c r="CX241" s="62"/>
      <c r="CY241" s="46" t="str">
        <f t="shared" si="310"/>
        <v>D</v>
      </c>
      <c r="CZ241" s="46" t="str">
        <f t="shared" si="310"/>
        <v>H</v>
      </c>
      <c r="DA241" s="46" t="str">
        <f t="shared" si="310"/>
        <v>H</v>
      </c>
      <c r="DB241" s="46" t="str">
        <f t="shared" si="310"/>
        <v/>
      </c>
      <c r="DC241" s="46" t="str">
        <f t="shared" si="310"/>
        <v>A</v>
      </c>
      <c r="DD241" s="46" t="str">
        <f t="shared" si="310"/>
        <v>A</v>
      </c>
      <c r="DE241" s="46" t="str">
        <f t="shared" si="310"/>
        <v>A</v>
      </c>
      <c r="DF241" s="46" t="str">
        <f t="shared" si="310"/>
        <v>A</v>
      </c>
      <c r="DG241" s="63" t="str">
        <f t="shared" si="310"/>
        <v>A</v>
      </c>
      <c r="DK241" s="46"/>
      <c r="DL241" s="46"/>
      <c r="DM241" s="46"/>
      <c r="DN241" s="24"/>
      <c r="DO241" s="24"/>
      <c r="DP241" s="24"/>
      <c r="DQ241" s="24"/>
      <c r="DR241" s="24"/>
      <c r="DT241" s="20" t="str">
        <f t="shared" si="311"/>
        <v>Croydon</v>
      </c>
      <c r="DU241" s="48">
        <f t="shared" si="326"/>
        <v>20</v>
      </c>
      <c r="DV241" s="49">
        <f t="shared" si="327"/>
        <v>4</v>
      </c>
      <c r="DW241" s="49">
        <f t="shared" si="328"/>
        <v>1</v>
      </c>
      <c r="DX241" s="49">
        <f t="shared" si="329"/>
        <v>5</v>
      </c>
      <c r="DY241" s="49">
        <f>COUNTIF(CX$238:CX$250,"A")</f>
        <v>2</v>
      </c>
      <c r="DZ241" s="49">
        <f>COUNTIF(CX$238:CX$250,"D")</f>
        <v>2</v>
      </c>
      <c r="EA241" s="49">
        <f>COUNTIF(CX$238:CX$250,"H")</f>
        <v>6</v>
      </c>
      <c r="EB241" s="48">
        <f t="shared" si="330"/>
        <v>6</v>
      </c>
      <c r="EC241" s="48">
        <f t="shared" si="312"/>
        <v>3</v>
      </c>
      <c r="ED241" s="48">
        <f t="shared" si="312"/>
        <v>11</v>
      </c>
      <c r="EE241" s="50">
        <f>SUM($AW241:$BT241)+SUM(BY$238:BY$250)</f>
        <v>35</v>
      </c>
      <c r="EF241" s="50">
        <f>SUM($BV241:$CS241)+SUM(AZ$238:AZ$250)</f>
        <v>51</v>
      </c>
      <c r="EG241" s="48">
        <f t="shared" si="313"/>
        <v>15</v>
      </c>
      <c r="EH241" s="50">
        <f t="shared" si="331"/>
        <v>-16</v>
      </c>
      <c r="EI241" s="47"/>
      <c r="EJ241" s="49">
        <f t="shared" si="314"/>
        <v>24</v>
      </c>
      <c r="EK241" s="49">
        <f t="shared" si="315"/>
        <v>9</v>
      </c>
      <c r="EL241" s="49">
        <f t="shared" si="316"/>
        <v>3</v>
      </c>
      <c r="EM241" s="49">
        <f t="shared" si="317"/>
        <v>12</v>
      </c>
      <c r="EN241" s="49">
        <f t="shared" si="318"/>
        <v>42</v>
      </c>
      <c r="EO241" s="49">
        <f t="shared" si="319"/>
        <v>54</v>
      </c>
      <c r="EP241" s="49">
        <f t="shared" si="320"/>
        <v>21</v>
      </c>
      <c r="EQ241" s="49">
        <f t="shared" si="321"/>
        <v>-12</v>
      </c>
      <c r="ES241" s="4">
        <f t="shared" si="332"/>
        <v>1</v>
      </c>
      <c r="ET241" s="4">
        <f t="shared" si="333"/>
        <v>1</v>
      </c>
      <c r="EU241" s="4">
        <f t="shared" si="322"/>
        <v>0</v>
      </c>
      <c r="EV241" s="4">
        <f t="shared" si="322"/>
        <v>1</v>
      </c>
      <c r="EW241" s="4">
        <f t="shared" si="322"/>
        <v>1</v>
      </c>
      <c r="EX241" s="4">
        <f t="shared" si="322"/>
        <v>1</v>
      </c>
      <c r="EY241" s="4">
        <f t="shared" si="322"/>
        <v>1</v>
      </c>
      <c r="EZ241" s="4">
        <f t="shared" si="322"/>
        <v>1</v>
      </c>
    </row>
    <row r="242" spans="1:164" x14ac:dyDescent="0.25">
      <c r="A242" s="4">
        <v>5</v>
      </c>
      <c r="B242" s="4" t="s">
        <v>531</v>
      </c>
      <c r="C242" s="24">
        <v>24</v>
      </c>
      <c r="D242" s="24">
        <v>14</v>
      </c>
      <c r="E242" s="24">
        <v>3</v>
      </c>
      <c r="F242" s="24">
        <v>7</v>
      </c>
      <c r="G242" s="24">
        <v>64</v>
      </c>
      <c r="H242" s="24">
        <v>28</v>
      </c>
      <c r="I242" s="21">
        <v>31</v>
      </c>
      <c r="J242" s="24">
        <v>36</v>
      </c>
      <c r="L242" s="51" t="s">
        <v>480</v>
      </c>
      <c r="M242" s="64"/>
      <c r="N242" s="54" t="s">
        <v>149</v>
      </c>
      <c r="O242" s="57"/>
      <c r="P242" s="54" t="s">
        <v>102</v>
      </c>
      <c r="Q242" s="53"/>
      <c r="R242" s="55" t="s">
        <v>263</v>
      </c>
      <c r="S242" s="71" t="s">
        <v>134</v>
      </c>
      <c r="T242" s="57"/>
      <c r="U242" s="54" t="s">
        <v>134</v>
      </c>
      <c r="V242" s="136" t="s">
        <v>164</v>
      </c>
      <c r="W242" s="57"/>
      <c r="X242" s="57"/>
      <c r="Y242" s="60" t="s">
        <v>206</v>
      </c>
      <c r="Z242" s="4" t="s">
        <v>532</v>
      </c>
      <c r="AA242" s="51" t="s">
        <v>480</v>
      </c>
      <c r="AB242" s="66" t="s">
        <v>533</v>
      </c>
      <c r="AC242" s="54" t="s">
        <v>513</v>
      </c>
      <c r="AD242" s="57"/>
      <c r="AE242" s="54" t="s">
        <v>506</v>
      </c>
      <c r="AF242" s="53"/>
      <c r="AG242" s="55" t="s">
        <v>361</v>
      </c>
      <c r="AH242" s="54" t="s">
        <v>406</v>
      </c>
      <c r="AI242" s="66" t="s">
        <v>331</v>
      </c>
      <c r="AJ242" s="54" t="s">
        <v>534</v>
      </c>
      <c r="AK242" s="57"/>
      <c r="AL242" s="57"/>
      <c r="AM242" s="57"/>
      <c r="AN242" s="60" t="s">
        <v>526</v>
      </c>
      <c r="AP242" s="4" t="s">
        <v>535</v>
      </c>
      <c r="AW242" s="61" t="str">
        <f t="shared" si="323"/>
        <v/>
      </c>
      <c r="AX242" s="46">
        <f t="shared" si="323"/>
        <v>3</v>
      </c>
      <c r="AY242" s="46" t="str">
        <f t="shared" si="323"/>
        <v/>
      </c>
      <c r="AZ242" s="46">
        <f t="shared" si="323"/>
        <v>3</v>
      </c>
      <c r="BA242" s="62"/>
      <c r="BB242" s="46">
        <f t="shared" si="306"/>
        <v>0</v>
      </c>
      <c r="BC242" s="46">
        <f t="shared" si="306"/>
        <v>3</v>
      </c>
      <c r="BD242" s="46" t="str">
        <f t="shared" si="306"/>
        <v/>
      </c>
      <c r="BE242" s="46">
        <f t="shared" si="306"/>
        <v>3</v>
      </c>
      <c r="BF242" s="46">
        <f t="shared" si="306"/>
        <v>2</v>
      </c>
      <c r="BG242" s="46" t="str">
        <f t="shared" si="306"/>
        <v/>
      </c>
      <c r="BH242" s="46" t="str">
        <f t="shared" si="306"/>
        <v/>
      </c>
      <c r="BI242" s="63">
        <f t="shared" si="306"/>
        <v>1</v>
      </c>
      <c r="BM242" s="46"/>
      <c r="BN242" s="46"/>
      <c r="BO242" s="46"/>
      <c r="BP242" s="46" t="str">
        <f t="shared" si="307"/>
        <v/>
      </c>
      <c r="BQ242" s="46" t="str">
        <f t="shared" si="307"/>
        <v/>
      </c>
      <c r="BR242" s="46" t="str">
        <f t="shared" si="307"/>
        <v/>
      </c>
      <c r="BS242" s="46" t="str">
        <f t="shared" si="307"/>
        <v/>
      </c>
      <c r="BT242" s="46" t="str">
        <f t="shared" si="307"/>
        <v/>
      </c>
      <c r="BU242" s="47"/>
      <c r="BV242" s="61" t="str">
        <f t="shared" si="324"/>
        <v/>
      </c>
      <c r="BW242" s="46">
        <f t="shared" si="324"/>
        <v>2</v>
      </c>
      <c r="BX242" s="46" t="str">
        <f t="shared" si="324"/>
        <v/>
      </c>
      <c r="BY242" s="46">
        <f t="shared" si="324"/>
        <v>0</v>
      </c>
      <c r="BZ242" s="62"/>
      <c r="CA242" s="46">
        <f t="shared" si="308"/>
        <v>0</v>
      </c>
      <c r="CB242" s="46">
        <f t="shared" si="308"/>
        <v>1</v>
      </c>
      <c r="CC242" s="46" t="str">
        <f t="shared" si="308"/>
        <v/>
      </c>
      <c r="CD242" s="46">
        <f t="shared" si="308"/>
        <v>1</v>
      </c>
      <c r="CE242" s="46">
        <f t="shared" si="308"/>
        <v>0</v>
      </c>
      <c r="CF242" s="46" t="str">
        <f t="shared" si="308"/>
        <v/>
      </c>
      <c r="CG242" s="46" t="str">
        <f t="shared" si="308"/>
        <v/>
      </c>
      <c r="CH242" s="63">
        <f t="shared" si="308"/>
        <v>2</v>
      </c>
      <c r="CL242" s="46"/>
      <c r="CM242" s="46"/>
      <c r="CN242" s="46"/>
      <c r="CO242" s="46" t="str">
        <f t="shared" si="309"/>
        <v/>
      </c>
      <c r="CP242" s="46" t="str">
        <f t="shared" si="309"/>
        <v/>
      </c>
      <c r="CQ242" s="46" t="str">
        <f t="shared" si="309"/>
        <v/>
      </c>
      <c r="CR242" s="46" t="str">
        <f t="shared" si="309"/>
        <v/>
      </c>
      <c r="CS242" s="46" t="str">
        <f t="shared" si="309"/>
        <v/>
      </c>
      <c r="CU242" s="61" t="str">
        <f t="shared" si="325"/>
        <v/>
      </c>
      <c r="CV242" s="46" t="str">
        <f t="shared" si="325"/>
        <v>H</v>
      </c>
      <c r="CW242" s="46" t="str">
        <f t="shared" si="325"/>
        <v/>
      </c>
      <c r="CX242" s="46" t="str">
        <f t="shared" si="325"/>
        <v>H</v>
      </c>
      <c r="CY242" s="62"/>
      <c r="CZ242" s="46" t="str">
        <f t="shared" si="310"/>
        <v>D</v>
      </c>
      <c r="DA242" s="46" t="str">
        <f t="shared" si="310"/>
        <v>H</v>
      </c>
      <c r="DB242" s="46" t="str">
        <f t="shared" si="310"/>
        <v/>
      </c>
      <c r="DC242" s="46" t="str">
        <f t="shared" si="310"/>
        <v>H</v>
      </c>
      <c r="DD242" s="46" t="str">
        <f t="shared" si="310"/>
        <v>H</v>
      </c>
      <c r="DE242" s="46" t="str">
        <f t="shared" si="310"/>
        <v/>
      </c>
      <c r="DF242" s="46" t="str">
        <f t="shared" si="310"/>
        <v/>
      </c>
      <c r="DG242" s="63" t="str">
        <f t="shared" si="310"/>
        <v>A</v>
      </c>
      <c r="DK242" s="46"/>
      <c r="DL242" s="46"/>
      <c r="DM242" s="46"/>
      <c r="DN242" s="24"/>
      <c r="DO242" s="24"/>
      <c r="DP242" s="24"/>
      <c r="DQ242" s="24"/>
      <c r="DR242" s="24"/>
      <c r="DT242" s="20" t="str">
        <f t="shared" si="311"/>
        <v>Dorking</v>
      </c>
      <c r="DU242" s="48">
        <f t="shared" si="326"/>
        <v>14</v>
      </c>
      <c r="DV242" s="49">
        <f t="shared" si="327"/>
        <v>5</v>
      </c>
      <c r="DW242" s="49">
        <f t="shared" si="328"/>
        <v>1</v>
      </c>
      <c r="DX242" s="49">
        <f t="shared" si="329"/>
        <v>1</v>
      </c>
      <c r="DY242" s="49">
        <f>COUNTIF(CY$238:CY$250,"A")</f>
        <v>3</v>
      </c>
      <c r="DZ242" s="49">
        <f>COUNTIF(CY$238:CY$250,"D")</f>
        <v>1</v>
      </c>
      <c r="EA242" s="49">
        <f>COUNTIF(CY$238:CY$250,"H")</f>
        <v>3</v>
      </c>
      <c r="EB242" s="48">
        <f t="shared" si="330"/>
        <v>8</v>
      </c>
      <c r="EC242" s="48">
        <f t="shared" si="312"/>
        <v>2</v>
      </c>
      <c r="ED242" s="48">
        <f t="shared" si="312"/>
        <v>4</v>
      </c>
      <c r="EE242" s="50">
        <f>SUM($AW242:$BT242)+SUM(BZ$238:BZ$250)</f>
        <v>27</v>
      </c>
      <c r="EF242" s="50">
        <f>SUM($BV242:$CS242)+SUM(BA$238:BA$250)</f>
        <v>18</v>
      </c>
      <c r="EG242" s="48">
        <f t="shared" si="313"/>
        <v>18</v>
      </c>
      <c r="EH242" s="50">
        <f t="shared" si="331"/>
        <v>9</v>
      </c>
      <c r="EI242" s="47"/>
      <c r="EJ242" s="49">
        <f t="shared" si="314"/>
        <v>24</v>
      </c>
      <c r="EK242" s="49">
        <f t="shared" si="315"/>
        <v>14</v>
      </c>
      <c r="EL242" s="49">
        <f t="shared" si="316"/>
        <v>3</v>
      </c>
      <c r="EM242" s="49">
        <f t="shared" si="317"/>
        <v>7</v>
      </c>
      <c r="EN242" s="49">
        <f t="shared" si="318"/>
        <v>46</v>
      </c>
      <c r="EO242" s="49">
        <f t="shared" si="319"/>
        <v>30</v>
      </c>
      <c r="EP242" s="49">
        <f t="shared" si="320"/>
        <v>31</v>
      </c>
      <c r="EQ242" s="49">
        <f t="shared" si="321"/>
        <v>16</v>
      </c>
      <c r="ES242" s="4">
        <f t="shared" si="332"/>
        <v>1</v>
      </c>
      <c r="ET242" s="4">
        <f t="shared" si="333"/>
        <v>1</v>
      </c>
      <c r="EU242" s="4">
        <f t="shared" si="322"/>
        <v>1</v>
      </c>
      <c r="EV242" s="4">
        <f t="shared" si="322"/>
        <v>1</v>
      </c>
      <c r="EW242" s="4">
        <f t="shared" si="322"/>
        <v>1</v>
      </c>
      <c r="EX242" s="4">
        <f t="shared" si="322"/>
        <v>1</v>
      </c>
      <c r="EY242" s="4">
        <f t="shared" si="322"/>
        <v>1</v>
      </c>
      <c r="EZ242" s="4">
        <f t="shared" si="322"/>
        <v>1</v>
      </c>
    </row>
    <row r="243" spans="1:164" x14ac:dyDescent="0.25">
      <c r="A243" s="4">
        <v>6</v>
      </c>
      <c r="B243" s="4" t="s">
        <v>480</v>
      </c>
      <c r="C243" s="24">
        <v>24</v>
      </c>
      <c r="D243" s="24">
        <v>14</v>
      </c>
      <c r="E243" s="24">
        <v>3</v>
      </c>
      <c r="F243" s="24">
        <v>7</v>
      </c>
      <c r="G243" s="24">
        <v>46</v>
      </c>
      <c r="H243" s="24">
        <v>30</v>
      </c>
      <c r="I243" s="21">
        <v>31</v>
      </c>
      <c r="J243" s="24">
        <v>16</v>
      </c>
      <c r="L243" s="67" t="s">
        <v>299</v>
      </c>
      <c r="M243" s="68" t="s">
        <v>166</v>
      </c>
      <c r="N243" s="55" t="s">
        <v>164</v>
      </c>
      <c r="O243" s="55" t="s">
        <v>117</v>
      </c>
      <c r="P243" s="55" t="s">
        <v>164</v>
      </c>
      <c r="Q243" s="55" t="s">
        <v>164</v>
      </c>
      <c r="R243" s="53"/>
      <c r="S243" s="55" t="s">
        <v>132</v>
      </c>
      <c r="T243" s="55" t="s">
        <v>232</v>
      </c>
      <c r="U243" s="55" t="s">
        <v>147</v>
      </c>
      <c r="V243" s="55" t="s">
        <v>134</v>
      </c>
      <c r="W243" s="55" t="s">
        <v>134</v>
      </c>
      <c r="X243" s="55" t="s">
        <v>330</v>
      </c>
      <c r="Y243" s="70" t="s">
        <v>104</v>
      </c>
      <c r="Z243" s="4" t="s">
        <v>536</v>
      </c>
      <c r="AA243" s="67" t="s">
        <v>299</v>
      </c>
      <c r="AB243" s="68" t="s">
        <v>537</v>
      </c>
      <c r="AC243" s="55" t="s">
        <v>538</v>
      </c>
      <c r="AD243" s="55" t="s">
        <v>353</v>
      </c>
      <c r="AE243" s="55" t="s">
        <v>539</v>
      </c>
      <c r="AF243" s="55" t="s">
        <v>482</v>
      </c>
      <c r="AG243" s="53"/>
      <c r="AH243" s="55" t="s">
        <v>540</v>
      </c>
      <c r="AI243" s="55" t="s">
        <v>541</v>
      </c>
      <c r="AJ243" s="55" t="s">
        <v>492</v>
      </c>
      <c r="AK243" s="55" t="s">
        <v>325</v>
      </c>
      <c r="AL243" s="55" t="s">
        <v>542</v>
      </c>
      <c r="AM243" s="55" t="s">
        <v>533</v>
      </c>
      <c r="AN243" s="70" t="s">
        <v>266</v>
      </c>
      <c r="AP243" s="4" t="s">
        <v>543</v>
      </c>
      <c r="AW243" s="61">
        <f t="shared" si="323"/>
        <v>4</v>
      </c>
      <c r="AX243" s="46">
        <f t="shared" si="323"/>
        <v>2</v>
      </c>
      <c r="AY243" s="46">
        <f t="shared" si="323"/>
        <v>1</v>
      </c>
      <c r="AZ243" s="46">
        <f t="shared" si="323"/>
        <v>2</v>
      </c>
      <c r="BA243" s="46">
        <f t="shared" si="323"/>
        <v>2</v>
      </c>
      <c r="BB243" s="62"/>
      <c r="BC243" s="46">
        <f t="shared" si="306"/>
        <v>4</v>
      </c>
      <c r="BD243" s="46">
        <f t="shared" si="306"/>
        <v>4</v>
      </c>
      <c r="BE243" s="46">
        <f t="shared" si="306"/>
        <v>0</v>
      </c>
      <c r="BF243" s="46">
        <f t="shared" si="306"/>
        <v>3</v>
      </c>
      <c r="BG243" s="46">
        <f t="shared" si="306"/>
        <v>3</v>
      </c>
      <c r="BH243" s="46">
        <f t="shared" si="306"/>
        <v>5</v>
      </c>
      <c r="BI243" s="63">
        <f t="shared" si="306"/>
        <v>1</v>
      </c>
      <c r="BM243" s="46"/>
      <c r="BN243" s="46"/>
      <c r="BO243" s="46"/>
      <c r="BP243" s="46" t="str">
        <f t="shared" si="307"/>
        <v/>
      </c>
      <c r="BQ243" s="46" t="str">
        <f t="shared" si="307"/>
        <v/>
      </c>
      <c r="BR243" s="46" t="str">
        <f t="shared" si="307"/>
        <v/>
      </c>
      <c r="BS243" s="46" t="str">
        <f t="shared" si="307"/>
        <v/>
      </c>
      <c r="BT243" s="46" t="str">
        <f t="shared" si="307"/>
        <v/>
      </c>
      <c r="BU243" s="47"/>
      <c r="BV243" s="61">
        <f t="shared" si="324"/>
        <v>3</v>
      </c>
      <c r="BW243" s="46">
        <f t="shared" si="324"/>
        <v>0</v>
      </c>
      <c r="BX243" s="46">
        <f t="shared" si="324"/>
        <v>1</v>
      </c>
      <c r="BY243" s="46">
        <f t="shared" si="324"/>
        <v>0</v>
      </c>
      <c r="BZ243" s="46">
        <f t="shared" si="324"/>
        <v>0</v>
      </c>
      <c r="CA243" s="62"/>
      <c r="CB243" s="46">
        <f t="shared" si="308"/>
        <v>1</v>
      </c>
      <c r="CC243" s="46">
        <f t="shared" si="308"/>
        <v>0</v>
      </c>
      <c r="CD243" s="46">
        <f t="shared" si="308"/>
        <v>1</v>
      </c>
      <c r="CE243" s="46">
        <f t="shared" si="308"/>
        <v>1</v>
      </c>
      <c r="CF243" s="46">
        <f t="shared" si="308"/>
        <v>1</v>
      </c>
      <c r="CG243" s="46">
        <f t="shared" si="308"/>
        <v>1</v>
      </c>
      <c r="CH243" s="63">
        <f t="shared" si="308"/>
        <v>3</v>
      </c>
      <c r="CL243" s="46"/>
      <c r="CM243" s="46"/>
      <c r="CN243" s="46"/>
      <c r="CO243" s="46" t="str">
        <f t="shared" si="309"/>
        <v/>
      </c>
      <c r="CP243" s="46" t="str">
        <f t="shared" si="309"/>
        <v/>
      </c>
      <c r="CQ243" s="46" t="str">
        <f t="shared" si="309"/>
        <v/>
      </c>
      <c r="CR243" s="46" t="str">
        <f t="shared" si="309"/>
        <v/>
      </c>
      <c r="CS243" s="46" t="str">
        <f t="shared" si="309"/>
        <v/>
      </c>
      <c r="CU243" s="61" t="str">
        <f t="shared" si="325"/>
        <v>H</v>
      </c>
      <c r="CV243" s="46" t="str">
        <f t="shared" si="325"/>
        <v>H</v>
      </c>
      <c r="CW243" s="46" t="str">
        <f t="shared" si="325"/>
        <v>D</v>
      </c>
      <c r="CX243" s="46" t="str">
        <f t="shared" si="325"/>
        <v>H</v>
      </c>
      <c r="CY243" s="46" t="str">
        <f t="shared" si="325"/>
        <v>H</v>
      </c>
      <c r="CZ243" s="62"/>
      <c r="DA243" s="46" t="str">
        <f t="shared" si="310"/>
        <v>H</v>
      </c>
      <c r="DB243" s="46" t="str">
        <f t="shared" si="310"/>
        <v>H</v>
      </c>
      <c r="DC243" s="46" t="str">
        <f t="shared" si="310"/>
        <v>A</v>
      </c>
      <c r="DD243" s="46" t="str">
        <f t="shared" si="310"/>
        <v>H</v>
      </c>
      <c r="DE243" s="46" t="str">
        <f t="shared" si="310"/>
        <v>H</v>
      </c>
      <c r="DF243" s="46" t="str">
        <f t="shared" si="310"/>
        <v>H</v>
      </c>
      <c r="DG243" s="63" t="str">
        <f t="shared" si="310"/>
        <v>A</v>
      </c>
      <c r="DK243" s="46"/>
      <c r="DL243" s="46"/>
      <c r="DM243" s="46"/>
      <c r="DN243" s="24"/>
      <c r="DO243" s="24"/>
      <c r="DP243" s="24"/>
      <c r="DQ243" s="24"/>
      <c r="DR243" s="24"/>
      <c r="DT243" s="20" t="str">
        <f t="shared" si="311"/>
        <v>Epsom &amp; Ewell</v>
      </c>
      <c r="DU243" s="48">
        <f t="shared" si="326"/>
        <v>24</v>
      </c>
      <c r="DV243" s="49">
        <f t="shared" si="327"/>
        <v>9</v>
      </c>
      <c r="DW243" s="49">
        <f t="shared" si="328"/>
        <v>1</v>
      </c>
      <c r="DX243" s="49">
        <f t="shared" si="329"/>
        <v>2</v>
      </c>
      <c r="DY243" s="49">
        <f>COUNTIF(CZ$238:CZ$250,"A")</f>
        <v>6</v>
      </c>
      <c r="DZ243" s="49">
        <f>COUNTIF(CZ$238:CZ$250,"D")</f>
        <v>4</v>
      </c>
      <c r="EA243" s="49">
        <f>COUNTIF(CZ$238:CZ$250,"H")</f>
        <v>2</v>
      </c>
      <c r="EB243" s="48">
        <f t="shared" si="330"/>
        <v>15</v>
      </c>
      <c r="EC243" s="48">
        <f t="shared" si="312"/>
        <v>5</v>
      </c>
      <c r="ED243" s="48">
        <f t="shared" si="312"/>
        <v>4</v>
      </c>
      <c r="EE243" s="50">
        <f>SUM($AW243:$BT243)+SUM(CA$238:CA$250)</f>
        <v>54</v>
      </c>
      <c r="EF243" s="50">
        <f>SUM($BV243:$CS243)+SUM(BB$238:BB$250)</f>
        <v>27</v>
      </c>
      <c r="EG243" s="48">
        <f t="shared" si="313"/>
        <v>35</v>
      </c>
      <c r="EH243" s="50">
        <f t="shared" si="331"/>
        <v>27</v>
      </c>
      <c r="EI243" s="47"/>
      <c r="EJ243" s="49">
        <f t="shared" si="314"/>
        <v>24</v>
      </c>
      <c r="EK243" s="49">
        <f t="shared" si="315"/>
        <v>15</v>
      </c>
      <c r="EL243" s="49">
        <f t="shared" si="316"/>
        <v>5</v>
      </c>
      <c r="EM243" s="49">
        <f t="shared" si="317"/>
        <v>4</v>
      </c>
      <c r="EN243" s="49">
        <f t="shared" si="318"/>
        <v>54</v>
      </c>
      <c r="EO243" s="49">
        <f t="shared" si="319"/>
        <v>27</v>
      </c>
      <c r="EP243" s="49">
        <f t="shared" si="320"/>
        <v>35</v>
      </c>
      <c r="EQ243" s="49">
        <f t="shared" si="321"/>
        <v>27</v>
      </c>
      <c r="ES243" s="4">
        <f t="shared" si="332"/>
        <v>0</v>
      </c>
      <c r="ET243" s="4">
        <f t="shared" si="333"/>
        <v>0</v>
      </c>
      <c r="EU243" s="4">
        <f t="shared" si="322"/>
        <v>0</v>
      </c>
      <c r="EV243" s="4">
        <f t="shared" si="322"/>
        <v>0</v>
      </c>
      <c r="EW243" s="4">
        <f t="shared" si="322"/>
        <v>0</v>
      </c>
      <c r="EX243" s="4">
        <f t="shared" si="322"/>
        <v>0</v>
      </c>
      <c r="EY243" s="4">
        <f t="shared" si="322"/>
        <v>0</v>
      </c>
      <c r="EZ243" s="4">
        <f t="shared" si="322"/>
        <v>0</v>
      </c>
    </row>
    <row r="244" spans="1:164" x14ac:dyDescent="0.25">
      <c r="A244" s="4">
        <v>7</v>
      </c>
      <c r="B244" s="4" t="s">
        <v>350</v>
      </c>
      <c r="C244" s="24">
        <v>24</v>
      </c>
      <c r="D244" s="24">
        <v>9</v>
      </c>
      <c r="E244" s="24">
        <v>3</v>
      </c>
      <c r="F244" s="24">
        <v>12</v>
      </c>
      <c r="G244" s="24">
        <v>42</v>
      </c>
      <c r="H244" s="24">
        <v>54</v>
      </c>
      <c r="I244" s="21">
        <v>21</v>
      </c>
      <c r="J244" s="24">
        <v>-12</v>
      </c>
      <c r="L244" s="51" t="s">
        <v>499</v>
      </c>
      <c r="M244" s="137" t="s">
        <v>227</v>
      </c>
      <c r="N244" s="66" t="s">
        <v>227</v>
      </c>
      <c r="O244" s="66" t="s">
        <v>149</v>
      </c>
      <c r="P244" s="54" t="s">
        <v>117</v>
      </c>
      <c r="Q244" s="54" t="s">
        <v>134</v>
      </c>
      <c r="R244" s="55" t="s">
        <v>206</v>
      </c>
      <c r="S244" s="53"/>
      <c r="T244" s="66" t="s">
        <v>227</v>
      </c>
      <c r="U244" s="66" t="s">
        <v>235</v>
      </c>
      <c r="V244" s="57"/>
      <c r="W244" s="71" t="s">
        <v>117</v>
      </c>
      <c r="X244" s="71" t="s">
        <v>131</v>
      </c>
      <c r="Y244" s="60" t="s">
        <v>157</v>
      </c>
      <c r="Z244" s="4" t="s">
        <v>544</v>
      </c>
      <c r="AA244" s="51" t="s">
        <v>499</v>
      </c>
      <c r="AB244" s="64"/>
      <c r="AC244" s="54" t="s">
        <v>541</v>
      </c>
      <c r="AD244" s="54" t="s">
        <v>516</v>
      </c>
      <c r="AE244" s="54" t="s">
        <v>395</v>
      </c>
      <c r="AF244" s="54" t="s">
        <v>537</v>
      </c>
      <c r="AG244" s="55" t="s">
        <v>545</v>
      </c>
      <c r="AH244" s="53"/>
      <c r="AI244" s="54" t="s">
        <v>546</v>
      </c>
      <c r="AJ244" s="54" t="s">
        <v>547</v>
      </c>
      <c r="AK244" s="57"/>
      <c r="AL244" s="54" t="s">
        <v>539</v>
      </c>
      <c r="AM244" s="54" t="s">
        <v>515</v>
      </c>
      <c r="AN244" s="123" t="s">
        <v>362</v>
      </c>
      <c r="AP244" s="4" t="s">
        <v>453</v>
      </c>
      <c r="AW244" s="61">
        <f t="shared" si="323"/>
        <v>1</v>
      </c>
      <c r="AX244" s="46">
        <f t="shared" si="323"/>
        <v>1</v>
      </c>
      <c r="AY244" s="46">
        <f t="shared" si="323"/>
        <v>3</v>
      </c>
      <c r="AZ244" s="46">
        <f t="shared" si="323"/>
        <v>1</v>
      </c>
      <c r="BA244" s="46">
        <f t="shared" si="323"/>
        <v>3</v>
      </c>
      <c r="BB244" s="46">
        <f t="shared" si="323"/>
        <v>1</v>
      </c>
      <c r="BC244" s="62"/>
      <c r="BD244" s="46">
        <f t="shared" si="306"/>
        <v>1</v>
      </c>
      <c r="BE244" s="46">
        <f t="shared" si="306"/>
        <v>0</v>
      </c>
      <c r="BF244" s="46" t="str">
        <f t="shared" si="306"/>
        <v/>
      </c>
      <c r="BG244" s="46">
        <f t="shared" si="306"/>
        <v>1</v>
      </c>
      <c r="BH244" s="46">
        <f t="shared" si="306"/>
        <v>2</v>
      </c>
      <c r="BI244" s="63">
        <f t="shared" si="306"/>
        <v>0</v>
      </c>
      <c r="BM244" s="46"/>
      <c r="BN244" s="46"/>
      <c r="BO244" s="46"/>
      <c r="BP244" s="46" t="str">
        <f t="shared" si="307"/>
        <v/>
      </c>
      <c r="BQ244" s="46" t="str">
        <f t="shared" si="307"/>
        <v/>
      </c>
      <c r="BR244" s="46" t="str">
        <f t="shared" si="307"/>
        <v/>
      </c>
      <c r="BS244" s="46" t="str">
        <f t="shared" si="307"/>
        <v/>
      </c>
      <c r="BT244" s="46" t="str">
        <f t="shared" si="307"/>
        <v/>
      </c>
      <c r="BU244" s="47"/>
      <c r="BV244" s="61">
        <f t="shared" si="324"/>
        <v>0</v>
      </c>
      <c r="BW244" s="46">
        <f t="shared" si="324"/>
        <v>0</v>
      </c>
      <c r="BX244" s="46">
        <f t="shared" si="324"/>
        <v>2</v>
      </c>
      <c r="BY244" s="46">
        <f t="shared" si="324"/>
        <v>1</v>
      </c>
      <c r="BZ244" s="46">
        <f t="shared" si="324"/>
        <v>1</v>
      </c>
      <c r="CA244" s="46">
        <f t="shared" si="324"/>
        <v>2</v>
      </c>
      <c r="CB244" s="62"/>
      <c r="CC244" s="46">
        <f t="shared" si="308"/>
        <v>0</v>
      </c>
      <c r="CD244" s="46">
        <f t="shared" si="308"/>
        <v>2</v>
      </c>
      <c r="CE244" s="46" t="str">
        <f t="shared" si="308"/>
        <v/>
      </c>
      <c r="CF244" s="46">
        <f t="shared" si="308"/>
        <v>1</v>
      </c>
      <c r="CG244" s="46">
        <f t="shared" si="308"/>
        <v>1</v>
      </c>
      <c r="CH244" s="63">
        <f t="shared" si="308"/>
        <v>3</v>
      </c>
      <c r="CL244" s="46"/>
      <c r="CM244" s="46"/>
      <c r="CN244" s="46"/>
      <c r="CO244" s="46" t="str">
        <f t="shared" si="309"/>
        <v/>
      </c>
      <c r="CP244" s="46" t="str">
        <f t="shared" si="309"/>
        <v/>
      </c>
      <c r="CQ244" s="46" t="str">
        <f t="shared" si="309"/>
        <v/>
      </c>
      <c r="CR244" s="46" t="str">
        <f t="shared" si="309"/>
        <v/>
      </c>
      <c r="CS244" s="46" t="str">
        <f t="shared" si="309"/>
        <v/>
      </c>
      <c r="CU244" s="61" t="str">
        <f t="shared" si="325"/>
        <v>H</v>
      </c>
      <c r="CV244" s="46" t="str">
        <f t="shared" si="325"/>
        <v>H</v>
      </c>
      <c r="CW244" s="46" t="str">
        <f t="shared" si="325"/>
        <v>H</v>
      </c>
      <c r="CX244" s="46" t="str">
        <f t="shared" si="325"/>
        <v>D</v>
      </c>
      <c r="CY244" s="46" t="str">
        <f t="shared" si="325"/>
        <v>H</v>
      </c>
      <c r="CZ244" s="46" t="str">
        <f t="shared" si="325"/>
        <v>A</v>
      </c>
      <c r="DA244" s="62"/>
      <c r="DB244" s="46" t="str">
        <f t="shared" si="310"/>
        <v>H</v>
      </c>
      <c r="DC244" s="46" t="str">
        <f t="shared" si="310"/>
        <v>A</v>
      </c>
      <c r="DD244" s="46" t="str">
        <f t="shared" si="310"/>
        <v/>
      </c>
      <c r="DE244" s="46" t="str">
        <f t="shared" si="310"/>
        <v>D</v>
      </c>
      <c r="DF244" s="46" t="str">
        <f t="shared" si="310"/>
        <v>H</v>
      </c>
      <c r="DG244" s="63" t="str">
        <f t="shared" si="310"/>
        <v>A</v>
      </c>
      <c r="DK244" s="46"/>
      <c r="DL244" s="46"/>
      <c r="DM244" s="46"/>
      <c r="DN244" s="24"/>
      <c r="DO244" s="24"/>
      <c r="DP244" s="24"/>
      <c r="DQ244" s="24"/>
      <c r="DR244" s="24"/>
      <c r="DT244" s="20" t="str">
        <f t="shared" si="311"/>
        <v>Malden Vale</v>
      </c>
      <c r="DU244" s="48">
        <f t="shared" si="326"/>
        <v>18</v>
      </c>
      <c r="DV244" s="49">
        <f t="shared" si="327"/>
        <v>6</v>
      </c>
      <c r="DW244" s="49">
        <f t="shared" si="328"/>
        <v>2</v>
      </c>
      <c r="DX244" s="49">
        <f t="shared" si="329"/>
        <v>3</v>
      </c>
      <c r="DY244" s="49">
        <f>COUNTIF(DA$238:DA$250,"A")</f>
        <v>2</v>
      </c>
      <c r="DZ244" s="49">
        <f>COUNTIF(DA$238:DA$250,"D")</f>
        <v>0</v>
      </c>
      <c r="EA244" s="49">
        <f>COUNTIF(DA$238:DA$250,"H")</f>
        <v>5</v>
      </c>
      <c r="EB244" s="48">
        <f t="shared" si="330"/>
        <v>8</v>
      </c>
      <c r="EC244" s="48">
        <f t="shared" si="312"/>
        <v>2</v>
      </c>
      <c r="ED244" s="48">
        <f t="shared" si="312"/>
        <v>8</v>
      </c>
      <c r="EE244" s="50">
        <f>SUM($AW244:$BT244)+SUM(CB$238:CB$250)</f>
        <v>26</v>
      </c>
      <c r="EF244" s="50">
        <f>SUM($BV244:$CS244)+SUM(BC$238:BC$250)</f>
        <v>31</v>
      </c>
      <c r="EG244" s="48">
        <f t="shared" si="313"/>
        <v>18</v>
      </c>
      <c r="EH244" s="50">
        <f t="shared" si="331"/>
        <v>-5</v>
      </c>
      <c r="EI244" s="47"/>
      <c r="EJ244" s="49">
        <f t="shared" si="314"/>
        <v>24</v>
      </c>
      <c r="EK244" s="49">
        <f t="shared" si="315"/>
        <v>9</v>
      </c>
      <c r="EL244" s="49">
        <f t="shared" si="316"/>
        <v>3</v>
      </c>
      <c r="EM244" s="49">
        <f t="shared" si="317"/>
        <v>12</v>
      </c>
      <c r="EN244" s="49">
        <f t="shared" si="318"/>
        <v>31</v>
      </c>
      <c r="EO244" s="49">
        <f t="shared" si="319"/>
        <v>47</v>
      </c>
      <c r="EP244" s="49">
        <f t="shared" si="320"/>
        <v>21</v>
      </c>
      <c r="EQ244" s="49">
        <f t="shared" si="321"/>
        <v>-16</v>
      </c>
      <c r="ES244" s="4">
        <f t="shared" si="332"/>
        <v>1</v>
      </c>
      <c r="ET244" s="4">
        <f t="shared" si="333"/>
        <v>1</v>
      </c>
      <c r="EU244" s="4">
        <f t="shared" si="322"/>
        <v>1</v>
      </c>
      <c r="EV244" s="4">
        <f t="shared" si="322"/>
        <v>1</v>
      </c>
      <c r="EW244" s="4">
        <f t="shared" si="322"/>
        <v>1</v>
      </c>
      <c r="EX244" s="4">
        <f t="shared" si="322"/>
        <v>1</v>
      </c>
      <c r="EY244" s="4">
        <f t="shared" si="322"/>
        <v>1</v>
      </c>
      <c r="EZ244" s="4">
        <f t="shared" si="322"/>
        <v>1</v>
      </c>
    </row>
    <row r="245" spans="1:164" x14ac:dyDescent="0.25">
      <c r="A245" s="4">
        <v>8</v>
      </c>
      <c r="B245" s="4" t="s">
        <v>499</v>
      </c>
      <c r="C245" s="24">
        <v>24</v>
      </c>
      <c r="D245" s="24">
        <v>9</v>
      </c>
      <c r="E245" s="24">
        <v>3</v>
      </c>
      <c r="F245" s="24">
        <v>12</v>
      </c>
      <c r="G245" s="24">
        <v>31</v>
      </c>
      <c r="H245" s="24">
        <v>47</v>
      </c>
      <c r="I245" s="21">
        <v>21</v>
      </c>
      <c r="J245" s="24">
        <v>-16</v>
      </c>
      <c r="L245" s="51" t="s">
        <v>310</v>
      </c>
      <c r="M245" s="137" t="s">
        <v>147</v>
      </c>
      <c r="N245" s="57"/>
      <c r="O245" s="57"/>
      <c r="P245" s="57"/>
      <c r="Q245" s="136" t="s">
        <v>207</v>
      </c>
      <c r="R245" s="55" t="s">
        <v>104</v>
      </c>
      <c r="S245" s="71" t="s">
        <v>121</v>
      </c>
      <c r="T245" s="53"/>
      <c r="U245" s="136" t="s">
        <v>157</v>
      </c>
      <c r="V245" s="57"/>
      <c r="W245" s="136" t="s">
        <v>548</v>
      </c>
      <c r="X245" s="57"/>
      <c r="Y245" s="60" t="s">
        <v>267</v>
      </c>
      <c r="Z245" s="4" t="s">
        <v>549</v>
      </c>
      <c r="AA245" s="51" t="s">
        <v>310</v>
      </c>
      <c r="AB245" s="64"/>
      <c r="AC245" s="57"/>
      <c r="AD245" s="57"/>
      <c r="AE245" s="66" t="s">
        <v>270</v>
      </c>
      <c r="AF245" s="57"/>
      <c r="AG245" s="55" t="s">
        <v>454</v>
      </c>
      <c r="AH245" s="54" t="s">
        <v>435</v>
      </c>
      <c r="AI245" s="53"/>
      <c r="AJ245" s="57"/>
      <c r="AK245" s="57"/>
      <c r="AL245" s="57"/>
      <c r="AM245" s="57"/>
      <c r="AN245" s="60" t="s">
        <v>514</v>
      </c>
      <c r="AP245" s="4" t="s">
        <v>550</v>
      </c>
      <c r="AW245" s="61">
        <f t="shared" si="323"/>
        <v>0</v>
      </c>
      <c r="AX245" s="46" t="str">
        <f t="shared" si="323"/>
        <v/>
      </c>
      <c r="AY245" s="46" t="str">
        <f t="shared" si="323"/>
        <v/>
      </c>
      <c r="AZ245" s="46" t="str">
        <f t="shared" si="323"/>
        <v/>
      </c>
      <c r="BA245" s="46">
        <f t="shared" si="323"/>
        <v>0</v>
      </c>
      <c r="BB245" s="46">
        <f t="shared" si="323"/>
        <v>1</v>
      </c>
      <c r="BC245" s="46">
        <f t="shared" si="323"/>
        <v>1</v>
      </c>
      <c r="BD245" s="62"/>
      <c r="BE245" s="46">
        <f>(IF(U245="","",(IF(MID(U245,2,1)="-",LEFT(U245,1),LEFT(U245,2)))+0))</f>
        <v>0</v>
      </c>
      <c r="BF245" s="46" t="str">
        <f>(IF(V245="","",(IF(MID(V245,2,1)="-",LEFT(V245,1),LEFT(V245,2)))+0))</f>
        <v/>
      </c>
      <c r="BG245" s="46">
        <f>(IF(W245="","",(IF(MID(W245,2,1)="-",LEFT(W245,1),LEFT(W245,2)))+0))</f>
        <v>0</v>
      </c>
      <c r="BH245" s="46" t="str">
        <f>(IF(X245="","",(IF(MID(X245,2,1)="-",LEFT(X245,1),LEFT(X245,2)))+0))</f>
        <v/>
      </c>
      <c r="BI245" s="63">
        <f>(IF(Y245="","",(IF(MID(Y245,2,1)="-",LEFT(Y245,1),LEFT(Y245,2)))+0))</f>
        <v>1</v>
      </c>
      <c r="BM245" s="46"/>
      <c r="BN245" s="46"/>
      <c r="BO245" s="46"/>
      <c r="BP245" s="46" t="str">
        <f t="shared" si="307"/>
        <v/>
      </c>
      <c r="BQ245" s="46" t="str">
        <f t="shared" si="307"/>
        <v/>
      </c>
      <c r="BR245" s="46" t="str">
        <f t="shared" si="307"/>
        <v/>
      </c>
      <c r="BS245" s="46" t="str">
        <f t="shared" si="307"/>
        <v/>
      </c>
      <c r="BT245" s="46" t="str">
        <f t="shared" si="307"/>
        <v/>
      </c>
      <c r="BU245" s="47"/>
      <c r="BV245" s="61">
        <f t="shared" si="324"/>
        <v>1</v>
      </c>
      <c r="BW245" s="46" t="str">
        <f t="shared" si="324"/>
        <v/>
      </c>
      <c r="BX245" s="46" t="str">
        <f t="shared" si="324"/>
        <v/>
      </c>
      <c r="BY245" s="46" t="str">
        <f t="shared" si="324"/>
        <v/>
      </c>
      <c r="BZ245" s="46">
        <f t="shared" si="324"/>
        <v>4</v>
      </c>
      <c r="CA245" s="46">
        <f t="shared" si="324"/>
        <v>3</v>
      </c>
      <c r="CB245" s="46">
        <f t="shared" si="324"/>
        <v>4</v>
      </c>
      <c r="CC245" s="62"/>
      <c r="CD245" s="46">
        <f>(IF(U245="","",IF(RIGHT(U245,2)="10",RIGHT(U245,2),RIGHT(U245,1))+0))</f>
        <v>3</v>
      </c>
      <c r="CE245" s="46" t="str">
        <f>(IF(V245="","",IF(RIGHT(V245,2)="10",RIGHT(V245,2),RIGHT(V245,1))+0))</f>
        <v/>
      </c>
      <c r="CF245" s="46">
        <f>(IF(W245="","",IF(RIGHT(W245,2)="10",RIGHT(W245,2),RIGHT(W245,1))+0))</f>
        <v>1</v>
      </c>
      <c r="CG245" s="46" t="str">
        <f>(IF(X245="","",IF(RIGHT(X245,2)="10",RIGHT(X245,2),RIGHT(X245,1))+0))</f>
        <v/>
      </c>
      <c r="CH245" s="63">
        <f>(IF(Y245="","",IF(RIGHT(Y245,2)="10",RIGHT(Y245,2),RIGHT(Y245,1))+0))</f>
        <v>6</v>
      </c>
      <c r="CL245" s="46"/>
      <c r="CM245" s="46"/>
      <c r="CN245" s="46"/>
      <c r="CO245" s="46" t="str">
        <f t="shared" si="309"/>
        <v/>
      </c>
      <c r="CP245" s="46" t="str">
        <f t="shared" si="309"/>
        <v/>
      </c>
      <c r="CQ245" s="46" t="str">
        <f t="shared" si="309"/>
        <v/>
      </c>
      <c r="CR245" s="46" t="str">
        <f t="shared" si="309"/>
        <v/>
      </c>
      <c r="CS245" s="46" t="str">
        <f t="shared" si="309"/>
        <v/>
      </c>
      <c r="CU245" s="61" t="str">
        <f t="shared" si="325"/>
        <v>A</v>
      </c>
      <c r="CV245" s="46" t="str">
        <f t="shared" si="325"/>
        <v/>
      </c>
      <c r="CW245" s="46" t="str">
        <f t="shared" si="325"/>
        <v/>
      </c>
      <c r="CX245" s="46" t="str">
        <f t="shared" si="325"/>
        <v/>
      </c>
      <c r="CY245" s="46" t="str">
        <f t="shared" si="325"/>
        <v>A</v>
      </c>
      <c r="CZ245" s="46" t="str">
        <f t="shared" si="325"/>
        <v>A</v>
      </c>
      <c r="DA245" s="46" t="str">
        <f t="shared" si="325"/>
        <v>A</v>
      </c>
      <c r="DB245" s="62"/>
      <c r="DC245" s="46" t="str">
        <f>(IF(U245="","",IF(BE245&gt;CD245,"H",IF(BE245&lt;CD245,"A","D"))))</f>
        <v>A</v>
      </c>
      <c r="DD245" s="46" t="str">
        <f>(IF(V245="","",IF(BF245&gt;CE245,"H",IF(BF245&lt;CE245,"A","D"))))</f>
        <v/>
      </c>
      <c r="DE245" s="46" t="str">
        <f>(IF(W245="","",IF(BG245&gt;CF245,"H",IF(BG245&lt;CF245,"A","D"))))</f>
        <v>A</v>
      </c>
      <c r="DF245" s="46" t="str">
        <f>(IF(X245="","",IF(BH245&gt;CG245,"H",IF(BH245&lt;CG245,"A","D"))))</f>
        <v/>
      </c>
      <c r="DG245" s="63" t="str">
        <f>(IF(Y245="","",IF(BI245&gt;CH245,"H",IF(BI245&lt;CH245,"A","D"))))</f>
        <v>A</v>
      </c>
      <c r="DK245" s="46"/>
      <c r="DL245" s="46"/>
      <c r="DM245" s="46"/>
      <c r="DN245" s="24"/>
      <c r="DO245" s="24"/>
      <c r="DP245" s="24"/>
      <c r="DQ245" s="24"/>
      <c r="DR245" s="24"/>
      <c r="DT245" s="20" t="str">
        <f t="shared" si="311"/>
        <v>Redhill</v>
      </c>
      <c r="DU245" s="48">
        <f t="shared" si="326"/>
        <v>12</v>
      </c>
      <c r="DV245" s="49">
        <f t="shared" si="327"/>
        <v>0</v>
      </c>
      <c r="DW245" s="49">
        <f t="shared" si="328"/>
        <v>0</v>
      </c>
      <c r="DX245" s="49">
        <f t="shared" si="329"/>
        <v>7</v>
      </c>
      <c r="DY245" s="49">
        <f>COUNTIF(DB$238:DB$250,"A")</f>
        <v>0</v>
      </c>
      <c r="DZ245" s="49">
        <f>COUNTIF(DB$238:DB$250,"D")</f>
        <v>0</v>
      </c>
      <c r="EA245" s="49">
        <f>COUNTIF(DB$238:DB$250,"H")</f>
        <v>5</v>
      </c>
      <c r="EB245" s="48">
        <f t="shared" si="330"/>
        <v>0</v>
      </c>
      <c r="EC245" s="48">
        <f t="shared" si="312"/>
        <v>0</v>
      </c>
      <c r="ED245" s="48">
        <f t="shared" si="312"/>
        <v>12</v>
      </c>
      <c r="EE245" s="50">
        <f>SUM($AW245:$BT245)+SUM(CC$238:CC$250)</f>
        <v>6</v>
      </c>
      <c r="EF245" s="50">
        <f>SUM($BV245:$CS245)+SUM(BD$238:BD$250)</f>
        <v>53</v>
      </c>
      <c r="EG245" s="48">
        <f t="shared" si="313"/>
        <v>0</v>
      </c>
      <c r="EH245" s="50">
        <f t="shared" si="331"/>
        <v>-47</v>
      </c>
      <c r="EI245" s="47"/>
      <c r="EJ245" s="49">
        <f t="shared" si="314"/>
        <v>24</v>
      </c>
      <c r="EK245" s="49">
        <f t="shared" si="315"/>
        <v>1</v>
      </c>
      <c r="EL245" s="49">
        <f t="shared" si="316"/>
        <v>0</v>
      </c>
      <c r="EM245" s="49">
        <f t="shared" si="317"/>
        <v>23</v>
      </c>
      <c r="EN245" s="49">
        <f t="shared" si="318"/>
        <v>15</v>
      </c>
      <c r="EO245" s="49">
        <f t="shared" si="319"/>
        <v>107</v>
      </c>
      <c r="EP245" s="49">
        <f t="shared" si="320"/>
        <v>2</v>
      </c>
      <c r="EQ245" s="49">
        <f t="shared" si="321"/>
        <v>-92</v>
      </c>
      <c r="ES245" s="4">
        <f t="shared" si="332"/>
        <v>1</v>
      </c>
      <c r="ET245" s="4">
        <f t="shared" si="333"/>
        <v>1</v>
      </c>
      <c r="EU245" s="4">
        <f t="shared" si="322"/>
        <v>0</v>
      </c>
      <c r="EV245" s="4">
        <f t="shared" si="322"/>
        <v>1</v>
      </c>
      <c r="EW245" s="4">
        <f t="shared" si="322"/>
        <v>1</v>
      </c>
      <c r="EX245" s="4">
        <f t="shared" si="322"/>
        <v>1</v>
      </c>
      <c r="EY245" s="4">
        <f t="shared" si="322"/>
        <v>1</v>
      </c>
      <c r="EZ245" s="4">
        <f t="shared" si="322"/>
        <v>1</v>
      </c>
    </row>
    <row r="246" spans="1:164" x14ac:dyDescent="0.25">
      <c r="A246" s="4">
        <v>9</v>
      </c>
      <c r="B246" s="4" t="s">
        <v>551</v>
      </c>
      <c r="C246" s="24">
        <v>24</v>
      </c>
      <c r="D246" s="24">
        <v>5</v>
      </c>
      <c r="E246" s="24">
        <v>5</v>
      </c>
      <c r="F246" s="24">
        <v>14</v>
      </c>
      <c r="G246" s="24">
        <v>51</v>
      </c>
      <c r="H246" s="24">
        <v>63</v>
      </c>
      <c r="I246" s="21">
        <v>15</v>
      </c>
      <c r="J246" s="24">
        <v>-12</v>
      </c>
      <c r="L246" s="51" t="s">
        <v>531</v>
      </c>
      <c r="M246" s="64"/>
      <c r="N246" s="71" t="s">
        <v>102</v>
      </c>
      <c r="O246" s="54" t="s">
        <v>147</v>
      </c>
      <c r="P246" s="54" t="s">
        <v>101</v>
      </c>
      <c r="Q246" s="57"/>
      <c r="R246" s="55" t="s">
        <v>206</v>
      </c>
      <c r="S246" s="66" t="s">
        <v>233</v>
      </c>
      <c r="T246" s="57"/>
      <c r="U246" s="53"/>
      <c r="V246" s="57"/>
      <c r="W246" s="57"/>
      <c r="X246" s="71" t="s">
        <v>232</v>
      </c>
      <c r="Y246" s="60" t="s">
        <v>206</v>
      </c>
      <c r="Z246" s="4" t="s">
        <v>552</v>
      </c>
      <c r="AA246" s="51" t="s">
        <v>531</v>
      </c>
      <c r="AB246" s="64"/>
      <c r="AC246" s="54" t="s">
        <v>523</v>
      </c>
      <c r="AD246" s="65" t="s">
        <v>335</v>
      </c>
      <c r="AE246" s="54" t="s">
        <v>553</v>
      </c>
      <c r="AF246" s="57"/>
      <c r="AG246" s="55" t="s">
        <v>546</v>
      </c>
      <c r="AH246" s="54" t="s">
        <v>482</v>
      </c>
      <c r="AI246" s="57"/>
      <c r="AJ246" s="53"/>
      <c r="AK246" s="57"/>
      <c r="AL246" s="57"/>
      <c r="AM246" s="54" t="s">
        <v>554</v>
      </c>
      <c r="AN246" s="60" t="s">
        <v>539</v>
      </c>
      <c r="AP246" s="4" t="s">
        <v>442</v>
      </c>
      <c r="AW246" s="61" t="str">
        <f t="shared" si="323"/>
        <v/>
      </c>
      <c r="AX246" s="46">
        <f t="shared" si="323"/>
        <v>3</v>
      </c>
      <c r="AY246" s="46">
        <f t="shared" si="323"/>
        <v>0</v>
      </c>
      <c r="AZ246" s="46">
        <f t="shared" si="323"/>
        <v>2</v>
      </c>
      <c r="BA246" s="46" t="str">
        <f t="shared" si="323"/>
        <v/>
      </c>
      <c r="BB246" s="46">
        <f t="shared" si="323"/>
        <v>1</v>
      </c>
      <c r="BC246" s="46">
        <f t="shared" si="323"/>
        <v>5</v>
      </c>
      <c r="BD246" s="46" t="str">
        <f>(IF(T246="","",(IF(MID(T246,2,1)="-",LEFT(T246,1),LEFT(T246,2)))+0))</f>
        <v/>
      </c>
      <c r="BE246" s="62"/>
      <c r="BF246" s="46" t="str">
        <f>(IF(V246="","",(IF(MID(V246,2,1)="-",LEFT(V246,1),LEFT(V246,2)))+0))</f>
        <v/>
      </c>
      <c r="BG246" s="46" t="str">
        <f>(IF(W246="","",(IF(MID(W246,2,1)="-",LEFT(W246,1),LEFT(W246,2)))+0))</f>
        <v/>
      </c>
      <c r="BH246" s="46">
        <f>(IF(X246="","",(IF(MID(X246,2,1)="-",LEFT(X246,1),LEFT(X246,2)))+0))</f>
        <v>4</v>
      </c>
      <c r="BI246" s="63">
        <f>(IF(Y246="","",(IF(MID(Y246,2,1)="-",LEFT(Y246,1),LEFT(Y246,2)))+0))</f>
        <v>1</v>
      </c>
      <c r="BM246" s="46"/>
      <c r="BN246" s="46"/>
      <c r="BO246" s="46"/>
      <c r="BP246" s="46" t="str">
        <f t="shared" si="307"/>
        <v/>
      </c>
      <c r="BQ246" s="46" t="str">
        <f t="shared" si="307"/>
        <v/>
      </c>
      <c r="BR246" s="46" t="str">
        <f t="shared" si="307"/>
        <v/>
      </c>
      <c r="BS246" s="46" t="str">
        <f t="shared" si="307"/>
        <v/>
      </c>
      <c r="BT246" s="46" t="str">
        <f t="shared" si="307"/>
        <v/>
      </c>
      <c r="BU246" s="76"/>
      <c r="BV246" s="61" t="str">
        <f t="shared" si="324"/>
        <v/>
      </c>
      <c r="BW246" s="46">
        <f t="shared" si="324"/>
        <v>0</v>
      </c>
      <c r="BX246" s="46">
        <f t="shared" si="324"/>
        <v>1</v>
      </c>
      <c r="BY246" s="46">
        <f t="shared" si="324"/>
        <v>2</v>
      </c>
      <c r="BZ246" s="46" t="str">
        <f t="shared" si="324"/>
        <v/>
      </c>
      <c r="CA246" s="46">
        <f t="shared" si="324"/>
        <v>2</v>
      </c>
      <c r="CB246" s="46">
        <f t="shared" si="324"/>
        <v>2</v>
      </c>
      <c r="CC246" s="46" t="str">
        <f>(IF(T246="","",IF(RIGHT(T246,2)="10",RIGHT(T246,2),RIGHT(T246,1))+0))</f>
        <v/>
      </c>
      <c r="CD246" s="62"/>
      <c r="CE246" s="46" t="str">
        <f>(IF(V246="","",IF(RIGHT(V246,2)="10",RIGHT(V246,2),RIGHT(V246,1))+0))</f>
        <v/>
      </c>
      <c r="CF246" s="46" t="str">
        <f>(IF(W246="","",IF(RIGHT(W246,2)="10",RIGHT(W246,2),RIGHT(W246,1))+0))</f>
        <v/>
      </c>
      <c r="CG246" s="46">
        <f>(IF(X246="","",IF(RIGHT(X246,2)="10",RIGHT(X246,2),RIGHT(X246,1))+0))</f>
        <v>0</v>
      </c>
      <c r="CH246" s="63">
        <f>(IF(Y246="","",IF(RIGHT(Y246,2)="10",RIGHT(Y246,2),RIGHT(Y246,1))+0))</f>
        <v>2</v>
      </c>
      <c r="CL246" s="46"/>
      <c r="CM246" s="46"/>
      <c r="CN246" s="46"/>
      <c r="CO246" s="46" t="str">
        <f t="shared" si="309"/>
        <v/>
      </c>
      <c r="CP246" s="46" t="str">
        <f t="shared" si="309"/>
        <v/>
      </c>
      <c r="CQ246" s="46" t="str">
        <f t="shared" si="309"/>
        <v/>
      </c>
      <c r="CR246" s="46" t="str">
        <f t="shared" si="309"/>
        <v/>
      </c>
      <c r="CS246" s="46" t="str">
        <f t="shared" si="309"/>
        <v/>
      </c>
      <c r="CT246" s="20"/>
      <c r="CU246" s="61" t="str">
        <f t="shared" si="325"/>
        <v/>
      </c>
      <c r="CV246" s="46" t="str">
        <f t="shared" si="325"/>
        <v>H</v>
      </c>
      <c r="CW246" s="46" t="str">
        <f t="shared" si="325"/>
        <v>A</v>
      </c>
      <c r="CX246" s="46" t="str">
        <f t="shared" si="325"/>
        <v>D</v>
      </c>
      <c r="CY246" s="46" t="str">
        <f t="shared" si="325"/>
        <v/>
      </c>
      <c r="CZ246" s="46" t="str">
        <f t="shared" si="325"/>
        <v>A</v>
      </c>
      <c r="DA246" s="46" t="str">
        <f t="shared" si="325"/>
        <v>H</v>
      </c>
      <c r="DB246" s="46" t="str">
        <f>(IF(T246="","",IF(BD246&gt;CC246,"H",IF(BD246&lt;CC246,"A","D"))))</f>
        <v/>
      </c>
      <c r="DC246" s="62"/>
      <c r="DD246" s="46" t="str">
        <f>(IF(V246="","",IF(BF246&gt;CE246,"H",IF(BF246&lt;CE246,"A","D"))))</f>
        <v/>
      </c>
      <c r="DE246" s="46" t="str">
        <f>(IF(W246="","",IF(BG246&gt;CF246,"H",IF(BG246&lt;CF246,"A","D"))))</f>
        <v/>
      </c>
      <c r="DF246" s="46" t="str">
        <f>(IF(X246="","",IF(BH246&gt;CG246,"H",IF(BH246&lt;CG246,"A","D"))))</f>
        <v>H</v>
      </c>
      <c r="DG246" s="63" t="str">
        <f>(IF(Y246="","",IF(BI246&gt;CH246,"H",IF(BI246&lt;CH246,"A","D"))))</f>
        <v>A</v>
      </c>
      <c r="DK246" s="46"/>
      <c r="DL246" s="46"/>
      <c r="DM246" s="46"/>
      <c r="DN246" s="24"/>
      <c r="DO246" s="24"/>
      <c r="DP246" s="24"/>
      <c r="DQ246" s="24"/>
      <c r="DR246" s="24"/>
      <c r="DS246" s="20"/>
      <c r="DT246" s="20" t="str">
        <f t="shared" si="311"/>
        <v>Sutton Untied</v>
      </c>
      <c r="DU246" s="48">
        <f t="shared" si="326"/>
        <v>15</v>
      </c>
      <c r="DV246" s="49">
        <f t="shared" si="327"/>
        <v>3</v>
      </c>
      <c r="DW246" s="49">
        <f t="shared" si="328"/>
        <v>1</v>
      </c>
      <c r="DX246" s="49">
        <f t="shared" si="329"/>
        <v>3</v>
      </c>
      <c r="DY246" s="49">
        <f>COUNTIF(DC$238:DC$250,"A")</f>
        <v>5</v>
      </c>
      <c r="DZ246" s="49">
        <f>COUNTIF(DC$238:DC$250,"D")</f>
        <v>1</v>
      </c>
      <c r="EA246" s="49">
        <f>COUNTIF(DC$238:DC$250,"H")</f>
        <v>2</v>
      </c>
      <c r="EB246" s="48">
        <f t="shared" si="330"/>
        <v>8</v>
      </c>
      <c r="EC246" s="48">
        <f t="shared" si="312"/>
        <v>2</v>
      </c>
      <c r="ED246" s="48">
        <f t="shared" si="312"/>
        <v>5</v>
      </c>
      <c r="EE246" s="50">
        <f>SUM($AW246:$BT246)+SUM(CD$238:CD$250)</f>
        <v>34</v>
      </c>
      <c r="EF246" s="50">
        <f>SUM($BV246:$CS246)+SUM(BE$238:BE$250)</f>
        <v>18</v>
      </c>
      <c r="EG246" s="48">
        <f t="shared" si="313"/>
        <v>18</v>
      </c>
      <c r="EH246" s="50">
        <f t="shared" si="331"/>
        <v>16</v>
      </c>
      <c r="EI246" s="47"/>
      <c r="EJ246" s="49">
        <f t="shared" si="314"/>
        <v>24</v>
      </c>
      <c r="EK246" s="49">
        <f t="shared" si="315"/>
        <v>14</v>
      </c>
      <c r="EL246" s="49">
        <f t="shared" si="316"/>
        <v>3</v>
      </c>
      <c r="EM246" s="49">
        <f t="shared" si="317"/>
        <v>7</v>
      </c>
      <c r="EN246" s="49">
        <f t="shared" si="318"/>
        <v>64</v>
      </c>
      <c r="EO246" s="49">
        <f t="shared" si="319"/>
        <v>28</v>
      </c>
      <c r="EP246" s="49">
        <f t="shared" si="320"/>
        <v>31</v>
      </c>
      <c r="EQ246" s="49">
        <f t="shared" si="321"/>
        <v>36</v>
      </c>
      <c r="ER246" s="20"/>
      <c r="ES246" s="4">
        <f t="shared" si="332"/>
        <v>1</v>
      </c>
      <c r="ET246" s="4">
        <f t="shared" si="333"/>
        <v>1</v>
      </c>
      <c r="EU246" s="4">
        <f t="shared" si="322"/>
        <v>1</v>
      </c>
      <c r="EV246" s="4">
        <f t="shared" si="322"/>
        <v>1</v>
      </c>
      <c r="EW246" s="4">
        <f t="shared" si="322"/>
        <v>1</v>
      </c>
      <c r="EX246" s="4">
        <f t="shared" si="322"/>
        <v>1</v>
      </c>
      <c r="EY246" s="4">
        <f t="shared" si="322"/>
        <v>1</v>
      </c>
      <c r="EZ246" s="4">
        <f t="shared" si="322"/>
        <v>1</v>
      </c>
    </row>
    <row r="247" spans="1:164" x14ac:dyDescent="0.25">
      <c r="A247" s="4">
        <v>10</v>
      </c>
      <c r="B247" s="4" t="s">
        <v>518</v>
      </c>
      <c r="C247" s="24">
        <v>24</v>
      </c>
      <c r="D247" s="24">
        <v>7</v>
      </c>
      <c r="E247" s="24">
        <v>1</v>
      </c>
      <c r="F247" s="24">
        <v>16</v>
      </c>
      <c r="G247" s="24">
        <v>40</v>
      </c>
      <c r="H247" s="24">
        <v>61</v>
      </c>
      <c r="I247" s="21">
        <v>15</v>
      </c>
      <c r="J247" s="24">
        <v>-21</v>
      </c>
      <c r="L247" s="51" t="s">
        <v>551</v>
      </c>
      <c r="M247" s="137" t="s">
        <v>101</v>
      </c>
      <c r="N247" s="136" t="s">
        <v>179</v>
      </c>
      <c r="O247" s="136" t="s">
        <v>172</v>
      </c>
      <c r="P247" s="54" t="s">
        <v>99</v>
      </c>
      <c r="Q247" s="57"/>
      <c r="R247" s="55" t="s">
        <v>117</v>
      </c>
      <c r="S247" s="66" t="s">
        <v>104</v>
      </c>
      <c r="T247" s="136" t="s">
        <v>233</v>
      </c>
      <c r="U247" s="57"/>
      <c r="V247" s="53"/>
      <c r="W247" s="57"/>
      <c r="X247" s="57"/>
      <c r="Y247" s="60" t="s">
        <v>198</v>
      </c>
      <c r="AA247" s="51" t="s">
        <v>551</v>
      </c>
      <c r="AB247" s="64"/>
      <c r="AC247" s="57"/>
      <c r="AD247" s="57"/>
      <c r="AE247" s="54" t="s">
        <v>555</v>
      </c>
      <c r="AF247" s="57"/>
      <c r="AG247" s="55" t="s">
        <v>435</v>
      </c>
      <c r="AH247" s="54" t="s">
        <v>501</v>
      </c>
      <c r="AI247" s="57"/>
      <c r="AJ247" s="57"/>
      <c r="AK247" s="53"/>
      <c r="AL247" s="57"/>
      <c r="AM247" s="57"/>
      <c r="AN247" s="60" t="s">
        <v>527</v>
      </c>
      <c r="AP247" s="4" t="s">
        <v>503</v>
      </c>
      <c r="AW247" s="61">
        <f t="shared" si="323"/>
        <v>2</v>
      </c>
      <c r="AX247" s="46">
        <f t="shared" si="323"/>
        <v>3</v>
      </c>
      <c r="AY247" s="46">
        <f t="shared" si="323"/>
        <v>0</v>
      </c>
      <c r="AZ247" s="46">
        <f t="shared" si="323"/>
        <v>5</v>
      </c>
      <c r="BA247" s="46" t="str">
        <f t="shared" si="323"/>
        <v/>
      </c>
      <c r="BB247" s="46">
        <f t="shared" si="323"/>
        <v>1</v>
      </c>
      <c r="BC247" s="46">
        <f t="shared" si="323"/>
        <v>1</v>
      </c>
      <c r="BD247" s="46">
        <f>(IF(T247="","",(IF(MID(T247,2,1)="-",LEFT(T247,1),LEFT(T247,2)))+0))</f>
        <v>5</v>
      </c>
      <c r="BE247" s="46" t="str">
        <f>(IF(U247="","",(IF(MID(U247,2,1)="-",LEFT(U247,1),LEFT(U247,2)))+0))</f>
        <v/>
      </c>
      <c r="BF247" s="62"/>
      <c r="BG247" s="46" t="str">
        <f>(IF(W247="","",(IF(MID(W247,2,1)="-",LEFT(W247,1),LEFT(W247,2)))+0))</f>
        <v/>
      </c>
      <c r="BH247" s="46" t="str">
        <f>(IF(X247="","",(IF(MID(X247,2,1)="-",LEFT(X247,1),LEFT(X247,2)))+0))</f>
        <v/>
      </c>
      <c r="BI247" s="63">
        <f>(IF(Y247="","",(IF(MID(Y247,2,1)="-",LEFT(Y247,1),LEFT(Y247,2)))+0))</f>
        <v>3</v>
      </c>
      <c r="BM247" s="46"/>
      <c r="BN247" s="46"/>
      <c r="BO247" s="46"/>
      <c r="BP247" s="46" t="str">
        <f t="shared" si="307"/>
        <v/>
      </c>
      <c r="BQ247" s="46" t="str">
        <f t="shared" si="307"/>
        <v/>
      </c>
      <c r="BR247" s="46" t="str">
        <f t="shared" si="307"/>
        <v/>
      </c>
      <c r="BS247" s="46" t="str">
        <f t="shared" si="307"/>
        <v/>
      </c>
      <c r="BT247" s="46" t="str">
        <f t="shared" si="307"/>
        <v/>
      </c>
      <c r="BU247" s="47"/>
      <c r="BV247" s="61">
        <f t="shared" si="324"/>
        <v>2</v>
      </c>
      <c r="BW247" s="46">
        <f t="shared" si="324"/>
        <v>3</v>
      </c>
      <c r="BX247" s="46">
        <f t="shared" si="324"/>
        <v>7</v>
      </c>
      <c r="BY247" s="46">
        <f t="shared" si="324"/>
        <v>3</v>
      </c>
      <c r="BZ247" s="46" t="str">
        <f t="shared" si="324"/>
        <v/>
      </c>
      <c r="CA247" s="46">
        <f t="shared" si="324"/>
        <v>1</v>
      </c>
      <c r="CB247" s="46">
        <f t="shared" si="324"/>
        <v>3</v>
      </c>
      <c r="CC247" s="46">
        <f>(IF(T247="","",IF(RIGHT(T247,2)="10",RIGHT(T247,2),RIGHT(T247,1))+0))</f>
        <v>2</v>
      </c>
      <c r="CD247" s="46" t="str">
        <f>(IF(U247="","",IF(RIGHT(U247,2)="10",RIGHT(U247,2),RIGHT(U247,1))+0))</f>
        <v/>
      </c>
      <c r="CE247" s="62"/>
      <c r="CF247" s="46" t="str">
        <f>(IF(W247="","",IF(RIGHT(W247,2)="10",RIGHT(W247,2),RIGHT(W247,1))+0))</f>
        <v/>
      </c>
      <c r="CG247" s="46" t="str">
        <f>(IF(X247="","",IF(RIGHT(X247,2)="10",RIGHT(X247,2),RIGHT(X247,1))+0))</f>
        <v/>
      </c>
      <c r="CH247" s="63">
        <f>(IF(Y247="","",IF(RIGHT(Y247,2)="10",RIGHT(Y247,2),RIGHT(Y247,1))+0))</f>
        <v>5</v>
      </c>
      <c r="CL247" s="46"/>
      <c r="CM247" s="46"/>
      <c r="CN247" s="46"/>
      <c r="CO247" s="46" t="str">
        <f t="shared" si="309"/>
        <v/>
      </c>
      <c r="CP247" s="46" t="str">
        <f t="shared" si="309"/>
        <v/>
      </c>
      <c r="CQ247" s="46" t="str">
        <f t="shared" si="309"/>
        <v/>
      </c>
      <c r="CR247" s="46" t="str">
        <f t="shared" si="309"/>
        <v/>
      </c>
      <c r="CS247" s="46" t="str">
        <f t="shared" si="309"/>
        <v/>
      </c>
      <c r="CU247" s="61" t="str">
        <f t="shared" si="325"/>
        <v>D</v>
      </c>
      <c r="CV247" s="46" t="str">
        <f t="shared" si="325"/>
        <v>D</v>
      </c>
      <c r="CW247" s="46" t="str">
        <f t="shared" si="325"/>
        <v>A</v>
      </c>
      <c r="CX247" s="46" t="str">
        <f t="shared" si="325"/>
        <v>H</v>
      </c>
      <c r="CY247" s="46" t="str">
        <f t="shared" si="325"/>
        <v/>
      </c>
      <c r="CZ247" s="46" t="str">
        <f t="shared" si="325"/>
        <v>D</v>
      </c>
      <c r="DA247" s="46" t="str">
        <f t="shared" si="325"/>
        <v>A</v>
      </c>
      <c r="DB247" s="46" t="str">
        <f>(IF(T247="","",IF(BD247&gt;CC247,"H",IF(BD247&lt;CC247,"A","D"))))</f>
        <v>H</v>
      </c>
      <c r="DC247" s="46" t="str">
        <f>(IF(U247="","",IF(BE247&gt;CD247,"H",IF(BE247&lt;CD247,"A","D"))))</f>
        <v/>
      </c>
      <c r="DD247" s="62"/>
      <c r="DE247" s="46" t="str">
        <f>(IF(W247="","",IF(BG247&gt;CF247,"H",IF(BG247&lt;CF247,"A","D"))))</f>
        <v/>
      </c>
      <c r="DF247" s="46" t="str">
        <f>(IF(X247="","",IF(BH247&gt;CG247,"H",IF(BH247&lt;CG247,"A","D"))))</f>
        <v/>
      </c>
      <c r="DG247" s="63" t="str">
        <f>(IF(Y247="","",IF(BI247&gt;CH247,"H",IF(BI247&lt;CH247,"A","D"))))</f>
        <v>A</v>
      </c>
      <c r="DK247" s="46"/>
      <c r="DL247" s="46"/>
      <c r="DM247" s="46"/>
      <c r="DN247" s="24"/>
      <c r="DO247" s="24"/>
      <c r="DP247" s="24"/>
      <c r="DQ247" s="24"/>
      <c r="DR247" s="24"/>
      <c r="DT247" s="20" t="str">
        <f t="shared" si="311"/>
        <v>Three Bridges</v>
      </c>
      <c r="DU247" s="48">
        <f t="shared" si="326"/>
        <v>14</v>
      </c>
      <c r="DV247" s="49">
        <f t="shared" si="327"/>
        <v>2</v>
      </c>
      <c r="DW247" s="49">
        <f t="shared" si="328"/>
        <v>3</v>
      </c>
      <c r="DX247" s="49">
        <f t="shared" si="329"/>
        <v>3</v>
      </c>
      <c r="DY247" s="49">
        <f>COUNTIF(DD$238:DD$250,"A")</f>
        <v>2</v>
      </c>
      <c r="DZ247" s="49">
        <f>COUNTIF(DD$238:DD$250,"D")</f>
        <v>1</v>
      </c>
      <c r="EA247" s="49">
        <f>COUNTIF(DD$238:DD$250,"H")</f>
        <v>3</v>
      </c>
      <c r="EB247" s="48">
        <f t="shared" si="330"/>
        <v>4</v>
      </c>
      <c r="EC247" s="48">
        <f t="shared" si="312"/>
        <v>4</v>
      </c>
      <c r="ED247" s="48">
        <f t="shared" si="312"/>
        <v>6</v>
      </c>
      <c r="EE247" s="50">
        <f>SUM($AW247:$BT247)+SUM(CE$238:CE$250)</f>
        <v>32</v>
      </c>
      <c r="EF247" s="50">
        <f>SUM($BV247:$CS247)+SUM(BF$238:BF$250)</f>
        <v>38</v>
      </c>
      <c r="EG247" s="48">
        <f t="shared" si="313"/>
        <v>12</v>
      </c>
      <c r="EH247" s="50">
        <f t="shared" si="331"/>
        <v>-6</v>
      </c>
      <c r="EI247" s="47"/>
      <c r="EJ247" s="49">
        <f t="shared" si="314"/>
        <v>24</v>
      </c>
      <c r="EK247" s="49">
        <f t="shared" si="315"/>
        <v>5</v>
      </c>
      <c r="EL247" s="49">
        <f t="shared" si="316"/>
        <v>5</v>
      </c>
      <c r="EM247" s="49">
        <f t="shared" si="317"/>
        <v>14</v>
      </c>
      <c r="EN247" s="49">
        <f t="shared" si="318"/>
        <v>51</v>
      </c>
      <c r="EO247" s="49">
        <f t="shared" si="319"/>
        <v>63</v>
      </c>
      <c r="EP247" s="49">
        <f t="shared" si="320"/>
        <v>15</v>
      </c>
      <c r="EQ247" s="49">
        <f t="shared" si="321"/>
        <v>-12</v>
      </c>
      <c r="ES247" s="4">
        <f t="shared" si="332"/>
        <v>1</v>
      </c>
      <c r="ET247" s="4">
        <f t="shared" si="333"/>
        <v>1</v>
      </c>
      <c r="EU247" s="4">
        <f t="shared" si="322"/>
        <v>1</v>
      </c>
      <c r="EV247" s="4">
        <f t="shared" si="322"/>
        <v>1</v>
      </c>
      <c r="EW247" s="4">
        <f t="shared" si="322"/>
        <v>1</v>
      </c>
      <c r="EX247" s="4">
        <f t="shared" si="322"/>
        <v>1</v>
      </c>
      <c r="EY247" s="4">
        <f t="shared" si="322"/>
        <v>1</v>
      </c>
      <c r="EZ247" s="4">
        <f t="shared" si="322"/>
        <v>1</v>
      </c>
    </row>
    <row r="248" spans="1:164" x14ac:dyDescent="0.25">
      <c r="A248" s="4">
        <v>11</v>
      </c>
      <c r="B248" s="4" t="s">
        <v>298</v>
      </c>
      <c r="C248" s="24">
        <v>24</v>
      </c>
      <c r="D248" s="24">
        <v>6</v>
      </c>
      <c r="E248" s="24">
        <v>2</v>
      </c>
      <c r="F248" s="24">
        <v>16</v>
      </c>
      <c r="G248" s="24">
        <v>27</v>
      </c>
      <c r="H248" s="24">
        <v>65</v>
      </c>
      <c r="I248" s="21">
        <v>14</v>
      </c>
      <c r="J248" s="24">
        <v>-38</v>
      </c>
      <c r="L248" s="51" t="s">
        <v>422</v>
      </c>
      <c r="M248" s="137" t="s">
        <v>132</v>
      </c>
      <c r="N248" s="136" t="s">
        <v>169</v>
      </c>
      <c r="O248" s="57"/>
      <c r="P248" s="57"/>
      <c r="Q248" s="136" t="s">
        <v>147</v>
      </c>
      <c r="R248" s="55" t="s">
        <v>117</v>
      </c>
      <c r="S248" s="57"/>
      <c r="T248" s="57"/>
      <c r="U248" s="54" t="s">
        <v>227</v>
      </c>
      <c r="V248" s="136" t="s">
        <v>117</v>
      </c>
      <c r="W248" s="53"/>
      <c r="X248" s="57"/>
      <c r="Y248" s="60" t="s">
        <v>117</v>
      </c>
      <c r="AA248" s="51" t="s">
        <v>422</v>
      </c>
      <c r="AB248" s="64"/>
      <c r="AC248" s="57"/>
      <c r="AD248" s="57"/>
      <c r="AE248" s="66" t="s">
        <v>533</v>
      </c>
      <c r="AF248" s="57"/>
      <c r="AG248" s="55" t="s">
        <v>358</v>
      </c>
      <c r="AH248" s="57"/>
      <c r="AI248" s="57"/>
      <c r="AJ248" s="54" t="s">
        <v>541</v>
      </c>
      <c r="AK248" s="57"/>
      <c r="AL248" s="53"/>
      <c r="AM248" s="57"/>
      <c r="AN248" s="60" t="s">
        <v>515</v>
      </c>
      <c r="AW248" s="61">
        <f t="shared" si="323"/>
        <v>4</v>
      </c>
      <c r="AX248" s="46">
        <f t="shared" si="323"/>
        <v>4</v>
      </c>
      <c r="AY248" s="46" t="str">
        <f t="shared" si="323"/>
        <v/>
      </c>
      <c r="AZ248" s="46" t="str">
        <f t="shared" si="323"/>
        <v/>
      </c>
      <c r="BA248" s="46">
        <f t="shared" si="323"/>
        <v>0</v>
      </c>
      <c r="BB248" s="46">
        <f t="shared" si="323"/>
        <v>1</v>
      </c>
      <c r="BC248" s="46" t="str">
        <f t="shared" si="323"/>
        <v/>
      </c>
      <c r="BD248" s="46" t="str">
        <f>(IF(T248="","",(IF(MID(T248,2,1)="-",LEFT(T248,1),LEFT(T248,2)))+0))</f>
        <v/>
      </c>
      <c r="BE248" s="46">
        <f>(IF(U248="","",(IF(MID(U248,2,1)="-",LEFT(U248,1),LEFT(U248,2)))+0))</f>
        <v>1</v>
      </c>
      <c r="BF248" s="46">
        <f>(IF(V248="","",(IF(MID(V248,2,1)="-",LEFT(V248,1),LEFT(V248,2)))+0))</f>
        <v>1</v>
      </c>
      <c r="BG248" s="62"/>
      <c r="BH248" s="46" t="str">
        <f>(IF(X248="","",(IF(MID(X248,2,1)="-",LEFT(X248,1),LEFT(X248,2)))+0))</f>
        <v/>
      </c>
      <c r="BI248" s="63">
        <f>(IF(Y248="","",(IF(MID(Y248,2,1)="-",LEFT(Y248,1),LEFT(Y248,2)))+0))</f>
        <v>1</v>
      </c>
      <c r="BM248" s="46"/>
      <c r="BN248" s="46"/>
      <c r="BO248" s="46"/>
      <c r="BP248" s="46" t="str">
        <f t="shared" si="307"/>
        <v/>
      </c>
      <c r="BQ248" s="46" t="str">
        <f t="shared" si="307"/>
        <v/>
      </c>
      <c r="BR248" s="46" t="str">
        <f t="shared" si="307"/>
        <v/>
      </c>
      <c r="BS248" s="46" t="str">
        <f t="shared" si="307"/>
        <v/>
      </c>
      <c r="BT248" s="46" t="str">
        <f t="shared" si="307"/>
        <v/>
      </c>
      <c r="BU248" s="47"/>
      <c r="BV248" s="61">
        <f t="shared" si="324"/>
        <v>1</v>
      </c>
      <c r="BW248" s="46">
        <f t="shared" si="324"/>
        <v>2</v>
      </c>
      <c r="BX248" s="46" t="str">
        <f t="shared" si="324"/>
        <v/>
      </c>
      <c r="BY248" s="46" t="str">
        <f t="shared" si="324"/>
        <v/>
      </c>
      <c r="BZ248" s="46">
        <f t="shared" si="324"/>
        <v>1</v>
      </c>
      <c r="CA248" s="46">
        <f t="shared" si="324"/>
        <v>1</v>
      </c>
      <c r="CB248" s="46" t="str">
        <f t="shared" si="324"/>
        <v/>
      </c>
      <c r="CC248" s="46" t="str">
        <f>(IF(T248="","",IF(RIGHT(T248,2)="10",RIGHT(T248,2),RIGHT(T248,1))+0))</f>
        <v/>
      </c>
      <c r="CD248" s="46">
        <f>(IF(U248="","",IF(RIGHT(U248,2)="10",RIGHT(U248,2),RIGHT(U248,1))+0))</f>
        <v>0</v>
      </c>
      <c r="CE248" s="46">
        <f>(IF(V248="","",IF(RIGHT(V248,2)="10",RIGHT(V248,2),RIGHT(V248,1))+0))</f>
        <v>1</v>
      </c>
      <c r="CF248" s="62"/>
      <c r="CG248" s="46" t="str">
        <f>(IF(X248="","",IF(RIGHT(X248,2)="10",RIGHT(X248,2),RIGHT(X248,1))+0))</f>
        <v/>
      </c>
      <c r="CH248" s="63">
        <f>(IF(Y248="","",IF(RIGHT(Y248,2)="10",RIGHT(Y248,2),RIGHT(Y248,1))+0))</f>
        <v>1</v>
      </c>
      <c r="CL248" s="46"/>
      <c r="CM248" s="46"/>
      <c r="CN248" s="46"/>
      <c r="CO248" s="46" t="str">
        <f t="shared" si="309"/>
        <v/>
      </c>
      <c r="CP248" s="46" t="str">
        <f t="shared" si="309"/>
        <v/>
      </c>
      <c r="CQ248" s="46" t="str">
        <f t="shared" si="309"/>
        <v/>
      </c>
      <c r="CR248" s="46" t="str">
        <f t="shared" si="309"/>
        <v/>
      </c>
      <c r="CS248" s="46" t="str">
        <f t="shared" si="309"/>
        <v/>
      </c>
      <c r="CU248" s="61" t="str">
        <f t="shared" si="325"/>
        <v>H</v>
      </c>
      <c r="CV248" s="46" t="str">
        <f t="shared" si="325"/>
        <v>H</v>
      </c>
      <c r="CW248" s="46" t="str">
        <f t="shared" si="325"/>
        <v/>
      </c>
      <c r="CX248" s="46" t="str">
        <f t="shared" si="325"/>
        <v/>
      </c>
      <c r="CY248" s="46" t="str">
        <f t="shared" si="325"/>
        <v>A</v>
      </c>
      <c r="CZ248" s="46" t="str">
        <f t="shared" si="325"/>
        <v>D</v>
      </c>
      <c r="DA248" s="46" t="str">
        <f t="shared" si="325"/>
        <v/>
      </c>
      <c r="DB248" s="46" t="str">
        <f>(IF(T248="","",IF(BD248&gt;CC248,"H",IF(BD248&lt;CC248,"A","D"))))</f>
        <v/>
      </c>
      <c r="DC248" s="46" t="str">
        <f>(IF(U248="","",IF(BE248&gt;CD248,"H",IF(BE248&lt;CD248,"A","D"))))</f>
        <v>H</v>
      </c>
      <c r="DD248" s="46" t="str">
        <f>(IF(V248="","",IF(BF248&gt;CE248,"H",IF(BF248&lt;CE248,"A","D"))))</f>
        <v>D</v>
      </c>
      <c r="DE248" s="62"/>
      <c r="DF248" s="46" t="str">
        <f>(IF(X248="","",IF(BH248&gt;CG248,"H",IF(BH248&lt;CG248,"A","D"))))</f>
        <v/>
      </c>
      <c r="DG248" s="63" t="str">
        <f>(IF(Y248="","",IF(BI248&gt;CH248,"H",IF(BI248&lt;CH248,"A","D"))))</f>
        <v>D</v>
      </c>
      <c r="DK248" s="46"/>
      <c r="DL248" s="46"/>
      <c r="DM248" s="46"/>
      <c r="DN248" s="24"/>
      <c r="DO248" s="24"/>
      <c r="DP248" s="24"/>
      <c r="DQ248" s="24"/>
      <c r="DR248" s="24"/>
      <c r="DT248" s="20" t="str">
        <f t="shared" si="311"/>
        <v>Tooting &amp; Mitcham</v>
      </c>
      <c r="DU248" s="48">
        <f t="shared" si="326"/>
        <v>14</v>
      </c>
      <c r="DV248" s="49">
        <f t="shared" si="327"/>
        <v>3</v>
      </c>
      <c r="DW248" s="49">
        <f t="shared" si="328"/>
        <v>3</v>
      </c>
      <c r="DX248" s="49">
        <f t="shared" si="329"/>
        <v>1</v>
      </c>
      <c r="DY248" s="49">
        <f>COUNTIF(DE$238:DE$250,"A")</f>
        <v>3</v>
      </c>
      <c r="DZ248" s="49">
        <f>COUNTIF(DE$238:DE$250,"D")</f>
        <v>2</v>
      </c>
      <c r="EA248" s="49">
        <f>COUNTIF(DE$238:DE$250,"H")</f>
        <v>2</v>
      </c>
      <c r="EB248" s="48">
        <f t="shared" si="330"/>
        <v>6</v>
      </c>
      <c r="EC248" s="48">
        <f t="shared" si="312"/>
        <v>5</v>
      </c>
      <c r="ED248" s="48">
        <f t="shared" si="312"/>
        <v>3</v>
      </c>
      <c r="EE248" s="50">
        <f>SUM($AW248:$BT248)+SUM(CF$238:CF$250)</f>
        <v>28</v>
      </c>
      <c r="EF248" s="50">
        <f>SUM($BV248:$CS248)+SUM(BG$238:BG$250)</f>
        <v>20</v>
      </c>
      <c r="EG248" s="48">
        <f t="shared" si="313"/>
        <v>17</v>
      </c>
      <c r="EH248" s="50">
        <f t="shared" si="331"/>
        <v>8</v>
      </c>
      <c r="EI248" s="47"/>
      <c r="EJ248" s="49">
        <f t="shared" si="314"/>
        <v>24</v>
      </c>
      <c r="EK248" s="49">
        <f t="shared" si="315"/>
        <v>13</v>
      </c>
      <c r="EL248" s="49">
        <f t="shared" si="316"/>
        <v>7</v>
      </c>
      <c r="EM248" s="49">
        <f t="shared" si="317"/>
        <v>4</v>
      </c>
      <c r="EN248" s="49">
        <f t="shared" si="318"/>
        <v>73</v>
      </c>
      <c r="EO248" s="49">
        <f t="shared" si="319"/>
        <v>28</v>
      </c>
      <c r="EP248" s="49">
        <f t="shared" si="320"/>
        <v>33</v>
      </c>
      <c r="EQ248" s="49">
        <f t="shared" si="321"/>
        <v>45</v>
      </c>
      <c r="ES248" s="4">
        <f t="shared" si="332"/>
        <v>1</v>
      </c>
      <c r="ET248" s="4">
        <f t="shared" si="333"/>
        <v>1</v>
      </c>
      <c r="EU248" s="4">
        <f t="shared" si="322"/>
        <v>1</v>
      </c>
      <c r="EV248" s="4">
        <f t="shared" si="322"/>
        <v>1</v>
      </c>
      <c r="EW248" s="4">
        <f t="shared" si="322"/>
        <v>1</v>
      </c>
      <c r="EX248" s="4">
        <f t="shared" si="322"/>
        <v>1</v>
      </c>
      <c r="EY248" s="4">
        <f t="shared" si="322"/>
        <v>1</v>
      </c>
      <c r="EZ248" s="4">
        <f t="shared" si="322"/>
        <v>1</v>
      </c>
    </row>
    <row r="249" spans="1:164" x14ac:dyDescent="0.25">
      <c r="A249" s="4">
        <v>12</v>
      </c>
      <c r="B249" s="4" t="s">
        <v>411</v>
      </c>
      <c r="C249" s="24">
        <v>24</v>
      </c>
      <c r="D249" s="24">
        <v>6</v>
      </c>
      <c r="E249" s="24">
        <v>2</v>
      </c>
      <c r="F249" s="24">
        <v>16</v>
      </c>
      <c r="G249" s="24">
        <v>30</v>
      </c>
      <c r="H249" s="24">
        <v>82</v>
      </c>
      <c r="I249" s="21">
        <v>14</v>
      </c>
      <c r="J249" s="24">
        <v>-52</v>
      </c>
      <c r="L249" s="51" t="s">
        <v>411</v>
      </c>
      <c r="M249" s="64"/>
      <c r="N249" s="136" t="s">
        <v>227</v>
      </c>
      <c r="O249" s="57"/>
      <c r="P249" s="54" t="s">
        <v>157</v>
      </c>
      <c r="Q249" s="57"/>
      <c r="R249" s="55" t="s">
        <v>157</v>
      </c>
      <c r="S249" s="57"/>
      <c r="T249" s="57"/>
      <c r="U249" s="66" t="s">
        <v>195</v>
      </c>
      <c r="V249" s="136" t="s">
        <v>267</v>
      </c>
      <c r="W249" s="57"/>
      <c r="X249" s="53"/>
      <c r="Y249" s="60" t="s">
        <v>176</v>
      </c>
      <c r="AA249" s="51" t="s">
        <v>411</v>
      </c>
      <c r="AB249" s="64"/>
      <c r="AC249" s="57"/>
      <c r="AD249" s="57"/>
      <c r="AE249" s="65" t="s">
        <v>443</v>
      </c>
      <c r="AF249" s="66" t="s">
        <v>546</v>
      </c>
      <c r="AG249" s="55" t="s">
        <v>556</v>
      </c>
      <c r="AH249" s="57"/>
      <c r="AI249" s="57"/>
      <c r="AJ249" s="54" t="s">
        <v>557</v>
      </c>
      <c r="AK249" s="57"/>
      <c r="AL249" s="57"/>
      <c r="AM249" s="53"/>
      <c r="AN249" s="60" t="s">
        <v>534</v>
      </c>
      <c r="AW249" s="61" t="str">
        <f t="shared" si="323"/>
        <v/>
      </c>
      <c r="AX249" s="46">
        <f t="shared" si="323"/>
        <v>1</v>
      </c>
      <c r="AY249" s="46" t="str">
        <f t="shared" si="323"/>
        <v/>
      </c>
      <c r="AZ249" s="46">
        <f t="shared" si="323"/>
        <v>0</v>
      </c>
      <c r="BA249" s="46" t="str">
        <f t="shared" si="323"/>
        <v/>
      </c>
      <c r="BB249" s="46">
        <f t="shared" si="323"/>
        <v>0</v>
      </c>
      <c r="BC249" s="46" t="str">
        <f t="shared" si="323"/>
        <v/>
      </c>
      <c r="BD249" s="46" t="str">
        <f>(IF(T249="","",(IF(MID(T249,2,1)="-",LEFT(T249,1),LEFT(T249,2)))+0))</f>
        <v/>
      </c>
      <c r="BE249" s="46">
        <f>(IF(U249="","",(IF(MID(U249,2,1)="-",LEFT(U249,1),LEFT(U249,2)))+0))</f>
        <v>0</v>
      </c>
      <c r="BF249" s="46">
        <f>(IF(V249="","",(IF(MID(V249,2,1)="-",LEFT(V249,1),LEFT(V249,2)))+0))</f>
        <v>1</v>
      </c>
      <c r="BG249" s="46" t="str">
        <f>(IF(W249="","",(IF(MID(W249,2,1)="-",LEFT(W249,1),LEFT(W249,2)))+0))</f>
        <v/>
      </c>
      <c r="BH249" s="62"/>
      <c r="BI249" s="63">
        <f>(IF(Y249="","",(IF(MID(Y249,2,1)="-",LEFT(Y249,1),LEFT(Y249,2)))+0))</f>
        <v>0</v>
      </c>
      <c r="BM249" s="46"/>
      <c r="BN249" s="46"/>
      <c r="BO249" s="46"/>
      <c r="BP249" s="46" t="str">
        <f t="shared" si="307"/>
        <v/>
      </c>
      <c r="BQ249" s="46" t="str">
        <f t="shared" si="307"/>
        <v/>
      </c>
      <c r="BR249" s="46" t="str">
        <f t="shared" si="307"/>
        <v/>
      </c>
      <c r="BS249" s="46" t="str">
        <f t="shared" si="307"/>
        <v/>
      </c>
      <c r="BT249" s="46" t="str">
        <f t="shared" si="307"/>
        <v/>
      </c>
      <c r="BU249" s="47"/>
      <c r="BV249" s="61" t="str">
        <f t="shared" si="324"/>
        <v/>
      </c>
      <c r="BW249" s="46">
        <f t="shared" si="324"/>
        <v>0</v>
      </c>
      <c r="BX249" s="46" t="str">
        <f t="shared" si="324"/>
        <v/>
      </c>
      <c r="BY249" s="46">
        <f t="shared" si="324"/>
        <v>3</v>
      </c>
      <c r="BZ249" s="46" t="str">
        <f t="shared" si="324"/>
        <v/>
      </c>
      <c r="CA249" s="46">
        <f t="shared" si="324"/>
        <v>3</v>
      </c>
      <c r="CB249" s="46" t="str">
        <f t="shared" si="324"/>
        <v/>
      </c>
      <c r="CC249" s="46" t="str">
        <f>(IF(T249="","",IF(RIGHT(T249,2)="10",RIGHT(T249,2),RIGHT(T249,1))+0))</f>
        <v/>
      </c>
      <c r="CD249" s="46">
        <f>(IF(U249="","",IF(RIGHT(U249,2)="10",RIGHT(U249,2),RIGHT(U249,1))+0))</f>
        <v>5</v>
      </c>
      <c r="CE249" s="46">
        <f>(IF(V249="","",IF(RIGHT(V249,2)="10",RIGHT(V249,2),RIGHT(V249,1))+0))</f>
        <v>6</v>
      </c>
      <c r="CF249" s="46" t="str">
        <f>(IF(W249="","",IF(RIGHT(W249,2)="10",RIGHT(W249,2),RIGHT(W249,1))+0))</f>
        <v/>
      </c>
      <c r="CG249" s="62"/>
      <c r="CH249" s="63">
        <f>(IF(Y249="","",IF(RIGHT(Y249,2)="10",RIGHT(Y249,2),RIGHT(Y249,1))+0))</f>
        <v>10</v>
      </c>
      <c r="CL249" s="46"/>
      <c r="CM249" s="46"/>
      <c r="CN249" s="46"/>
      <c r="CO249" s="46" t="str">
        <f t="shared" si="309"/>
        <v/>
      </c>
      <c r="CP249" s="46" t="str">
        <f t="shared" si="309"/>
        <v/>
      </c>
      <c r="CQ249" s="46" t="str">
        <f t="shared" si="309"/>
        <v/>
      </c>
      <c r="CR249" s="46" t="str">
        <f t="shared" si="309"/>
        <v/>
      </c>
      <c r="CS249" s="46" t="str">
        <f t="shared" si="309"/>
        <v/>
      </c>
      <c r="CU249" s="61" t="str">
        <f t="shared" si="325"/>
        <v/>
      </c>
      <c r="CV249" s="46" t="str">
        <f t="shared" si="325"/>
        <v>H</v>
      </c>
      <c r="CW249" s="46" t="str">
        <f t="shared" si="325"/>
        <v/>
      </c>
      <c r="CX249" s="46" t="str">
        <f t="shared" si="325"/>
        <v>A</v>
      </c>
      <c r="CY249" s="46" t="str">
        <f t="shared" si="325"/>
        <v/>
      </c>
      <c r="CZ249" s="46" t="str">
        <f t="shared" si="325"/>
        <v>A</v>
      </c>
      <c r="DA249" s="46" t="str">
        <f t="shared" si="325"/>
        <v/>
      </c>
      <c r="DB249" s="46" t="str">
        <f>(IF(T249="","",IF(BD249&gt;CC249,"H",IF(BD249&lt;CC249,"A","D"))))</f>
        <v/>
      </c>
      <c r="DC249" s="46" t="str">
        <f>(IF(U249="","",IF(BE249&gt;CD249,"H",IF(BE249&lt;CD249,"A","D"))))</f>
        <v>A</v>
      </c>
      <c r="DD249" s="46" t="str">
        <f>(IF(V249="","",IF(BF249&gt;CE249,"H",IF(BF249&lt;CE249,"A","D"))))</f>
        <v>A</v>
      </c>
      <c r="DE249" s="46" t="str">
        <f>(IF(W249="","",IF(BG249&gt;CF249,"H",IF(BG249&lt;CF249,"A","D"))))</f>
        <v/>
      </c>
      <c r="DF249" s="62"/>
      <c r="DG249" s="63" t="str">
        <f>(IF(Y249="","",IF(BI249&gt;CH249,"H",IF(BI249&lt;CH249,"A","D"))))</f>
        <v>A</v>
      </c>
      <c r="DK249" s="46"/>
      <c r="DL249" s="46"/>
      <c r="DM249" s="46"/>
      <c r="DN249" s="24"/>
      <c r="DO249" s="24"/>
      <c r="DP249" s="24"/>
      <c r="DQ249" s="24"/>
      <c r="DR249" s="24"/>
      <c r="DT249" s="20" t="str">
        <f t="shared" si="311"/>
        <v>Walton &amp; Hersham</v>
      </c>
      <c r="DU249" s="48">
        <f t="shared" si="326"/>
        <v>12</v>
      </c>
      <c r="DV249" s="49">
        <f t="shared" si="327"/>
        <v>1</v>
      </c>
      <c r="DW249" s="49">
        <f t="shared" si="328"/>
        <v>0</v>
      </c>
      <c r="DX249" s="49">
        <f t="shared" si="329"/>
        <v>5</v>
      </c>
      <c r="DY249" s="49">
        <f>COUNTIF(DF$238:DF$250,"A")</f>
        <v>1</v>
      </c>
      <c r="DZ249" s="49">
        <f>COUNTIF(DF$238:DF$250,"D")</f>
        <v>0</v>
      </c>
      <c r="EA249" s="49">
        <f>COUNTIF(DF$238:DF$250,"H")</f>
        <v>5</v>
      </c>
      <c r="EB249" s="48">
        <f t="shared" si="330"/>
        <v>2</v>
      </c>
      <c r="EC249" s="48">
        <f t="shared" si="312"/>
        <v>0</v>
      </c>
      <c r="ED249" s="48">
        <f t="shared" si="312"/>
        <v>10</v>
      </c>
      <c r="EE249" s="50">
        <f>SUM($AW249:$BT249)+SUM(CG$238:CG$250)</f>
        <v>11</v>
      </c>
      <c r="EF249" s="50">
        <f>SUM($BV249:$CS249)+SUM(BH$238:BH$250)</f>
        <v>51</v>
      </c>
      <c r="EG249" s="48">
        <f t="shared" si="313"/>
        <v>4</v>
      </c>
      <c r="EH249" s="50">
        <f t="shared" si="331"/>
        <v>-40</v>
      </c>
      <c r="EI249" s="47"/>
      <c r="EJ249" s="49">
        <f t="shared" si="314"/>
        <v>24</v>
      </c>
      <c r="EK249" s="49">
        <f t="shared" si="315"/>
        <v>6</v>
      </c>
      <c r="EL249" s="49">
        <f t="shared" si="316"/>
        <v>2</v>
      </c>
      <c r="EM249" s="49">
        <f t="shared" si="317"/>
        <v>16</v>
      </c>
      <c r="EN249" s="49">
        <f t="shared" si="318"/>
        <v>30</v>
      </c>
      <c r="EO249" s="49">
        <f t="shared" si="319"/>
        <v>82</v>
      </c>
      <c r="EP249" s="49">
        <f t="shared" si="320"/>
        <v>14</v>
      </c>
      <c r="EQ249" s="49">
        <f t="shared" si="321"/>
        <v>-52</v>
      </c>
      <c r="ES249" s="4">
        <f t="shared" si="332"/>
        <v>1</v>
      </c>
      <c r="ET249" s="4">
        <f t="shared" si="333"/>
        <v>1</v>
      </c>
      <c r="EU249" s="4">
        <f t="shared" si="322"/>
        <v>1</v>
      </c>
      <c r="EV249" s="4">
        <f t="shared" si="322"/>
        <v>1</v>
      </c>
      <c r="EW249" s="4">
        <f t="shared" si="322"/>
        <v>1</v>
      </c>
      <c r="EX249" s="4">
        <f t="shared" si="322"/>
        <v>1</v>
      </c>
      <c r="EY249" s="4">
        <f t="shared" si="322"/>
        <v>1</v>
      </c>
      <c r="EZ249" s="4">
        <f t="shared" si="322"/>
        <v>1</v>
      </c>
    </row>
    <row r="250" spans="1:164" ht="11.4" thickBot="1" x14ac:dyDescent="0.3">
      <c r="A250" s="4">
        <v>13</v>
      </c>
      <c r="B250" s="4" t="s">
        <v>310</v>
      </c>
      <c r="C250" s="24">
        <v>24</v>
      </c>
      <c r="D250" s="24">
        <v>1</v>
      </c>
      <c r="E250" s="24">
        <v>0</v>
      </c>
      <c r="F250" s="24">
        <v>23</v>
      </c>
      <c r="G250" s="24">
        <v>15</v>
      </c>
      <c r="H250" s="24">
        <v>107</v>
      </c>
      <c r="I250" s="21">
        <v>2</v>
      </c>
      <c r="J250" s="24">
        <v>-92</v>
      </c>
      <c r="L250" s="77" t="s">
        <v>313</v>
      </c>
      <c r="M250" s="104" t="s">
        <v>227</v>
      </c>
      <c r="N250" s="86" t="s">
        <v>164</v>
      </c>
      <c r="O250" s="85" t="s">
        <v>132</v>
      </c>
      <c r="P250" s="85" t="s">
        <v>102</v>
      </c>
      <c r="Q250" s="85" t="s">
        <v>232</v>
      </c>
      <c r="R250" s="81" t="s">
        <v>132</v>
      </c>
      <c r="S250" s="85" t="s">
        <v>131</v>
      </c>
      <c r="T250" s="85" t="s">
        <v>558</v>
      </c>
      <c r="U250" s="85" t="s">
        <v>179</v>
      </c>
      <c r="V250" s="85" t="s">
        <v>120</v>
      </c>
      <c r="W250" s="85" t="s">
        <v>101</v>
      </c>
      <c r="X250" s="86" t="s">
        <v>559</v>
      </c>
      <c r="Y250" s="83"/>
      <c r="AA250" s="77" t="s">
        <v>313</v>
      </c>
      <c r="AB250" s="104" t="s">
        <v>334</v>
      </c>
      <c r="AC250" s="85" t="s">
        <v>533</v>
      </c>
      <c r="AD250" s="85" t="s">
        <v>528</v>
      </c>
      <c r="AE250" s="85" t="s">
        <v>554</v>
      </c>
      <c r="AF250" s="85" t="s">
        <v>417</v>
      </c>
      <c r="AG250" s="81" t="s">
        <v>560</v>
      </c>
      <c r="AH250" s="85" t="s">
        <v>538</v>
      </c>
      <c r="AI250" s="85" t="s">
        <v>553</v>
      </c>
      <c r="AJ250" s="85" t="s">
        <v>304</v>
      </c>
      <c r="AK250" s="85" t="s">
        <v>541</v>
      </c>
      <c r="AL250" s="85" t="s">
        <v>353</v>
      </c>
      <c r="AM250" s="85" t="s">
        <v>395</v>
      </c>
      <c r="AN250" s="83"/>
      <c r="AW250" s="87">
        <f t="shared" si="323"/>
        <v>1</v>
      </c>
      <c r="AX250" s="88">
        <f t="shared" si="323"/>
        <v>2</v>
      </c>
      <c r="AY250" s="88">
        <f t="shared" si="323"/>
        <v>4</v>
      </c>
      <c r="AZ250" s="88">
        <f t="shared" si="323"/>
        <v>3</v>
      </c>
      <c r="BA250" s="88">
        <f t="shared" si="323"/>
        <v>4</v>
      </c>
      <c r="BB250" s="88">
        <f t="shared" si="323"/>
        <v>4</v>
      </c>
      <c r="BC250" s="88">
        <f t="shared" si="323"/>
        <v>2</v>
      </c>
      <c r="BD250" s="88">
        <f>(IF(T250="","",(IF(MID(T250,2,1)="-",LEFT(T250,1),LEFT(T250,2)))+0))</f>
        <v>15</v>
      </c>
      <c r="BE250" s="88">
        <f>(IF(U250="","",(IF(MID(U250,2,1)="-",LEFT(U250,1),LEFT(U250,2)))+0))</f>
        <v>3</v>
      </c>
      <c r="BF250" s="88">
        <f>(IF(V250="","",(IF(MID(V250,2,1)="-",LEFT(V250,1),LEFT(V250,2)))+0))</f>
        <v>5</v>
      </c>
      <c r="BG250" s="88">
        <f>(IF(W250="","",(IF(MID(W250,2,1)="-",LEFT(W250,1),LEFT(W250,2)))+0))</f>
        <v>2</v>
      </c>
      <c r="BH250" s="88">
        <f>(IF(X250="","",(IF(MID(X250,2,1)="-",LEFT(X250,1),LEFT(X250,2)))+0))</f>
        <v>7</v>
      </c>
      <c r="BI250" s="89"/>
      <c r="BM250" s="46"/>
      <c r="BN250" s="46"/>
      <c r="BO250" s="46"/>
      <c r="BP250" s="46" t="str">
        <f t="shared" si="307"/>
        <v/>
      </c>
      <c r="BQ250" s="46" t="str">
        <f t="shared" si="307"/>
        <v/>
      </c>
      <c r="BR250" s="46" t="str">
        <f t="shared" si="307"/>
        <v/>
      </c>
      <c r="BS250" s="46" t="str">
        <f t="shared" si="307"/>
        <v/>
      </c>
      <c r="BT250" s="46" t="str">
        <f t="shared" si="307"/>
        <v/>
      </c>
      <c r="BU250" s="47"/>
      <c r="BV250" s="87">
        <f t="shared" si="324"/>
        <v>0</v>
      </c>
      <c r="BW250" s="88">
        <f t="shared" si="324"/>
        <v>0</v>
      </c>
      <c r="BX250" s="88">
        <f t="shared" si="324"/>
        <v>1</v>
      </c>
      <c r="BY250" s="88">
        <f t="shared" si="324"/>
        <v>0</v>
      </c>
      <c r="BZ250" s="88">
        <f t="shared" si="324"/>
        <v>0</v>
      </c>
      <c r="CA250" s="88">
        <f t="shared" si="324"/>
        <v>1</v>
      </c>
      <c r="CB250" s="88">
        <f t="shared" si="324"/>
        <v>1</v>
      </c>
      <c r="CC250" s="88">
        <f>(IF(T250="","",IF(RIGHT(T250,2)="10",RIGHT(T250,2),RIGHT(T250,1))+0))</f>
        <v>0</v>
      </c>
      <c r="CD250" s="88">
        <f>(IF(U250="","",IF(RIGHT(U250,2)="10",RIGHT(U250,2),RIGHT(U250,1))+0))</f>
        <v>3</v>
      </c>
      <c r="CE250" s="88">
        <f>(IF(V250="","",IF(RIGHT(V250,2)="10",RIGHT(V250,2),RIGHT(V250,1))+0))</f>
        <v>0</v>
      </c>
      <c r="CF250" s="88">
        <f>(IF(W250="","",IF(RIGHT(W250,2)="10",RIGHT(W250,2),RIGHT(W250,1))+0))</f>
        <v>2</v>
      </c>
      <c r="CG250" s="88">
        <f>(IF(X250="","",IF(RIGHT(X250,2)="10",RIGHT(X250,2),RIGHT(X250,1))+0))</f>
        <v>3</v>
      </c>
      <c r="CH250" s="89"/>
      <c r="CL250" s="46"/>
      <c r="CM250" s="46"/>
      <c r="CN250" s="46"/>
      <c r="CO250" s="46" t="str">
        <f t="shared" si="309"/>
        <v/>
      </c>
      <c r="CP250" s="46" t="str">
        <f t="shared" si="309"/>
        <v/>
      </c>
      <c r="CQ250" s="46" t="str">
        <f t="shared" si="309"/>
        <v/>
      </c>
      <c r="CR250" s="46" t="str">
        <f t="shared" si="309"/>
        <v/>
      </c>
      <c r="CS250" s="46" t="str">
        <f t="shared" si="309"/>
        <v/>
      </c>
      <c r="CU250" s="87" t="str">
        <f t="shared" si="325"/>
        <v>H</v>
      </c>
      <c r="CV250" s="88" t="str">
        <f t="shared" si="325"/>
        <v>H</v>
      </c>
      <c r="CW250" s="88" t="str">
        <f t="shared" si="325"/>
        <v>H</v>
      </c>
      <c r="CX250" s="88" t="str">
        <f t="shared" si="325"/>
        <v>H</v>
      </c>
      <c r="CY250" s="88" t="str">
        <f t="shared" si="325"/>
        <v>H</v>
      </c>
      <c r="CZ250" s="88" t="str">
        <f t="shared" si="325"/>
        <v>H</v>
      </c>
      <c r="DA250" s="88" t="str">
        <f t="shared" si="325"/>
        <v>H</v>
      </c>
      <c r="DB250" s="88" t="str">
        <f>(IF(T250="","",IF(BD250&gt;CC250,"H",IF(BD250&lt;CC250,"A","D"))))</f>
        <v>H</v>
      </c>
      <c r="DC250" s="88" t="str">
        <f>(IF(U250="","",IF(BE250&gt;CD250,"H",IF(BE250&lt;CD250,"A","D"))))</f>
        <v>D</v>
      </c>
      <c r="DD250" s="88" t="str">
        <f>(IF(V250="","",IF(BF250&gt;CE250,"H",IF(BF250&lt;CE250,"A","D"))))</f>
        <v>H</v>
      </c>
      <c r="DE250" s="88" t="str">
        <f>(IF(W250="","",IF(BG250&gt;CF250,"H",IF(BG250&lt;CF250,"A","D"))))</f>
        <v>D</v>
      </c>
      <c r="DF250" s="88" t="str">
        <f>(IF(X250="","",IF(BH250&gt;CG250,"H",IF(BH250&lt;CG250,"A","D"))))</f>
        <v>H</v>
      </c>
      <c r="DG250" s="89"/>
      <c r="DK250" s="46"/>
      <c r="DL250" s="46"/>
      <c r="DM250" s="46"/>
      <c r="DN250" s="24" t="str">
        <f>(IF(AQ250="","",IF(BP250&gt;CO250,"H",IF(BP250&lt;CO250,"A","D"))))</f>
        <v/>
      </c>
      <c r="DO250" s="24" t="str">
        <f>(IF(AR250="","",IF(BQ250&gt;CP250,"H",IF(BQ250&lt;CP250,"A","D"))))</f>
        <v/>
      </c>
      <c r="DP250" s="24" t="str">
        <f>(IF(AS250="","",IF(BR250&gt;CQ250,"H",IF(BR250&lt;CQ250,"A","D"))))</f>
        <v/>
      </c>
      <c r="DQ250" s="24" t="str">
        <f>(IF(AT250="","",IF(BS250&gt;CR250,"H",IF(BS250&lt;CR250,"A","D"))))</f>
        <v/>
      </c>
      <c r="DR250" s="24" t="str">
        <f>(IF(AU250="","",IF(BT250&gt;CS250,"H",IF(BT250&lt;CS250,"A","D"))))</f>
        <v/>
      </c>
      <c r="DT250" s="20" t="str">
        <f t="shared" si="311"/>
        <v>Whyteleafe</v>
      </c>
      <c r="DU250" s="48">
        <f t="shared" si="326"/>
        <v>24</v>
      </c>
      <c r="DV250" s="49">
        <f t="shared" si="327"/>
        <v>10</v>
      </c>
      <c r="DW250" s="49">
        <f t="shared" si="328"/>
        <v>2</v>
      </c>
      <c r="DX250" s="49">
        <f t="shared" si="329"/>
        <v>0</v>
      </c>
      <c r="DY250" s="49">
        <f>COUNTIF(DG$238:DG$250,"A")</f>
        <v>10</v>
      </c>
      <c r="DZ250" s="49">
        <f>COUNTIF(DG$238:DG$250,"D")</f>
        <v>2</v>
      </c>
      <c r="EA250" s="49">
        <f>COUNTIF(DG$238:DG$250,"H")</f>
        <v>0</v>
      </c>
      <c r="EB250" s="48">
        <f t="shared" si="330"/>
        <v>20</v>
      </c>
      <c r="EC250" s="48">
        <f t="shared" si="312"/>
        <v>4</v>
      </c>
      <c r="ED250" s="48">
        <f t="shared" si="312"/>
        <v>0</v>
      </c>
      <c r="EE250" s="50">
        <f>SUM($AW250:$BT250)+SUM(CH$238:CH$250)</f>
        <v>100</v>
      </c>
      <c r="EF250" s="50">
        <f>SUM($BV250:$CS250)+SUM(BI$238:BI$250)</f>
        <v>23</v>
      </c>
      <c r="EG250" s="48">
        <f t="shared" si="313"/>
        <v>44</v>
      </c>
      <c r="EH250" s="50">
        <f t="shared" si="331"/>
        <v>77</v>
      </c>
      <c r="EI250" s="47"/>
      <c r="EJ250" s="49">
        <f t="shared" si="314"/>
        <v>24</v>
      </c>
      <c r="EK250" s="49">
        <f t="shared" si="315"/>
        <v>20</v>
      </c>
      <c r="EL250" s="49">
        <f t="shared" si="316"/>
        <v>4</v>
      </c>
      <c r="EM250" s="49">
        <f t="shared" si="317"/>
        <v>0</v>
      </c>
      <c r="EN250" s="49">
        <f t="shared" si="318"/>
        <v>100</v>
      </c>
      <c r="EO250" s="49">
        <f t="shared" si="319"/>
        <v>23</v>
      </c>
      <c r="EP250" s="49">
        <f t="shared" si="320"/>
        <v>44</v>
      </c>
      <c r="EQ250" s="49">
        <f t="shared" si="321"/>
        <v>77</v>
      </c>
      <c r="ES250" s="4">
        <f t="shared" si="332"/>
        <v>0</v>
      </c>
      <c r="ET250" s="4">
        <f t="shared" si="333"/>
        <v>0</v>
      </c>
      <c r="EU250" s="4">
        <f t="shared" si="322"/>
        <v>0</v>
      </c>
      <c r="EV250" s="4">
        <f t="shared" si="322"/>
        <v>0</v>
      </c>
      <c r="EW250" s="4">
        <f t="shared" si="322"/>
        <v>0</v>
      </c>
      <c r="EX250" s="4">
        <f t="shared" si="322"/>
        <v>0</v>
      </c>
      <c r="EY250" s="4">
        <f t="shared" si="322"/>
        <v>0</v>
      </c>
      <c r="EZ250" s="4">
        <f t="shared" si="322"/>
        <v>0</v>
      </c>
    </row>
    <row r="251" spans="1:164" x14ac:dyDescent="0.25">
      <c r="G251" s="27">
        <f>SUM(G238:G250)</f>
        <v>643</v>
      </c>
      <c r="H251" s="27">
        <f>SUM(H238:H250)</f>
        <v>643</v>
      </c>
      <c r="J251" s="27">
        <f>SUM(J238:J250)</f>
        <v>0</v>
      </c>
      <c r="X251" s="4" t="s">
        <v>561</v>
      </c>
      <c r="AE251" s="4" t="s">
        <v>562</v>
      </c>
    </row>
    <row r="252" spans="1:164" ht="11.4" thickBot="1" x14ac:dyDescent="0.3">
      <c r="A252" s="20" t="s">
        <v>563</v>
      </c>
      <c r="B252" s="20"/>
      <c r="C252" s="23" t="s">
        <v>564</v>
      </c>
      <c r="D252" s="21"/>
      <c r="E252" s="21"/>
      <c r="F252" s="21"/>
      <c r="G252" s="21"/>
      <c r="H252" s="21"/>
      <c r="J252" s="21"/>
      <c r="Q252" s="4" t="s">
        <v>565</v>
      </c>
      <c r="R252" s="4" t="s">
        <v>566</v>
      </c>
      <c r="T252" s="4" t="s">
        <v>567</v>
      </c>
      <c r="Z252" s="138" t="s">
        <v>568</v>
      </c>
      <c r="AA252" s="138"/>
      <c r="AC252" s="4" t="s">
        <v>569</v>
      </c>
    </row>
    <row r="253" spans="1:164" ht="11.4" thickBot="1" x14ac:dyDescent="0.3">
      <c r="A253" s="20" t="s">
        <v>11</v>
      </c>
      <c r="B253" s="20" t="s">
        <v>12</v>
      </c>
      <c r="C253" s="21" t="s">
        <v>13</v>
      </c>
      <c r="D253" s="21" t="s">
        <v>14</v>
      </c>
      <c r="E253" s="21" t="s">
        <v>15</v>
      </c>
      <c r="F253" s="21" t="s">
        <v>16</v>
      </c>
      <c r="G253" s="21" t="s">
        <v>17</v>
      </c>
      <c r="H253" s="21" t="s">
        <v>18</v>
      </c>
      <c r="I253" s="21" t="s">
        <v>19</v>
      </c>
      <c r="J253" s="21" t="s">
        <v>96</v>
      </c>
      <c r="L253" s="32"/>
      <c r="M253" s="33" t="s">
        <v>183</v>
      </c>
      <c r="N253" s="33" t="s">
        <v>570</v>
      </c>
      <c r="O253" s="34" t="s">
        <v>292</v>
      </c>
      <c r="P253" s="33" t="s">
        <v>571</v>
      </c>
      <c r="Q253" s="33" t="s">
        <v>371</v>
      </c>
      <c r="R253" s="33" t="s">
        <v>294</v>
      </c>
      <c r="S253" s="33" t="s">
        <v>510</v>
      </c>
      <c r="T253" s="35" t="s">
        <v>295</v>
      </c>
      <c r="AA253" s="32"/>
      <c r="AB253" s="33" t="s">
        <v>183</v>
      </c>
      <c r="AC253" s="33" t="s">
        <v>570</v>
      </c>
      <c r="AD253" s="34" t="s">
        <v>292</v>
      </c>
      <c r="AE253" s="33" t="s">
        <v>571</v>
      </c>
      <c r="AF253" s="33" t="s">
        <v>371</v>
      </c>
      <c r="AG253" s="33" t="s">
        <v>294</v>
      </c>
      <c r="AH253" s="33" t="s">
        <v>510</v>
      </c>
      <c r="AI253" s="35" t="s">
        <v>295</v>
      </c>
      <c r="AP253" s="4" t="s">
        <v>112</v>
      </c>
      <c r="DU253" s="24" t="s">
        <v>13</v>
      </c>
      <c r="DV253" s="24" t="s">
        <v>90</v>
      </c>
      <c r="DW253" s="24" t="s">
        <v>91</v>
      </c>
      <c r="DX253" s="24" t="s">
        <v>92</v>
      </c>
      <c r="DY253" s="24" t="s">
        <v>93</v>
      </c>
      <c r="DZ253" s="24" t="s">
        <v>94</v>
      </c>
      <c r="EA253" s="24" t="s">
        <v>95</v>
      </c>
      <c r="EB253" s="24" t="s">
        <v>14</v>
      </c>
      <c r="EC253" s="24" t="s">
        <v>15</v>
      </c>
      <c r="ED253" s="24" t="s">
        <v>16</v>
      </c>
      <c r="EE253" s="24" t="s">
        <v>17</v>
      </c>
      <c r="EF253" s="24" t="s">
        <v>18</v>
      </c>
      <c r="EG253" s="24" t="s">
        <v>19</v>
      </c>
      <c r="EH253" s="24" t="s">
        <v>96</v>
      </c>
      <c r="EI253" s="24"/>
      <c r="EJ253" s="24" t="s">
        <v>13</v>
      </c>
      <c r="EK253" s="24" t="s">
        <v>14</v>
      </c>
      <c r="EL253" s="24" t="s">
        <v>15</v>
      </c>
      <c r="EM253" s="24" t="s">
        <v>16</v>
      </c>
      <c r="EN253" s="24" t="s">
        <v>17</v>
      </c>
      <c r="EO253" s="24" t="s">
        <v>18</v>
      </c>
      <c r="EP253" s="24" t="s">
        <v>19</v>
      </c>
      <c r="EQ253" s="24" t="s">
        <v>96</v>
      </c>
    </row>
    <row r="254" spans="1:164" x14ac:dyDescent="0.25">
      <c r="A254" s="4">
        <v>1</v>
      </c>
      <c r="B254" s="4" t="s">
        <v>313</v>
      </c>
      <c r="C254" s="24">
        <v>14</v>
      </c>
      <c r="D254" s="24">
        <v>11</v>
      </c>
      <c r="E254" s="24">
        <v>2</v>
      </c>
      <c r="F254" s="24">
        <v>1</v>
      </c>
      <c r="G254" s="24">
        <v>54</v>
      </c>
      <c r="H254" s="24">
        <v>12</v>
      </c>
      <c r="I254" s="21">
        <v>24</v>
      </c>
      <c r="J254" s="24">
        <v>42</v>
      </c>
      <c r="L254" s="36" t="s">
        <v>298</v>
      </c>
      <c r="M254" s="37"/>
      <c r="N254" s="33" t="s">
        <v>207</v>
      </c>
      <c r="O254" s="34" t="s">
        <v>121</v>
      </c>
      <c r="P254" s="33" t="s">
        <v>145</v>
      </c>
      <c r="Q254" s="33" t="s">
        <v>131</v>
      </c>
      <c r="R254" s="33" t="s">
        <v>164</v>
      </c>
      <c r="S254" s="33" t="s">
        <v>104</v>
      </c>
      <c r="T254" s="139" t="s">
        <v>175</v>
      </c>
      <c r="AA254" s="36" t="s">
        <v>298</v>
      </c>
      <c r="AB254" s="37"/>
      <c r="AC254" s="41" t="s">
        <v>506</v>
      </c>
      <c r="AD254" s="34" t="s">
        <v>481</v>
      </c>
      <c r="AE254" s="33"/>
      <c r="AF254" s="33"/>
      <c r="AG254" s="33"/>
      <c r="AH254" s="33"/>
      <c r="AI254" s="95" t="s">
        <v>496</v>
      </c>
      <c r="AP254" s="4" t="s">
        <v>473</v>
      </c>
      <c r="AW254" s="43"/>
      <c r="AX254" s="44">
        <f t="shared" ref="AX254:BD255" si="334">(IF(N254="","",(IF(MID(N254,2,1)="-",LEFT(N254,1),LEFT(N254,2)))+0))</f>
        <v>0</v>
      </c>
      <c r="AY254" s="44">
        <f t="shared" si="334"/>
        <v>1</v>
      </c>
      <c r="AZ254" s="44">
        <f t="shared" si="334"/>
        <v>2</v>
      </c>
      <c r="BA254" s="44">
        <f t="shared" si="334"/>
        <v>2</v>
      </c>
      <c r="BB254" s="44">
        <f t="shared" si="334"/>
        <v>2</v>
      </c>
      <c r="BC254" s="44">
        <f t="shared" si="334"/>
        <v>1</v>
      </c>
      <c r="BD254" s="45">
        <f t="shared" si="334"/>
        <v>0</v>
      </c>
      <c r="BM254" s="46"/>
      <c r="BN254" s="46"/>
      <c r="BO254" s="46"/>
      <c r="BP254" s="46" t="str">
        <f t="shared" ref="BP254:BT261" si="335">(IF(AQ254="","",(IF(MID(AQ254,2,1)="-",LEFT(AQ254,1),LEFT(AQ254,2)))+0))</f>
        <v/>
      </c>
      <c r="BQ254" s="46" t="str">
        <f t="shared" si="335"/>
        <v/>
      </c>
      <c r="BR254" s="46" t="str">
        <f t="shared" si="335"/>
        <v/>
      </c>
      <c r="BS254" s="46" t="str">
        <f t="shared" si="335"/>
        <v/>
      </c>
      <c r="BT254" s="46" t="str">
        <f t="shared" si="335"/>
        <v/>
      </c>
      <c r="BU254" s="47"/>
      <c r="BV254" s="43"/>
      <c r="BW254" s="44">
        <f t="shared" ref="BW254:CC255" si="336">(IF(N254="","",IF(RIGHT(N254,2)="10",RIGHT(N254,2),RIGHT(N254,1))+0))</f>
        <v>4</v>
      </c>
      <c r="BX254" s="44">
        <f t="shared" si="336"/>
        <v>4</v>
      </c>
      <c r="BY254" s="44">
        <f t="shared" si="336"/>
        <v>4</v>
      </c>
      <c r="BZ254" s="44">
        <f t="shared" si="336"/>
        <v>1</v>
      </c>
      <c r="CA254" s="44">
        <f t="shared" si="336"/>
        <v>0</v>
      </c>
      <c r="CB254" s="44">
        <f t="shared" si="336"/>
        <v>3</v>
      </c>
      <c r="CC254" s="45">
        <f t="shared" si="336"/>
        <v>6</v>
      </c>
      <c r="CL254" s="46"/>
      <c r="CM254" s="46"/>
      <c r="CN254" s="46"/>
      <c r="CO254" s="46" t="str">
        <f t="shared" ref="CO254:CS261" si="337">(IF(AQ254="","",IF(RIGHT(AQ254,2)="10",RIGHT(AQ254,2),RIGHT(AQ254,1))+0))</f>
        <v/>
      </c>
      <c r="CP254" s="46" t="str">
        <f t="shared" si="337"/>
        <v/>
      </c>
      <c r="CQ254" s="46" t="str">
        <f t="shared" si="337"/>
        <v/>
      </c>
      <c r="CR254" s="46" t="str">
        <f t="shared" si="337"/>
        <v/>
      </c>
      <c r="CS254" s="46" t="str">
        <f t="shared" si="337"/>
        <v/>
      </c>
      <c r="CU254" s="43"/>
      <c r="CV254" s="44" t="str">
        <f t="shared" ref="CV254:DB255" si="338">(IF(N254="","",IF(AX254&gt;BW254,"H",IF(AX254&lt;BW254,"A","D"))))</f>
        <v>A</v>
      </c>
      <c r="CW254" s="44" t="str">
        <f t="shared" si="338"/>
        <v>A</v>
      </c>
      <c r="CX254" s="44" t="str">
        <f t="shared" si="338"/>
        <v>A</v>
      </c>
      <c r="CY254" s="44" t="str">
        <f t="shared" si="338"/>
        <v>H</v>
      </c>
      <c r="CZ254" s="44" t="str">
        <f t="shared" si="338"/>
        <v>H</v>
      </c>
      <c r="DA254" s="44" t="str">
        <f t="shared" si="338"/>
        <v>A</v>
      </c>
      <c r="DB254" s="45" t="str">
        <f t="shared" si="338"/>
        <v>A</v>
      </c>
      <c r="DK254" s="46"/>
      <c r="DL254" s="46"/>
      <c r="DM254" s="46"/>
      <c r="DN254" s="24" t="str">
        <f t="shared" ref="DN254:DR261" si="339">(IF(AQ254="","",IF(BP254&gt;CO254,"H",IF(BP254&lt;CO254,"A","D"))))</f>
        <v/>
      </c>
      <c r="DO254" s="24" t="str">
        <f t="shared" si="339"/>
        <v/>
      </c>
      <c r="DP254" s="24" t="str">
        <f t="shared" si="339"/>
        <v/>
      </c>
      <c r="DQ254" s="24" t="str">
        <f t="shared" si="339"/>
        <v/>
      </c>
      <c r="DR254" s="24" t="str">
        <f t="shared" si="339"/>
        <v/>
      </c>
      <c r="DT254" s="20" t="str">
        <f t="shared" ref="DT254:DT261" si="340">L254</f>
        <v>Banstead Athletic</v>
      </c>
      <c r="DU254" s="48">
        <f>SUM(EB254:ED254)</f>
        <v>14</v>
      </c>
      <c r="DV254" s="49">
        <f>COUNTIF($CU254:$DR254,"H")</f>
        <v>2</v>
      </c>
      <c r="DW254" s="49">
        <f>COUNTIF($CU254:$DR254,"D")</f>
        <v>0</v>
      </c>
      <c r="DX254" s="49">
        <f>COUNTIF($CU254:$DR254,"A")</f>
        <v>5</v>
      </c>
      <c r="DY254" s="49">
        <f>COUNTIF(CU$254:CU$261,"A")</f>
        <v>2</v>
      </c>
      <c r="DZ254" s="49">
        <f>COUNTIF(CU$254:CU$261,"D")</f>
        <v>2</v>
      </c>
      <c r="EA254" s="49">
        <f>COUNTIF(CU$254:CU$261,"H")</f>
        <v>3</v>
      </c>
      <c r="EB254" s="48">
        <f>DV254+DY254</f>
        <v>4</v>
      </c>
      <c r="EC254" s="48">
        <f t="shared" ref="EC254:ED261" si="341">DW254+DZ254</f>
        <v>2</v>
      </c>
      <c r="ED254" s="48">
        <f t="shared" si="341"/>
        <v>8</v>
      </c>
      <c r="EE254" s="50">
        <f>SUM($AW254:$BT254)+SUM(BV$254:BV$261)</f>
        <v>21</v>
      </c>
      <c r="EF254" s="50">
        <f>SUM($BV254:$CS254)+SUM(AW$254:AW$261)</f>
        <v>42</v>
      </c>
      <c r="EG254" s="48">
        <f t="shared" ref="EG254:EG261" si="342">(EB254*2)+EC254</f>
        <v>10</v>
      </c>
      <c r="EH254" s="50">
        <f>EE254-EF254</f>
        <v>-21</v>
      </c>
      <c r="EI254" s="47"/>
      <c r="EJ254" s="49">
        <f t="shared" ref="EJ254:EJ261" si="343">VLOOKUP($DT254,$B$254:$J$261,2,0)</f>
        <v>14</v>
      </c>
      <c r="EK254" s="49">
        <f t="shared" ref="EK254:EK261" si="344">VLOOKUP($DT254,$B$254:$J$261,3,0)</f>
        <v>4</v>
      </c>
      <c r="EL254" s="49">
        <f t="shared" ref="EL254:EL261" si="345">VLOOKUP($DT254,$B$254:$J$261,4,0)</f>
        <v>2</v>
      </c>
      <c r="EM254" s="49">
        <f t="shared" ref="EM254:EM261" si="346">VLOOKUP($DT254,$B$254:$J$261,5,0)</f>
        <v>8</v>
      </c>
      <c r="EN254" s="49">
        <f t="shared" ref="EN254:EN261" si="347">VLOOKUP($DT254,$B$254:$J$261,6,0)</f>
        <v>21</v>
      </c>
      <c r="EO254" s="49">
        <f t="shared" ref="EO254:EO261" si="348">VLOOKUP($DT254,$B$254:$J$261,7,0)</f>
        <v>42</v>
      </c>
      <c r="EP254" s="49">
        <f t="shared" ref="EP254:EP261" si="349">VLOOKUP($DT254,$B$254:$J$261,8,0)</f>
        <v>10</v>
      </c>
      <c r="EQ254" s="49">
        <f t="shared" ref="EQ254:EQ261" si="350">VLOOKUP($DT254,$B$254:$J$261,9,0)</f>
        <v>-21</v>
      </c>
      <c r="ES254" s="4">
        <f>IF(DU254=EJ254,0,1)</f>
        <v>0</v>
      </c>
      <c r="ET254" s="4">
        <f>IF(EB254=EK254,0,1)</f>
        <v>0</v>
      </c>
      <c r="EU254" s="4">
        <f t="shared" ref="EU254:EZ261" si="351">IF(EC254=EL254,0,1)</f>
        <v>0</v>
      </c>
      <c r="EV254" s="4">
        <f t="shared" si="351"/>
        <v>0</v>
      </c>
      <c r="EW254" s="4">
        <f t="shared" si="351"/>
        <v>0</v>
      </c>
      <c r="EX254" s="4">
        <f t="shared" si="351"/>
        <v>0</v>
      </c>
      <c r="EY254" s="4">
        <f t="shared" si="351"/>
        <v>0</v>
      </c>
      <c r="EZ254" s="4">
        <f t="shared" si="351"/>
        <v>0</v>
      </c>
    </row>
    <row r="255" spans="1:164" x14ac:dyDescent="0.25">
      <c r="A255" s="4">
        <v>2</v>
      </c>
      <c r="B255" s="4" t="s">
        <v>572</v>
      </c>
      <c r="C255" s="24">
        <v>14</v>
      </c>
      <c r="D255" s="24">
        <v>10</v>
      </c>
      <c r="E255" s="24">
        <v>3</v>
      </c>
      <c r="F255" s="24">
        <v>1</v>
      </c>
      <c r="G255" s="24">
        <v>39</v>
      </c>
      <c r="H255" s="24">
        <v>11</v>
      </c>
      <c r="I255" s="21">
        <v>23</v>
      </c>
      <c r="J255" s="24">
        <v>28</v>
      </c>
      <c r="L255" s="51" t="s">
        <v>572</v>
      </c>
      <c r="M255" s="64" t="s">
        <v>102</v>
      </c>
      <c r="N255" s="53"/>
      <c r="O255" s="55" t="s">
        <v>101</v>
      </c>
      <c r="P255" s="57" t="s">
        <v>117</v>
      </c>
      <c r="Q255" s="57" t="s">
        <v>134</v>
      </c>
      <c r="R255" s="57" t="s">
        <v>120</v>
      </c>
      <c r="S255" s="57" t="s">
        <v>120</v>
      </c>
      <c r="T255" s="75" t="s">
        <v>235</v>
      </c>
      <c r="AA255" s="51" t="s">
        <v>572</v>
      </c>
      <c r="AB255" s="59" t="s">
        <v>409</v>
      </c>
      <c r="AC255" s="53"/>
      <c r="AD255" s="55" t="s">
        <v>573</v>
      </c>
      <c r="AE255" s="54" t="s">
        <v>475</v>
      </c>
      <c r="AF255" s="54" t="s">
        <v>574</v>
      </c>
      <c r="AG255" s="54" t="s">
        <v>504</v>
      </c>
      <c r="AH255" s="57"/>
      <c r="AI255" s="60" t="s">
        <v>575</v>
      </c>
      <c r="AP255" s="4" t="s">
        <v>410</v>
      </c>
      <c r="AW255" s="61">
        <f t="shared" ref="AW255:AX261" si="352">(IF(M255="","",(IF(MID(M255,2,1)="-",LEFT(M255,1),LEFT(M255,2)))+0))</f>
        <v>3</v>
      </c>
      <c r="AX255" s="62"/>
      <c r="AY255" s="46">
        <f t="shared" si="334"/>
        <v>2</v>
      </c>
      <c r="AZ255" s="46">
        <f t="shared" si="334"/>
        <v>1</v>
      </c>
      <c r="BA255" s="46">
        <f t="shared" si="334"/>
        <v>3</v>
      </c>
      <c r="BB255" s="46">
        <f t="shared" si="334"/>
        <v>5</v>
      </c>
      <c r="BC255" s="46">
        <f t="shared" si="334"/>
        <v>5</v>
      </c>
      <c r="BD255" s="63">
        <f t="shared" si="334"/>
        <v>0</v>
      </c>
      <c r="BM255" s="46"/>
      <c r="BN255" s="46"/>
      <c r="BO255" s="46"/>
      <c r="BP255" s="46" t="str">
        <f t="shared" si="335"/>
        <v/>
      </c>
      <c r="BQ255" s="46" t="str">
        <f t="shared" si="335"/>
        <v/>
      </c>
      <c r="BR255" s="46" t="str">
        <f t="shared" si="335"/>
        <v/>
      </c>
      <c r="BS255" s="46" t="str">
        <f t="shared" si="335"/>
        <v/>
      </c>
      <c r="BT255" s="46" t="str">
        <f t="shared" si="335"/>
        <v/>
      </c>
      <c r="BU255" s="47"/>
      <c r="BV255" s="61">
        <f t="shared" ref="BV255:BW261" si="353">(IF(M255="","",IF(RIGHT(M255,2)="10",RIGHT(M255,2),RIGHT(M255,1))+0))</f>
        <v>0</v>
      </c>
      <c r="BW255" s="62"/>
      <c r="BX255" s="46">
        <f t="shared" si="336"/>
        <v>2</v>
      </c>
      <c r="BY255" s="46">
        <f t="shared" si="336"/>
        <v>1</v>
      </c>
      <c r="BZ255" s="46">
        <f t="shared" si="336"/>
        <v>1</v>
      </c>
      <c r="CA255" s="46">
        <f t="shared" si="336"/>
        <v>0</v>
      </c>
      <c r="CB255" s="46">
        <f t="shared" si="336"/>
        <v>0</v>
      </c>
      <c r="CC255" s="63">
        <f t="shared" si="336"/>
        <v>2</v>
      </c>
      <c r="CL255" s="46"/>
      <c r="CM255" s="46"/>
      <c r="CN255" s="46"/>
      <c r="CO255" s="46" t="str">
        <f t="shared" si="337"/>
        <v/>
      </c>
      <c r="CP255" s="46" t="str">
        <f t="shared" si="337"/>
        <v/>
      </c>
      <c r="CQ255" s="46" t="str">
        <f t="shared" si="337"/>
        <v/>
      </c>
      <c r="CR255" s="46" t="str">
        <f t="shared" si="337"/>
        <v/>
      </c>
      <c r="CS255" s="46" t="str">
        <f t="shared" si="337"/>
        <v/>
      </c>
      <c r="CU255" s="61" t="str">
        <f t="shared" ref="CU255:CV261" si="354">(IF(M255="","",IF(AW255&gt;BV255,"H",IF(AW255&lt;BV255,"A","D"))))</f>
        <v>H</v>
      </c>
      <c r="CV255" s="62"/>
      <c r="CW255" s="46" t="str">
        <f t="shared" si="338"/>
        <v>D</v>
      </c>
      <c r="CX255" s="46" t="str">
        <f t="shared" si="338"/>
        <v>D</v>
      </c>
      <c r="CY255" s="46" t="str">
        <f t="shared" si="338"/>
        <v>H</v>
      </c>
      <c r="CZ255" s="46" t="str">
        <f t="shared" si="338"/>
        <v>H</v>
      </c>
      <c r="DA255" s="46" t="str">
        <f t="shared" si="338"/>
        <v>H</v>
      </c>
      <c r="DB255" s="63" t="str">
        <f t="shared" si="338"/>
        <v>A</v>
      </c>
      <c r="DK255" s="46"/>
      <c r="DL255" s="46"/>
      <c r="DM255" s="46"/>
      <c r="DN255" s="24" t="str">
        <f t="shared" si="339"/>
        <v/>
      </c>
      <c r="DO255" s="24" t="str">
        <f t="shared" si="339"/>
        <v/>
      </c>
      <c r="DP255" s="24" t="str">
        <f t="shared" si="339"/>
        <v/>
      </c>
      <c r="DQ255" s="24" t="str">
        <f t="shared" si="339"/>
        <v/>
      </c>
      <c r="DR255" s="24" t="str">
        <f t="shared" si="339"/>
        <v/>
      </c>
      <c r="DT255" s="20" t="str">
        <f t="shared" si="340"/>
        <v>Bromley</v>
      </c>
      <c r="DU255" s="48">
        <f t="shared" ref="DU255:DU261" si="355">SUM(EB255:ED255)</f>
        <v>14</v>
      </c>
      <c r="DV255" s="49">
        <f t="shared" ref="DV255:DV261" si="356">COUNTIF($CU255:$DR255,"H")</f>
        <v>4</v>
      </c>
      <c r="DW255" s="49">
        <f t="shared" ref="DW255:DW261" si="357">COUNTIF($CU255:$DR255,"D")</f>
        <v>2</v>
      </c>
      <c r="DX255" s="49">
        <f t="shared" ref="DX255:DX261" si="358">COUNTIF($CU255:$DR255,"A")</f>
        <v>1</v>
      </c>
      <c r="DY255" s="49">
        <f>COUNTIF(CV$254:CV$261,"A")</f>
        <v>6</v>
      </c>
      <c r="DZ255" s="49">
        <f>COUNTIF(CV$254:CV$261,"D")</f>
        <v>1</v>
      </c>
      <c r="EA255" s="49">
        <f>COUNTIF(CV$254:CV$261,"H")</f>
        <v>0</v>
      </c>
      <c r="EB255" s="48">
        <f t="shared" ref="EB255:EB261" si="359">DV255+DY255</f>
        <v>10</v>
      </c>
      <c r="EC255" s="48">
        <f t="shared" si="341"/>
        <v>3</v>
      </c>
      <c r="ED255" s="48">
        <f t="shared" si="341"/>
        <v>1</v>
      </c>
      <c r="EE255" s="50">
        <f>SUM($AW255:$BT255)+SUM(BW$254:BW$261)</f>
        <v>39</v>
      </c>
      <c r="EF255" s="50">
        <f>SUM($BV255:$CS255)+SUM(AX$254:AX$261)</f>
        <v>11</v>
      </c>
      <c r="EG255" s="48">
        <f t="shared" si="342"/>
        <v>23</v>
      </c>
      <c r="EH255" s="50">
        <f t="shared" ref="EH255:EH261" si="360">EE255-EF255</f>
        <v>28</v>
      </c>
      <c r="EI255" s="47"/>
      <c r="EJ255" s="49">
        <f t="shared" si="343"/>
        <v>14</v>
      </c>
      <c r="EK255" s="49">
        <f t="shared" si="344"/>
        <v>10</v>
      </c>
      <c r="EL255" s="49">
        <f t="shared" si="345"/>
        <v>3</v>
      </c>
      <c r="EM255" s="49">
        <f t="shared" si="346"/>
        <v>1</v>
      </c>
      <c r="EN255" s="49">
        <f t="shared" si="347"/>
        <v>39</v>
      </c>
      <c r="EO255" s="49">
        <f t="shared" si="348"/>
        <v>11</v>
      </c>
      <c r="EP255" s="49">
        <f t="shared" si="349"/>
        <v>23</v>
      </c>
      <c r="EQ255" s="49">
        <f t="shared" si="350"/>
        <v>28</v>
      </c>
      <c r="ES255" s="4">
        <f t="shared" ref="ES255:ES261" si="361">IF(DU255=EJ255,0,1)</f>
        <v>0</v>
      </c>
      <c r="ET255" s="4">
        <f t="shared" ref="ET255:ET261" si="362">IF(EB255=EK255,0,1)</f>
        <v>0</v>
      </c>
      <c r="EU255" s="4">
        <f t="shared" si="351"/>
        <v>0</v>
      </c>
      <c r="EV255" s="4">
        <f t="shared" si="351"/>
        <v>0</v>
      </c>
      <c r="EW255" s="4">
        <f t="shared" si="351"/>
        <v>0</v>
      </c>
      <c r="EX255" s="4">
        <f t="shared" si="351"/>
        <v>0</v>
      </c>
      <c r="EY255" s="4">
        <f t="shared" si="351"/>
        <v>0</v>
      </c>
      <c r="EZ255" s="4">
        <f t="shared" si="351"/>
        <v>0</v>
      </c>
    </row>
    <row r="256" spans="1:164" s="20" customFormat="1" x14ac:dyDescent="0.25">
      <c r="A256" s="20">
        <v>3</v>
      </c>
      <c r="B256" s="20" t="s">
        <v>299</v>
      </c>
      <c r="C256" s="21">
        <v>14</v>
      </c>
      <c r="D256" s="21">
        <v>7</v>
      </c>
      <c r="E256" s="21">
        <v>3</v>
      </c>
      <c r="F256" s="21">
        <v>4</v>
      </c>
      <c r="G256" s="21">
        <v>42</v>
      </c>
      <c r="H256" s="21">
        <v>24</v>
      </c>
      <c r="I256" s="21">
        <v>17</v>
      </c>
      <c r="J256" s="21">
        <v>18</v>
      </c>
      <c r="L256" s="67" t="s">
        <v>299</v>
      </c>
      <c r="M256" s="68" t="s">
        <v>104</v>
      </c>
      <c r="N256" s="55" t="s">
        <v>147</v>
      </c>
      <c r="O256" s="53"/>
      <c r="P256" s="55" t="s">
        <v>146</v>
      </c>
      <c r="Q256" s="55" t="s">
        <v>149</v>
      </c>
      <c r="R256" s="55" t="s">
        <v>211</v>
      </c>
      <c r="S256" s="55" t="s">
        <v>117</v>
      </c>
      <c r="T256" s="70" t="s">
        <v>117</v>
      </c>
      <c r="AA256" s="67" t="s">
        <v>299</v>
      </c>
      <c r="AB256" s="68" t="s">
        <v>574</v>
      </c>
      <c r="AC256" s="55" t="s">
        <v>576</v>
      </c>
      <c r="AD256" s="53"/>
      <c r="AE256" s="55" t="s">
        <v>231</v>
      </c>
      <c r="AF256" s="55" t="s">
        <v>406</v>
      </c>
      <c r="AG256" s="55" t="s">
        <v>577</v>
      </c>
      <c r="AH256" s="55" t="s">
        <v>506</v>
      </c>
      <c r="AI256" s="70" t="s">
        <v>404</v>
      </c>
      <c r="AP256" s="4" t="s">
        <v>578</v>
      </c>
      <c r="AW256" s="61">
        <f t="shared" si="352"/>
        <v>1</v>
      </c>
      <c r="AX256" s="46">
        <f t="shared" si="352"/>
        <v>0</v>
      </c>
      <c r="AY256" s="62"/>
      <c r="AZ256" s="46">
        <f>(IF(P256="","",(IF(MID(P256,2,1)="-",LEFT(P256,1),LEFT(P256,2)))+0))</f>
        <v>3</v>
      </c>
      <c r="BA256" s="46">
        <f>(IF(Q256="","",(IF(MID(Q256,2,1)="-",LEFT(Q256,1),LEFT(Q256,2)))+0))</f>
        <v>3</v>
      </c>
      <c r="BB256" s="46">
        <f>(IF(R256="","",(IF(MID(R256,2,1)="-",LEFT(R256,1),LEFT(R256,2)))+0))</f>
        <v>7</v>
      </c>
      <c r="BC256" s="46">
        <f>(IF(S256="","",(IF(MID(S256,2,1)="-",LEFT(S256,1),LEFT(S256,2)))+0))</f>
        <v>1</v>
      </c>
      <c r="BD256" s="63">
        <f>(IF(T256="","",(IF(MID(T256,2,1)="-",LEFT(T256,1),LEFT(T256,2)))+0))</f>
        <v>1</v>
      </c>
      <c r="BE256" s="4"/>
      <c r="BF256" s="4"/>
      <c r="BG256" s="4"/>
      <c r="BH256" s="4"/>
      <c r="BI256" s="4"/>
      <c r="BJ256" s="4"/>
      <c r="BK256" s="4"/>
      <c r="BL256" s="4"/>
      <c r="BM256" s="46"/>
      <c r="BN256" s="46"/>
      <c r="BO256" s="46"/>
      <c r="BP256" s="46" t="str">
        <f t="shared" si="335"/>
        <v/>
      </c>
      <c r="BQ256" s="46" t="str">
        <f t="shared" si="335"/>
        <v/>
      </c>
      <c r="BR256" s="46" t="str">
        <f t="shared" si="335"/>
        <v/>
      </c>
      <c r="BS256" s="46" t="str">
        <f t="shared" si="335"/>
        <v/>
      </c>
      <c r="BT256" s="46" t="str">
        <f t="shared" si="335"/>
        <v/>
      </c>
      <c r="BU256" s="47"/>
      <c r="BV256" s="61">
        <f t="shared" si="353"/>
        <v>3</v>
      </c>
      <c r="BW256" s="46">
        <f t="shared" si="353"/>
        <v>1</v>
      </c>
      <c r="BX256" s="62"/>
      <c r="BY256" s="46">
        <f>(IF(P256="","",IF(RIGHT(P256,2)="10",RIGHT(P256,2),RIGHT(P256,1))+0))</f>
        <v>4</v>
      </c>
      <c r="BZ256" s="46">
        <f>(IF(Q256="","",IF(RIGHT(Q256,2)="10",RIGHT(Q256,2),RIGHT(Q256,1))+0))</f>
        <v>2</v>
      </c>
      <c r="CA256" s="46">
        <f>(IF(R256="","",IF(RIGHT(R256,2)="10",RIGHT(R256,2),RIGHT(R256,1))+0))</f>
        <v>2</v>
      </c>
      <c r="CB256" s="46">
        <f>(IF(S256="","",IF(RIGHT(S256,2)="10",RIGHT(S256,2),RIGHT(S256,1))+0))</f>
        <v>1</v>
      </c>
      <c r="CC256" s="63">
        <f>(IF(T256="","",IF(RIGHT(T256,2)="10",RIGHT(T256,2),RIGHT(T256,1))+0))</f>
        <v>1</v>
      </c>
      <c r="CD256" s="4"/>
      <c r="CE256" s="4"/>
      <c r="CF256" s="4"/>
      <c r="CG256" s="4"/>
      <c r="CH256" s="4"/>
      <c r="CI256" s="4"/>
      <c r="CJ256" s="4"/>
      <c r="CK256" s="4"/>
      <c r="CL256" s="46"/>
      <c r="CM256" s="46"/>
      <c r="CN256" s="46"/>
      <c r="CO256" s="46" t="str">
        <f t="shared" si="337"/>
        <v/>
      </c>
      <c r="CP256" s="46" t="str">
        <f t="shared" si="337"/>
        <v/>
      </c>
      <c r="CQ256" s="46" t="str">
        <f t="shared" si="337"/>
        <v/>
      </c>
      <c r="CR256" s="46" t="str">
        <f t="shared" si="337"/>
        <v/>
      </c>
      <c r="CS256" s="46" t="str">
        <f t="shared" si="337"/>
        <v/>
      </c>
      <c r="CT256" s="4"/>
      <c r="CU256" s="61" t="str">
        <f t="shared" si="354"/>
        <v>A</v>
      </c>
      <c r="CV256" s="46" t="str">
        <f t="shared" si="354"/>
        <v>A</v>
      </c>
      <c r="CW256" s="62"/>
      <c r="CX256" s="46" t="str">
        <f>(IF(P256="","",IF(AZ256&gt;BY256,"H",IF(AZ256&lt;BY256,"A","D"))))</f>
        <v>A</v>
      </c>
      <c r="CY256" s="46" t="str">
        <f>(IF(Q256="","",IF(BA256&gt;BZ256,"H",IF(BA256&lt;BZ256,"A","D"))))</f>
        <v>H</v>
      </c>
      <c r="CZ256" s="46" t="str">
        <f>(IF(R256="","",IF(BB256&gt;CA256,"H",IF(BB256&lt;CA256,"A","D"))))</f>
        <v>H</v>
      </c>
      <c r="DA256" s="46" t="str">
        <f>(IF(S256="","",IF(BC256&gt;CB256,"H",IF(BC256&lt;CB256,"A","D"))))</f>
        <v>D</v>
      </c>
      <c r="DB256" s="63" t="str">
        <f>(IF(T256="","",IF(BD256&gt;CC256,"H",IF(BD256&lt;CC256,"A","D"))))</f>
        <v>D</v>
      </c>
      <c r="DC256" s="4"/>
      <c r="DD256" s="4"/>
      <c r="DE256" s="4"/>
      <c r="DF256" s="4"/>
      <c r="DG256" s="4"/>
      <c r="DH256" s="4"/>
      <c r="DI256" s="4"/>
      <c r="DJ256" s="4"/>
      <c r="DK256" s="46"/>
      <c r="DL256" s="46"/>
      <c r="DM256" s="46"/>
      <c r="DN256" s="4"/>
      <c r="DO256" s="4"/>
      <c r="DP256" s="4"/>
      <c r="DQ256" s="24" t="str">
        <f t="shared" si="339"/>
        <v/>
      </c>
      <c r="DR256" s="24" t="str">
        <f t="shared" si="339"/>
        <v/>
      </c>
      <c r="DS256" s="4"/>
      <c r="DT256" s="20" t="str">
        <f t="shared" si="340"/>
        <v>Epsom &amp; Ewell</v>
      </c>
      <c r="DU256" s="48">
        <f t="shared" si="355"/>
        <v>14</v>
      </c>
      <c r="DV256" s="49">
        <f t="shared" si="356"/>
        <v>2</v>
      </c>
      <c r="DW256" s="49">
        <f t="shared" si="357"/>
        <v>2</v>
      </c>
      <c r="DX256" s="49">
        <f t="shared" si="358"/>
        <v>3</v>
      </c>
      <c r="DY256" s="49">
        <f>COUNTIF(CW$254:CW$261,"A")</f>
        <v>5</v>
      </c>
      <c r="DZ256" s="49">
        <f>COUNTIF(CW$254:CW$261,"D")</f>
        <v>1</v>
      </c>
      <c r="EA256" s="49">
        <f>COUNTIF(CW$254:CW$261,"H")</f>
        <v>1</v>
      </c>
      <c r="EB256" s="48">
        <f t="shared" si="359"/>
        <v>7</v>
      </c>
      <c r="EC256" s="48">
        <f t="shared" si="341"/>
        <v>3</v>
      </c>
      <c r="ED256" s="48">
        <f t="shared" si="341"/>
        <v>4</v>
      </c>
      <c r="EE256" s="50">
        <f>SUM($AW256:$BT256)+SUM(BX$254:BX$261)</f>
        <v>42</v>
      </c>
      <c r="EF256" s="50">
        <f>SUM($BV256:$CS256)+SUM(AY$254:AY$261)</f>
        <v>24</v>
      </c>
      <c r="EG256" s="48">
        <f t="shared" si="342"/>
        <v>17</v>
      </c>
      <c r="EH256" s="50">
        <f t="shared" si="360"/>
        <v>18</v>
      </c>
      <c r="EI256" s="47"/>
      <c r="EJ256" s="49">
        <f t="shared" si="343"/>
        <v>14</v>
      </c>
      <c r="EK256" s="49">
        <f t="shared" si="344"/>
        <v>7</v>
      </c>
      <c r="EL256" s="49">
        <f t="shared" si="345"/>
        <v>3</v>
      </c>
      <c r="EM256" s="49">
        <f t="shared" si="346"/>
        <v>4</v>
      </c>
      <c r="EN256" s="49">
        <f t="shared" si="347"/>
        <v>42</v>
      </c>
      <c r="EO256" s="49">
        <f t="shared" si="348"/>
        <v>24</v>
      </c>
      <c r="EP256" s="49">
        <f t="shared" si="349"/>
        <v>17</v>
      </c>
      <c r="EQ256" s="49">
        <f t="shared" si="350"/>
        <v>18</v>
      </c>
      <c r="ER256" s="4"/>
      <c r="ES256" s="4">
        <f t="shared" si="361"/>
        <v>0</v>
      </c>
      <c r="ET256" s="4">
        <f t="shared" si="362"/>
        <v>0</v>
      </c>
      <c r="EU256" s="4">
        <f t="shared" si="351"/>
        <v>0</v>
      </c>
      <c r="EV256" s="4">
        <f t="shared" si="351"/>
        <v>0</v>
      </c>
      <c r="EW256" s="4">
        <f t="shared" si="351"/>
        <v>0</v>
      </c>
      <c r="EX256" s="4">
        <f t="shared" si="351"/>
        <v>0</v>
      </c>
      <c r="EY256" s="4">
        <f t="shared" si="351"/>
        <v>0</v>
      </c>
      <c r="EZ256" s="4">
        <f t="shared" si="351"/>
        <v>0</v>
      </c>
      <c r="FC256" s="22"/>
      <c r="FD256" s="22"/>
      <c r="FE256" s="22"/>
      <c r="FF256" s="22"/>
      <c r="FG256" s="22"/>
      <c r="FH256" s="4"/>
    </row>
    <row r="257" spans="1:164" x14ac:dyDescent="0.25">
      <c r="A257" s="4">
        <v>4</v>
      </c>
      <c r="B257" s="4" t="s">
        <v>579</v>
      </c>
      <c r="C257" s="24">
        <v>14</v>
      </c>
      <c r="D257" s="24">
        <v>8</v>
      </c>
      <c r="E257" s="24">
        <v>1</v>
      </c>
      <c r="F257" s="24">
        <v>5</v>
      </c>
      <c r="G257" s="24">
        <v>39</v>
      </c>
      <c r="H257" s="24">
        <v>28</v>
      </c>
      <c r="I257" s="21">
        <v>17</v>
      </c>
      <c r="J257" s="24">
        <v>11</v>
      </c>
      <c r="L257" s="51" t="s">
        <v>579</v>
      </c>
      <c r="M257" s="64" t="s">
        <v>234</v>
      </c>
      <c r="N257" s="57" t="s">
        <v>104</v>
      </c>
      <c r="O257" s="55" t="s">
        <v>236</v>
      </c>
      <c r="P257" s="53"/>
      <c r="Q257" s="57" t="s">
        <v>132</v>
      </c>
      <c r="R257" s="57" t="s">
        <v>133</v>
      </c>
      <c r="S257" s="57" t="s">
        <v>102</v>
      </c>
      <c r="T257" s="140" t="s">
        <v>104</v>
      </c>
      <c r="AA257" s="51" t="s">
        <v>579</v>
      </c>
      <c r="AB257" s="64"/>
      <c r="AC257" s="54" t="s">
        <v>404</v>
      </c>
      <c r="AD257" s="55" t="s">
        <v>407</v>
      </c>
      <c r="AE257" s="53"/>
      <c r="AF257" s="54" t="s">
        <v>576</v>
      </c>
      <c r="AG257" s="57"/>
      <c r="AH257" s="57"/>
      <c r="AI257" s="75"/>
      <c r="AP257" s="4" t="s">
        <v>580</v>
      </c>
      <c r="AW257" s="61">
        <f t="shared" si="352"/>
        <v>6</v>
      </c>
      <c r="AX257" s="46">
        <f t="shared" si="352"/>
        <v>1</v>
      </c>
      <c r="AY257" s="46">
        <f>(IF(O257="","",(IF(MID(O257,2,1)="-",LEFT(O257,1),LEFT(O257,2)))+0))</f>
        <v>2</v>
      </c>
      <c r="AZ257" s="62"/>
      <c r="BA257" s="46">
        <f>(IF(Q257="","",(IF(MID(Q257,2,1)="-",LEFT(Q257,1),LEFT(Q257,2)))+0))</f>
        <v>4</v>
      </c>
      <c r="BB257" s="46">
        <f>(IF(R257="","",(IF(MID(R257,2,1)="-",LEFT(R257,1),LEFT(R257,2)))+0))</f>
        <v>7</v>
      </c>
      <c r="BC257" s="46">
        <f>(IF(S257="","",(IF(MID(S257,2,1)="-",LEFT(S257,1),LEFT(S257,2)))+0))</f>
        <v>3</v>
      </c>
      <c r="BD257" s="63">
        <f>(IF(T257="","",(IF(MID(T257,2,1)="-",LEFT(T257,1),LEFT(T257,2)))+0))</f>
        <v>1</v>
      </c>
      <c r="BM257" s="46"/>
      <c r="BN257" s="46"/>
      <c r="BO257" s="46"/>
      <c r="BP257" s="46" t="str">
        <f t="shared" si="335"/>
        <v/>
      </c>
      <c r="BQ257" s="46" t="str">
        <f t="shared" si="335"/>
        <v/>
      </c>
      <c r="BR257" s="46" t="str">
        <f t="shared" si="335"/>
        <v/>
      </c>
      <c r="BS257" s="46" t="str">
        <f t="shared" si="335"/>
        <v/>
      </c>
      <c r="BT257" s="46" t="str">
        <f t="shared" si="335"/>
        <v/>
      </c>
      <c r="BU257" s="47"/>
      <c r="BV257" s="61">
        <f t="shared" si="353"/>
        <v>2</v>
      </c>
      <c r="BW257" s="46">
        <f t="shared" si="353"/>
        <v>3</v>
      </c>
      <c r="BX257" s="46">
        <f>(IF(O257="","",IF(RIGHT(O257,2)="10",RIGHT(O257,2),RIGHT(O257,1))+0))</f>
        <v>6</v>
      </c>
      <c r="BY257" s="62"/>
      <c r="BZ257" s="46">
        <f>(IF(Q257="","",IF(RIGHT(Q257,2)="10",RIGHT(Q257,2),RIGHT(Q257,1))+0))</f>
        <v>1</v>
      </c>
      <c r="CA257" s="46">
        <f>(IF(R257="","",IF(RIGHT(R257,2)="10",RIGHT(R257,2),RIGHT(R257,1))+0))</f>
        <v>0</v>
      </c>
      <c r="CB257" s="46">
        <f>(IF(S257="","",IF(RIGHT(S257,2)="10",RIGHT(S257,2),RIGHT(S257,1))+0))</f>
        <v>0</v>
      </c>
      <c r="CC257" s="63">
        <f>(IF(T257="","",IF(RIGHT(T257,2)="10",RIGHT(T257,2),RIGHT(T257,1))+0))</f>
        <v>3</v>
      </c>
      <c r="CL257" s="46"/>
      <c r="CM257" s="46"/>
      <c r="CN257" s="46"/>
      <c r="CO257" s="46" t="str">
        <f t="shared" si="337"/>
        <v/>
      </c>
      <c r="CP257" s="46" t="str">
        <f t="shared" si="337"/>
        <v/>
      </c>
      <c r="CQ257" s="46" t="str">
        <f t="shared" si="337"/>
        <v/>
      </c>
      <c r="CR257" s="46" t="str">
        <f t="shared" si="337"/>
        <v/>
      </c>
      <c r="CS257" s="46" t="str">
        <f t="shared" si="337"/>
        <v/>
      </c>
      <c r="CU257" s="61" t="str">
        <f t="shared" si="354"/>
        <v>H</v>
      </c>
      <c r="CV257" s="46" t="str">
        <f t="shared" si="354"/>
        <v>A</v>
      </c>
      <c r="CW257" s="46" t="str">
        <f>(IF(O257="","",IF(AY257&gt;BX257,"H",IF(AY257&lt;BX257,"A","D"))))</f>
        <v>A</v>
      </c>
      <c r="CX257" s="62"/>
      <c r="CY257" s="46" t="str">
        <f>(IF(Q257="","",IF(BA257&gt;BZ257,"H",IF(BA257&lt;BZ257,"A","D"))))</f>
        <v>H</v>
      </c>
      <c r="CZ257" s="46" t="str">
        <f>(IF(R257="","",IF(BB257&gt;CA257,"H",IF(BB257&lt;CA257,"A","D"))))</f>
        <v>H</v>
      </c>
      <c r="DA257" s="46" t="str">
        <f>(IF(S257="","",IF(BC257&gt;CB257,"H",IF(BC257&lt;CB257,"A","D"))))</f>
        <v>H</v>
      </c>
      <c r="DB257" s="63" t="str">
        <f>(IF(T257="","",IF(BD257&gt;CC257,"H",IF(BD257&lt;CC257,"A","D"))))</f>
        <v>A</v>
      </c>
      <c r="DK257" s="46"/>
      <c r="DL257" s="46"/>
      <c r="DM257" s="46"/>
      <c r="DQ257" s="24" t="str">
        <f t="shared" si="339"/>
        <v/>
      </c>
      <c r="DR257" s="24" t="str">
        <f t="shared" si="339"/>
        <v/>
      </c>
      <c r="DT257" s="20" t="str">
        <f t="shared" si="340"/>
        <v>Kingstonian</v>
      </c>
      <c r="DU257" s="48">
        <f t="shared" si="355"/>
        <v>14</v>
      </c>
      <c r="DV257" s="49">
        <f t="shared" si="356"/>
        <v>4</v>
      </c>
      <c r="DW257" s="49">
        <f t="shared" si="357"/>
        <v>0</v>
      </c>
      <c r="DX257" s="49">
        <f t="shared" si="358"/>
        <v>3</v>
      </c>
      <c r="DY257" s="49">
        <f>COUNTIF(CX$254:CX$261,"A")</f>
        <v>4</v>
      </c>
      <c r="DZ257" s="49">
        <f>COUNTIF(CX$254:CX$261,"D")</f>
        <v>1</v>
      </c>
      <c r="EA257" s="49">
        <f>COUNTIF(CX$254:CX$261,"H")</f>
        <v>2</v>
      </c>
      <c r="EB257" s="48">
        <f t="shared" si="359"/>
        <v>8</v>
      </c>
      <c r="EC257" s="48">
        <f t="shared" si="341"/>
        <v>1</v>
      </c>
      <c r="ED257" s="48">
        <f t="shared" si="341"/>
        <v>5</v>
      </c>
      <c r="EE257" s="50">
        <f>SUM($AW257:$BT257)+SUM(BY$254:BY$261)</f>
        <v>39</v>
      </c>
      <c r="EF257" s="50">
        <f>SUM($BV257:$CS257)+SUM(AZ$254:AZ$261)</f>
        <v>28</v>
      </c>
      <c r="EG257" s="48">
        <f t="shared" si="342"/>
        <v>17</v>
      </c>
      <c r="EH257" s="50">
        <f t="shared" si="360"/>
        <v>11</v>
      </c>
      <c r="EI257" s="47"/>
      <c r="EJ257" s="49">
        <f t="shared" si="343"/>
        <v>14</v>
      </c>
      <c r="EK257" s="49">
        <f t="shared" si="344"/>
        <v>8</v>
      </c>
      <c r="EL257" s="49">
        <f t="shared" si="345"/>
        <v>1</v>
      </c>
      <c r="EM257" s="49">
        <f t="shared" si="346"/>
        <v>5</v>
      </c>
      <c r="EN257" s="49">
        <f t="shared" si="347"/>
        <v>39</v>
      </c>
      <c r="EO257" s="49">
        <f t="shared" si="348"/>
        <v>28</v>
      </c>
      <c r="EP257" s="49">
        <f t="shared" si="349"/>
        <v>17</v>
      </c>
      <c r="EQ257" s="49">
        <f t="shared" si="350"/>
        <v>11</v>
      </c>
      <c r="ES257" s="4">
        <f t="shared" si="361"/>
        <v>0</v>
      </c>
      <c r="ET257" s="4">
        <f t="shared" si="362"/>
        <v>0</v>
      </c>
      <c r="EU257" s="4">
        <f t="shared" si="351"/>
        <v>0</v>
      </c>
      <c r="EV257" s="4">
        <f t="shared" si="351"/>
        <v>0</v>
      </c>
      <c r="EW257" s="4">
        <f t="shared" si="351"/>
        <v>0</v>
      </c>
      <c r="EX257" s="4">
        <f t="shared" si="351"/>
        <v>0</v>
      </c>
      <c r="EY257" s="4">
        <f t="shared" si="351"/>
        <v>0</v>
      </c>
      <c r="EZ257" s="4">
        <f t="shared" si="351"/>
        <v>0</v>
      </c>
    </row>
    <row r="258" spans="1:164" x14ac:dyDescent="0.25">
      <c r="A258" s="4">
        <v>5</v>
      </c>
      <c r="B258" s="4" t="s">
        <v>551</v>
      </c>
      <c r="C258" s="24">
        <v>14</v>
      </c>
      <c r="D258" s="24">
        <v>5</v>
      </c>
      <c r="E258" s="24">
        <v>2</v>
      </c>
      <c r="F258" s="24">
        <v>7</v>
      </c>
      <c r="G258" s="24">
        <v>26</v>
      </c>
      <c r="H258" s="24">
        <v>34</v>
      </c>
      <c r="I258" s="21">
        <v>12</v>
      </c>
      <c r="J258" s="24">
        <v>-8</v>
      </c>
      <c r="L258" s="51" t="s">
        <v>387</v>
      </c>
      <c r="M258" s="64" t="s">
        <v>117</v>
      </c>
      <c r="N258" s="57" t="s">
        <v>235</v>
      </c>
      <c r="O258" s="55" t="s">
        <v>207</v>
      </c>
      <c r="P258" s="57" t="s">
        <v>235</v>
      </c>
      <c r="Q258" s="53"/>
      <c r="R258" s="141"/>
      <c r="S258" s="141"/>
      <c r="T258" s="140" t="s">
        <v>131</v>
      </c>
      <c r="AA258" s="51" t="s">
        <v>387</v>
      </c>
      <c r="AB258" s="59" t="s">
        <v>475</v>
      </c>
      <c r="AC258" s="54" t="s">
        <v>321</v>
      </c>
      <c r="AD258" s="55" t="s">
        <v>575</v>
      </c>
      <c r="AE258" s="54" t="s">
        <v>581</v>
      </c>
      <c r="AF258" s="53"/>
      <c r="AG258" s="57"/>
      <c r="AH258" s="57"/>
      <c r="AI258" s="60" t="s">
        <v>408</v>
      </c>
      <c r="AK258" s="142" t="s">
        <v>582</v>
      </c>
      <c r="AP258" s="4" t="s">
        <v>524</v>
      </c>
      <c r="AW258" s="61">
        <f t="shared" si="352"/>
        <v>1</v>
      </c>
      <c r="AX258" s="46">
        <f t="shared" si="352"/>
        <v>0</v>
      </c>
      <c r="AY258" s="46">
        <f>(IF(O258="","",(IF(MID(O258,2,1)="-",LEFT(O258,1),LEFT(O258,2)))+0))</f>
        <v>0</v>
      </c>
      <c r="AZ258" s="46">
        <f>(IF(P258="","",(IF(MID(P258,2,1)="-",LEFT(P258,1),LEFT(P258,2)))+0))</f>
        <v>0</v>
      </c>
      <c r="BA258" s="62"/>
      <c r="BB258" s="46" t="str">
        <f>(IF(R258="","",(IF(MID(R258,2,1)="-",LEFT(R258,1),LEFT(R258,2)))+0))</f>
        <v/>
      </c>
      <c r="BC258" s="46" t="str">
        <f>(IF(S258="","",(IF(MID(S258,2,1)="-",LEFT(S258,1),LEFT(S258,2)))+0))</f>
        <v/>
      </c>
      <c r="BD258" s="63">
        <f>(IF(T258="","",(IF(MID(T258,2,1)="-",LEFT(T258,1),LEFT(T258,2)))+0))</f>
        <v>2</v>
      </c>
      <c r="BM258" s="46"/>
      <c r="BN258" s="46"/>
      <c r="BO258" s="46"/>
      <c r="BP258" s="46" t="str">
        <f t="shared" si="335"/>
        <v/>
      </c>
      <c r="BQ258" s="46" t="str">
        <f t="shared" si="335"/>
        <v/>
      </c>
      <c r="BR258" s="46" t="str">
        <f t="shared" si="335"/>
        <v/>
      </c>
      <c r="BS258" s="46" t="str">
        <f t="shared" si="335"/>
        <v/>
      </c>
      <c r="BT258" s="46" t="str">
        <f t="shared" si="335"/>
        <v/>
      </c>
      <c r="BU258" s="47"/>
      <c r="BV258" s="61">
        <f t="shared" si="353"/>
        <v>1</v>
      </c>
      <c r="BW258" s="46">
        <f t="shared" si="353"/>
        <v>2</v>
      </c>
      <c r="BX258" s="46">
        <f>(IF(O258="","",IF(RIGHT(O258,2)="10",RIGHT(O258,2),RIGHT(O258,1))+0))</f>
        <v>4</v>
      </c>
      <c r="BY258" s="46">
        <f>(IF(P258="","",IF(RIGHT(P258,2)="10",RIGHT(P258,2),RIGHT(P258,1))+0))</f>
        <v>2</v>
      </c>
      <c r="BZ258" s="62"/>
      <c r="CA258" s="46" t="str">
        <f>(IF(R258="","",IF(RIGHT(R258,2)="10",RIGHT(R258,2),RIGHT(R258,1))+0))</f>
        <v/>
      </c>
      <c r="CB258" s="46" t="str">
        <f>(IF(S258="","",IF(RIGHT(S258,2)="10",RIGHT(S258,2),RIGHT(S258,1))+0))</f>
        <v/>
      </c>
      <c r="CC258" s="63">
        <f>(IF(T258="","",IF(RIGHT(T258,2)="10",RIGHT(T258,2),RIGHT(T258,1))+0))</f>
        <v>1</v>
      </c>
      <c r="CL258" s="46"/>
      <c r="CM258" s="46"/>
      <c r="CN258" s="46"/>
      <c r="CO258" s="46" t="str">
        <f t="shared" si="337"/>
        <v/>
      </c>
      <c r="CP258" s="46" t="str">
        <f t="shared" si="337"/>
        <v/>
      </c>
      <c r="CQ258" s="46" t="str">
        <f t="shared" si="337"/>
        <v/>
      </c>
      <c r="CR258" s="46" t="str">
        <f t="shared" si="337"/>
        <v/>
      </c>
      <c r="CS258" s="46" t="str">
        <f t="shared" si="337"/>
        <v/>
      </c>
      <c r="CU258" s="61" t="str">
        <f t="shared" si="354"/>
        <v>D</v>
      </c>
      <c r="CV258" s="46" t="str">
        <f t="shared" si="354"/>
        <v>A</v>
      </c>
      <c r="CW258" s="46" t="str">
        <f>(IF(O258="","",IF(AY258&gt;BX258,"H",IF(AY258&lt;BX258,"A","D"))))</f>
        <v>A</v>
      </c>
      <c r="CX258" s="46" t="str">
        <f>(IF(P258="","",IF(AZ258&gt;BY258,"H",IF(AZ258&lt;BY258,"A","D"))))</f>
        <v>A</v>
      </c>
      <c r="CY258" s="62"/>
      <c r="CZ258" s="46" t="str">
        <f>(IF(R258="","",IF(BB258&gt;CA258,"H",IF(BB258&lt;CA258,"A","D"))))</f>
        <v/>
      </c>
      <c r="DA258" s="46" t="str">
        <f>(IF(S258="","",IF(BC258&gt;CB258,"H",IF(BC258&lt;CB258,"A","D"))))</f>
        <v/>
      </c>
      <c r="DB258" s="63" t="str">
        <f>(IF(T258="","",IF(BD258&gt;CC258,"H",IF(BD258&lt;CC258,"A","D"))))</f>
        <v>H</v>
      </c>
      <c r="DK258" s="46"/>
      <c r="DL258" s="46"/>
      <c r="DM258" s="46"/>
      <c r="DQ258" s="24" t="str">
        <f t="shared" si="339"/>
        <v/>
      </c>
      <c r="DR258" s="24" t="str">
        <f t="shared" si="339"/>
        <v/>
      </c>
      <c r="DT258" s="20" t="str">
        <f t="shared" si="340"/>
        <v>Molesey</v>
      </c>
      <c r="DU258" s="48">
        <f t="shared" si="355"/>
        <v>11</v>
      </c>
      <c r="DV258" s="49">
        <f t="shared" si="356"/>
        <v>1</v>
      </c>
      <c r="DW258" s="49">
        <f t="shared" si="357"/>
        <v>1</v>
      </c>
      <c r="DX258" s="49">
        <f t="shared" si="358"/>
        <v>3</v>
      </c>
      <c r="DY258" s="49">
        <f>COUNTIF(CY$254:CY$261,"A")</f>
        <v>0</v>
      </c>
      <c r="DZ258" s="49">
        <f>COUNTIF(CY$254:CY$261,"D")</f>
        <v>0</v>
      </c>
      <c r="EA258" s="49">
        <f>COUNTIF(CY$254:CY$261,"H")</f>
        <v>6</v>
      </c>
      <c r="EB258" s="48">
        <f t="shared" si="359"/>
        <v>1</v>
      </c>
      <c r="EC258" s="48">
        <f t="shared" si="341"/>
        <v>1</v>
      </c>
      <c r="ED258" s="48">
        <f t="shared" si="341"/>
        <v>9</v>
      </c>
      <c r="EE258" s="50">
        <f>SUM($AW258:$BT258)+SUM(BZ$254:BZ$261)</f>
        <v>9</v>
      </c>
      <c r="EF258" s="50">
        <f>SUM($BV258:$CS258)+SUM(BA$254:BA$261)</f>
        <v>31</v>
      </c>
      <c r="EG258" s="48">
        <f t="shared" si="342"/>
        <v>3</v>
      </c>
      <c r="EH258" s="50">
        <f t="shared" si="360"/>
        <v>-22</v>
      </c>
      <c r="EI258" s="47"/>
      <c r="EJ258" s="49">
        <f t="shared" si="343"/>
        <v>14</v>
      </c>
      <c r="EK258" s="49">
        <f t="shared" si="344"/>
        <v>4</v>
      </c>
      <c r="EL258" s="49">
        <f t="shared" si="345"/>
        <v>1</v>
      </c>
      <c r="EM258" s="49">
        <f t="shared" si="346"/>
        <v>9</v>
      </c>
      <c r="EN258" s="49">
        <f t="shared" si="347"/>
        <v>20</v>
      </c>
      <c r="EO258" s="49">
        <f t="shared" si="348"/>
        <v>35</v>
      </c>
      <c r="EP258" s="49">
        <f t="shared" si="349"/>
        <v>9</v>
      </c>
      <c r="EQ258" s="49">
        <f t="shared" si="350"/>
        <v>-15</v>
      </c>
      <c r="ES258" s="4">
        <f t="shared" si="361"/>
        <v>1</v>
      </c>
      <c r="ET258" s="4">
        <f t="shared" si="362"/>
        <v>1</v>
      </c>
      <c r="EU258" s="4">
        <f t="shared" si="351"/>
        <v>0</v>
      </c>
      <c r="EV258" s="4">
        <f t="shared" si="351"/>
        <v>0</v>
      </c>
      <c r="EW258" s="4">
        <f t="shared" si="351"/>
        <v>1</v>
      </c>
      <c r="EX258" s="4">
        <f t="shared" si="351"/>
        <v>1</v>
      </c>
      <c r="EY258" s="4">
        <f t="shared" si="351"/>
        <v>1</v>
      </c>
      <c r="EZ258" s="4">
        <f t="shared" si="351"/>
        <v>1</v>
      </c>
    </row>
    <row r="259" spans="1:164" x14ac:dyDescent="0.25">
      <c r="A259" s="4">
        <v>6</v>
      </c>
      <c r="B259" s="4" t="s">
        <v>298</v>
      </c>
      <c r="C259" s="24">
        <v>14</v>
      </c>
      <c r="D259" s="24">
        <v>4</v>
      </c>
      <c r="E259" s="24">
        <v>2</v>
      </c>
      <c r="F259" s="24">
        <v>8</v>
      </c>
      <c r="G259" s="24">
        <v>21</v>
      </c>
      <c r="H259" s="24">
        <v>42</v>
      </c>
      <c r="I259" s="21">
        <v>10</v>
      </c>
      <c r="J259" s="24">
        <v>-21</v>
      </c>
      <c r="L259" s="51" t="s">
        <v>310</v>
      </c>
      <c r="M259" s="64" t="s">
        <v>121</v>
      </c>
      <c r="N259" s="57" t="s">
        <v>104</v>
      </c>
      <c r="O259" s="55" t="s">
        <v>267</v>
      </c>
      <c r="P259" s="57" t="s">
        <v>235</v>
      </c>
      <c r="Q259" s="141"/>
      <c r="R259" s="53"/>
      <c r="S259" s="57" t="s">
        <v>104</v>
      </c>
      <c r="T259" s="75" t="s">
        <v>157</v>
      </c>
      <c r="AA259" s="51" t="s">
        <v>310</v>
      </c>
      <c r="AB259" s="64"/>
      <c r="AC259" s="54" t="s">
        <v>478</v>
      </c>
      <c r="AD259" s="55" t="s">
        <v>475</v>
      </c>
      <c r="AE259" s="57"/>
      <c r="AF259" s="57"/>
      <c r="AG259" s="53"/>
      <c r="AH259" s="57"/>
      <c r="AI259" s="123" t="s">
        <v>573</v>
      </c>
      <c r="AW259" s="61">
        <f t="shared" si="352"/>
        <v>1</v>
      </c>
      <c r="AX259" s="46">
        <f t="shared" si="352"/>
        <v>1</v>
      </c>
      <c r="AY259" s="46">
        <f>(IF(O259="","",(IF(MID(O259,2,1)="-",LEFT(O259,1),LEFT(O259,2)))+0))</f>
        <v>1</v>
      </c>
      <c r="AZ259" s="46">
        <f>(IF(P259="","",(IF(MID(P259,2,1)="-",LEFT(P259,1),LEFT(P259,2)))+0))</f>
        <v>0</v>
      </c>
      <c r="BA259" s="46" t="str">
        <f>(IF(Q259="","",(IF(MID(Q259,2,1)="-",LEFT(Q259,1),LEFT(Q259,2)))+0))</f>
        <v/>
      </c>
      <c r="BB259" s="62"/>
      <c r="BC259" s="46">
        <f>(IF(S259="","",(IF(MID(S259,2,1)="-",LEFT(S259,1),LEFT(S259,2)))+0))</f>
        <v>1</v>
      </c>
      <c r="BD259" s="63">
        <f>(IF(T259="","",(IF(MID(T259,2,1)="-",LEFT(T259,1),LEFT(T259,2)))+0))</f>
        <v>0</v>
      </c>
      <c r="BM259" s="46"/>
      <c r="BN259" s="46"/>
      <c r="BO259" s="46"/>
      <c r="BP259" s="46" t="str">
        <f t="shared" si="335"/>
        <v/>
      </c>
      <c r="BQ259" s="46" t="str">
        <f t="shared" si="335"/>
        <v/>
      </c>
      <c r="BR259" s="46" t="str">
        <f t="shared" si="335"/>
        <v/>
      </c>
      <c r="BS259" s="46" t="str">
        <f t="shared" si="335"/>
        <v/>
      </c>
      <c r="BT259" s="46" t="str">
        <f t="shared" si="335"/>
        <v/>
      </c>
      <c r="BU259" s="47"/>
      <c r="BV259" s="61">
        <f t="shared" si="353"/>
        <v>4</v>
      </c>
      <c r="BW259" s="46">
        <f t="shared" si="353"/>
        <v>3</v>
      </c>
      <c r="BX259" s="46">
        <f>(IF(O259="","",IF(RIGHT(O259,2)="10",RIGHT(O259,2),RIGHT(O259,1))+0))</f>
        <v>6</v>
      </c>
      <c r="BY259" s="46">
        <f>(IF(P259="","",IF(RIGHT(P259,2)="10",RIGHT(P259,2),RIGHT(P259,1))+0))</f>
        <v>2</v>
      </c>
      <c r="BZ259" s="46" t="str">
        <f>(IF(Q259="","",IF(RIGHT(Q259,2)="10",RIGHT(Q259,2),RIGHT(Q259,1))+0))</f>
        <v/>
      </c>
      <c r="CA259" s="62"/>
      <c r="CB259" s="46">
        <f>(IF(S259="","",IF(RIGHT(S259,2)="10",RIGHT(S259,2),RIGHT(S259,1))+0))</f>
        <v>3</v>
      </c>
      <c r="CC259" s="63">
        <f>(IF(T259="","",IF(RIGHT(T259,2)="10",RIGHT(T259,2),RIGHT(T259,1))+0))</f>
        <v>3</v>
      </c>
      <c r="CL259" s="46"/>
      <c r="CM259" s="46"/>
      <c r="CN259" s="46"/>
      <c r="CO259" s="46" t="str">
        <f t="shared" si="337"/>
        <v/>
      </c>
      <c r="CP259" s="46" t="str">
        <f t="shared" si="337"/>
        <v/>
      </c>
      <c r="CQ259" s="46" t="str">
        <f t="shared" si="337"/>
        <v/>
      </c>
      <c r="CR259" s="46" t="str">
        <f t="shared" si="337"/>
        <v/>
      </c>
      <c r="CS259" s="46" t="str">
        <f t="shared" si="337"/>
        <v/>
      </c>
      <c r="CU259" s="61" t="str">
        <f t="shared" si="354"/>
        <v>A</v>
      </c>
      <c r="CV259" s="46" t="str">
        <f t="shared" si="354"/>
        <v>A</v>
      </c>
      <c r="CW259" s="46" t="str">
        <f>(IF(O259="","",IF(AY259&gt;BX259,"H",IF(AY259&lt;BX259,"A","D"))))</f>
        <v>A</v>
      </c>
      <c r="CX259" s="46" t="str">
        <f>(IF(P259="","",IF(AZ259&gt;BY259,"H",IF(AZ259&lt;BY259,"A","D"))))</f>
        <v>A</v>
      </c>
      <c r="CY259" s="46" t="str">
        <f>(IF(Q259="","",IF(BA259&gt;BZ259,"H",IF(BA259&lt;BZ259,"A","D"))))</f>
        <v/>
      </c>
      <c r="CZ259" s="62"/>
      <c r="DA259" s="46" t="str">
        <f>(IF(S259="","",IF(BC259&gt;CB259,"H",IF(BC259&lt;CB259,"A","D"))))</f>
        <v>A</v>
      </c>
      <c r="DB259" s="63" t="str">
        <f>(IF(T259="","",IF(BD259&gt;CC259,"H",IF(BD259&lt;CC259,"A","D"))))</f>
        <v>A</v>
      </c>
      <c r="DK259" s="46"/>
      <c r="DL259" s="46"/>
      <c r="DM259" s="46"/>
      <c r="DQ259" s="24" t="str">
        <f t="shared" si="339"/>
        <v/>
      </c>
      <c r="DR259" s="24" t="str">
        <f t="shared" si="339"/>
        <v/>
      </c>
      <c r="DT259" s="20" t="str">
        <f t="shared" si="340"/>
        <v>Redhill</v>
      </c>
      <c r="DU259" s="48">
        <f t="shared" si="355"/>
        <v>11</v>
      </c>
      <c r="DV259" s="49">
        <f t="shared" si="356"/>
        <v>0</v>
      </c>
      <c r="DW259" s="49">
        <f t="shared" si="357"/>
        <v>0</v>
      </c>
      <c r="DX259" s="49">
        <f t="shared" si="358"/>
        <v>6</v>
      </c>
      <c r="DY259" s="49">
        <f>COUNTIF(CZ$254:CZ$261,"A")</f>
        <v>0</v>
      </c>
      <c r="DZ259" s="49">
        <f>COUNTIF(CZ$254:CZ$261,"D")</f>
        <v>0</v>
      </c>
      <c r="EA259" s="49">
        <f>COUNTIF(CZ$254:CZ$261,"H")</f>
        <v>5</v>
      </c>
      <c r="EB259" s="48">
        <f t="shared" si="359"/>
        <v>0</v>
      </c>
      <c r="EC259" s="48">
        <f t="shared" si="341"/>
        <v>0</v>
      </c>
      <c r="ED259" s="48">
        <f t="shared" si="341"/>
        <v>11</v>
      </c>
      <c r="EE259" s="50">
        <f>SUM($AW259:$BT259)+SUM(CA$254:CA$261)</f>
        <v>6</v>
      </c>
      <c r="EF259" s="50">
        <f>SUM($BV259:$CS259)+SUM(BB$254:BB$261)</f>
        <v>50</v>
      </c>
      <c r="EG259" s="48">
        <f t="shared" si="342"/>
        <v>0</v>
      </c>
      <c r="EH259" s="50">
        <f t="shared" si="360"/>
        <v>-44</v>
      </c>
      <c r="EI259" s="47"/>
      <c r="EJ259" s="49">
        <f t="shared" si="343"/>
        <v>14</v>
      </c>
      <c r="EK259" s="49">
        <f t="shared" si="344"/>
        <v>0</v>
      </c>
      <c r="EL259" s="49">
        <f t="shared" si="345"/>
        <v>0</v>
      </c>
      <c r="EM259" s="49">
        <f t="shared" si="346"/>
        <v>14</v>
      </c>
      <c r="EN259" s="49">
        <f t="shared" si="347"/>
        <v>8</v>
      </c>
      <c r="EO259" s="49">
        <f t="shared" si="348"/>
        <v>63</v>
      </c>
      <c r="EP259" s="49">
        <f t="shared" si="349"/>
        <v>0</v>
      </c>
      <c r="EQ259" s="49">
        <f t="shared" si="350"/>
        <v>-55</v>
      </c>
      <c r="ES259" s="4">
        <f t="shared" si="361"/>
        <v>1</v>
      </c>
      <c r="ET259" s="4">
        <f t="shared" si="362"/>
        <v>0</v>
      </c>
      <c r="EU259" s="4">
        <f t="shared" si="351"/>
        <v>0</v>
      </c>
      <c r="EV259" s="4">
        <f t="shared" si="351"/>
        <v>1</v>
      </c>
      <c r="EW259" s="4">
        <f t="shared" si="351"/>
        <v>1</v>
      </c>
      <c r="EX259" s="4">
        <f t="shared" si="351"/>
        <v>1</v>
      </c>
      <c r="EY259" s="4">
        <f t="shared" si="351"/>
        <v>0</v>
      </c>
      <c r="EZ259" s="4">
        <f t="shared" si="351"/>
        <v>1</v>
      </c>
    </row>
    <row r="260" spans="1:164" x14ac:dyDescent="0.25">
      <c r="A260" s="4">
        <v>7</v>
      </c>
      <c r="B260" s="4" t="s">
        <v>387</v>
      </c>
      <c r="C260" s="24">
        <v>14</v>
      </c>
      <c r="D260" s="24">
        <v>4</v>
      </c>
      <c r="E260" s="24">
        <v>1</v>
      </c>
      <c r="F260" s="24">
        <v>9</v>
      </c>
      <c r="G260" s="24">
        <v>20</v>
      </c>
      <c r="H260" s="24">
        <v>35</v>
      </c>
      <c r="I260" s="21">
        <v>9</v>
      </c>
      <c r="J260" s="24">
        <v>-15</v>
      </c>
      <c r="L260" s="51" t="s">
        <v>551</v>
      </c>
      <c r="M260" s="64" t="s">
        <v>101</v>
      </c>
      <c r="N260" s="57" t="s">
        <v>207</v>
      </c>
      <c r="O260" s="55" t="s">
        <v>146</v>
      </c>
      <c r="P260" s="57" t="s">
        <v>131</v>
      </c>
      <c r="Q260" s="57" t="s">
        <v>131</v>
      </c>
      <c r="R260" s="141"/>
      <c r="S260" s="53"/>
      <c r="T260" s="75" t="s">
        <v>146</v>
      </c>
      <c r="AA260" s="51" t="s">
        <v>551</v>
      </c>
      <c r="AB260" s="64"/>
      <c r="AC260" s="57"/>
      <c r="AD260" s="55" t="s">
        <v>108</v>
      </c>
      <c r="AE260" s="57"/>
      <c r="AF260" s="57"/>
      <c r="AG260" s="57"/>
      <c r="AH260" s="53"/>
      <c r="AI260" s="60" t="s">
        <v>106</v>
      </c>
      <c r="AW260" s="61">
        <f t="shared" si="352"/>
        <v>2</v>
      </c>
      <c r="AX260" s="46">
        <f t="shared" si="352"/>
        <v>0</v>
      </c>
      <c r="AY260" s="46">
        <f>(IF(O260="","",(IF(MID(O260,2,1)="-",LEFT(O260,1),LEFT(O260,2)))+0))</f>
        <v>3</v>
      </c>
      <c r="AZ260" s="46">
        <f>(IF(P260="","",(IF(MID(P260,2,1)="-",LEFT(P260,1),LEFT(P260,2)))+0))</f>
        <v>2</v>
      </c>
      <c r="BA260" s="46">
        <f>(IF(Q260="","",(IF(MID(Q260,2,1)="-",LEFT(Q260,1),LEFT(Q260,2)))+0))</f>
        <v>2</v>
      </c>
      <c r="BB260" s="46" t="str">
        <f>(IF(R260="","",(IF(MID(R260,2,1)="-",LEFT(R260,1),LEFT(R260,2)))+0))</f>
        <v/>
      </c>
      <c r="BC260" s="62"/>
      <c r="BD260" s="63">
        <f>(IF(T260="","",(IF(MID(T260,2,1)="-",LEFT(T260,1),LEFT(T260,2)))+0))</f>
        <v>3</v>
      </c>
      <c r="BM260" s="46"/>
      <c r="BN260" s="46"/>
      <c r="BO260" s="46"/>
      <c r="BP260" s="46" t="str">
        <f t="shared" si="335"/>
        <v/>
      </c>
      <c r="BQ260" s="46" t="str">
        <f t="shared" si="335"/>
        <v/>
      </c>
      <c r="BR260" s="46" t="str">
        <f t="shared" si="335"/>
        <v/>
      </c>
      <c r="BS260" s="46" t="str">
        <f t="shared" si="335"/>
        <v/>
      </c>
      <c r="BT260" s="46" t="str">
        <f t="shared" si="335"/>
        <v/>
      </c>
      <c r="BU260" s="47"/>
      <c r="BV260" s="61">
        <f t="shared" si="353"/>
        <v>2</v>
      </c>
      <c r="BW260" s="46">
        <f t="shared" si="353"/>
        <v>4</v>
      </c>
      <c r="BX260" s="46">
        <f>(IF(O260="","",IF(RIGHT(O260,2)="10",RIGHT(O260,2),RIGHT(O260,1))+0))</f>
        <v>4</v>
      </c>
      <c r="BY260" s="46">
        <f>(IF(P260="","",IF(RIGHT(P260,2)="10",RIGHT(P260,2),RIGHT(P260,1))+0))</f>
        <v>1</v>
      </c>
      <c r="BZ260" s="46">
        <f>(IF(Q260="","",IF(RIGHT(Q260,2)="10",RIGHT(Q260,2),RIGHT(Q260,1))+0))</f>
        <v>1</v>
      </c>
      <c r="CA260" s="46" t="str">
        <f>(IF(R260="","",IF(RIGHT(R260,2)="10",RIGHT(R260,2),RIGHT(R260,1))+0))</f>
        <v/>
      </c>
      <c r="CB260" s="62"/>
      <c r="CC260" s="63">
        <f>(IF(T260="","",IF(RIGHT(T260,2)="10",RIGHT(T260,2),RIGHT(T260,1))+0))</f>
        <v>4</v>
      </c>
      <c r="CL260" s="46"/>
      <c r="CM260" s="46"/>
      <c r="CN260" s="46"/>
      <c r="CO260" s="46" t="str">
        <f t="shared" si="337"/>
        <v/>
      </c>
      <c r="CP260" s="46" t="str">
        <f t="shared" si="337"/>
        <v/>
      </c>
      <c r="CQ260" s="46" t="str">
        <f t="shared" si="337"/>
        <v/>
      </c>
      <c r="CR260" s="46" t="str">
        <f t="shared" si="337"/>
        <v/>
      </c>
      <c r="CS260" s="46" t="str">
        <f t="shared" si="337"/>
        <v/>
      </c>
      <c r="CU260" s="61" t="str">
        <f t="shared" si="354"/>
        <v>D</v>
      </c>
      <c r="CV260" s="46" t="str">
        <f t="shared" si="354"/>
        <v>A</v>
      </c>
      <c r="CW260" s="46" t="str">
        <f>(IF(O260="","",IF(AY260&gt;BX260,"H",IF(AY260&lt;BX260,"A","D"))))</f>
        <v>A</v>
      </c>
      <c r="CX260" s="46" t="str">
        <f>(IF(P260="","",IF(AZ260&gt;BY260,"H",IF(AZ260&lt;BY260,"A","D"))))</f>
        <v>H</v>
      </c>
      <c r="CY260" s="46" t="str">
        <f>(IF(Q260="","",IF(BA260&gt;BZ260,"H",IF(BA260&lt;BZ260,"A","D"))))</f>
        <v>H</v>
      </c>
      <c r="CZ260" s="46" t="str">
        <f>(IF(R260="","",IF(BB260&gt;CA260,"H",IF(BB260&lt;CA260,"A","D"))))</f>
        <v/>
      </c>
      <c r="DA260" s="62"/>
      <c r="DB260" s="63" t="str">
        <f>(IF(T260="","",IF(BD260&gt;CC260,"H",IF(BD260&lt;CC260,"A","D"))))</f>
        <v>A</v>
      </c>
      <c r="DK260" s="46"/>
      <c r="DL260" s="46"/>
      <c r="DM260" s="46"/>
      <c r="DQ260" s="24" t="str">
        <f t="shared" si="339"/>
        <v/>
      </c>
      <c r="DR260" s="24" t="str">
        <f t="shared" si="339"/>
        <v/>
      </c>
      <c r="DT260" s="20" t="str">
        <f t="shared" si="340"/>
        <v>Three Bridges</v>
      </c>
      <c r="DU260" s="48">
        <f t="shared" si="355"/>
        <v>12</v>
      </c>
      <c r="DV260" s="49">
        <f t="shared" si="356"/>
        <v>2</v>
      </c>
      <c r="DW260" s="49">
        <f t="shared" si="357"/>
        <v>1</v>
      </c>
      <c r="DX260" s="49">
        <f t="shared" si="358"/>
        <v>3</v>
      </c>
      <c r="DY260" s="49">
        <f>COUNTIF(DA$254:DA$261,"A")</f>
        <v>2</v>
      </c>
      <c r="DZ260" s="49">
        <f>COUNTIF(DA$254:DA$261,"D")</f>
        <v>1</v>
      </c>
      <c r="EA260" s="49">
        <f>COUNTIF(DA$254:DA$261,"H")</f>
        <v>3</v>
      </c>
      <c r="EB260" s="48">
        <f t="shared" si="359"/>
        <v>4</v>
      </c>
      <c r="EC260" s="48">
        <f t="shared" si="341"/>
        <v>2</v>
      </c>
      <c r="ED260" s="48">
        <f t="shared" si="341"/>
        <v>6</v>
      </c>
      <c r="EE260" s="50">
        <f>SUM($AW260:$BT260)+SUM(CB$254:CB$261)</f>
        <v>19</v>
      </c>
      <c r="EF260" s="50">
        <f>SUM($BV260:$CS260)+SUM(BC$254:BC$261)</f>
        <v>31</v>
      </c>
      <c r="EG260" s="48">
        <f t="shared" si="342"/>
        <v>10</v>
      </c>
      <c r="EH260" s="50">
        <f t="shared" si="360"/>
        <v>-12</v>
      </c>
      <c r="EI260" s="47"/>
      <c r="EJ260" s="49">
        <f t="shared" si="343"/>
        <v>14</v>
      </c>
      <c r="EK260" s="49">
        <f t="shared" si="344"/>
        <v>5</v>
      </c>
      <c r="EL260" s="49">
        <f t="shared" si="345"/>
        <v>2</v>
      </c>
      <c r="EM260" s="49">
        <f t="shared" si="346"/>
        <v>7</v>
      </c>
      <c r="EN260" s="49">
        <f t="shared" si="347"/>
        <v>26</v>
      </c>
      <c r="EO260" s="49">
        <f t="shared" si="348"/>
        <v>34</v>
      </c>
      <c r="EP260" s="49">
        <f t="shared" si="349"/>
        <v>12</v>
      </c>
      <c r="EQ260" s="49">
        <f t="shared" si="350"/>
        <v>-8</v>
      </c>
      <c r="ES260" s="4">
        <f t="shared" si="361"/>
        <v>1</v>
      </c>
      <c r="ET260" s="4">
        <f t="shared" si="362"/>
        <v>1</v>
      </c>
      <c r="EU260" s="4">
        <f t="shared" si="351"/>
        <v>0</v>
      </c>
      <c r="EV260" s="4">
        <f t="shared" si="351"/>
        <v>1</v>
      </c>
      <c r="EW260" s="4">
        <f t="shared" si="351"/>
        <v>1</v>
      </c>
      <c r="EX260" s="4">
        <f t="shared" si="351"/>
        <v>1</v>
      </c>
      <c r="EY260" s="4">
        <f t="shared" si="351"/>
        <v>1</v>
      </c>
      <c r="EZ260" s="4">
        <f t="shared" si="351"/>
        <v>1</v>
      </c>
    </row>
    <row r="261" spans="1:164" ht="11.4" thickBot="1" x14ac:dyDescent="0.3">
      <c r="A261" s="4">
        <v>8</v>
      </c>
      <c r="B261" s="4" t="s">
        <v>310</v>
      </c>
      <c r="C261" s="24">
        <v>14</v>
      </c>
      <c r="D261" s="24">
        <v>0</v>
      </c>
      <c r="E261" s="24">
        <v>0</v>
      </c>
      <c r="F261" s="24">
        <v>14</v>
      </c>
      <c r="G261" s="24">
        <v>8</v>
      </c>
      <c r="H261" s="24">
        <v>63</v>
      </c>
      <c r="I261" s="21">
        <v>0</v>
      </c>
      <c r="J261" s="24">
        <v>-55</v>
      </c>
      <c r="L261" s="77" t="s">
        <v>313</v>
      </c>
      <c r="M261" s="78" t="s">
        <v>385</v>
      </c>
      <c r="N261" s="80" t="s">
        <v>179</v>
      </c>
      <c r="O261" s="81" t="s">
        <v>227</v>
      </c>
      <c r="P261" s="80" t="s">
        <v>330</v>
      </c>
      <c r="Q261" s="80" t="s">
        <v>133</v>
      </c>
      <c r="R261" s="80" t="s">
        <v>156</v>
      </c>
      <c r="S261" s="80" t="s">
        <v>232</v>
      </c>
      <c r="T261" s="83"/>
      <c r="AA261" s="77" t="s">
        <v>313</v>
      </c>
      <c r="AB261" s="104" t="s">
        <v>407</v>
      </c>
      <c r="AC261" s="85" t="s">
        <v>406</v>
      </c>
      <c r="AD261" s="81" t="s">
        <v>583</v>
      </c>
      <c r="AE261" s="85" t="s">
        <v>478</v>
      </c>
      <c r="AF261" s="85" t="s">
        <v>506</v>
      </c>
      <c r="AG261" s="85" t="s">
        <v>576</v>
      </c>
      <c r="AH261" s="85" t="s">
        <v>584</v>
      </c>
      <c r="AI261" s="83"/>
      <c r="AW261" s="87">
        <f t="shared" si="352"/>
        <v>6</v>
      </c>
      <c r="AX261" s="88">
        <f t="shared" si="352"/>
        <v>3</v>
      </c>
      <c r="AY261" s="88">
        <f>(IF(O261="","",(IF(MID(O261,2,1)="-",LEFT(O261,1),LEFT(O261,2)))+0))</f>
        <v>1</v>
      </c>
      <c r="AZ261" s="88">
        <f>(IF(P261="","",(IF(MID(P261,2,1)="-",LEFT(P261,1),LEFT(P261,2)))+0))</f>
        <v>5</v>
      </c>
      <c r="BA261" s="88">
        <f>(IF(Q261="","",(IF(MID(Q261,2,1)="-",LEFT(Q261,1),LEFT(Q261,2)))+0))</f>
        <v>7</v>
      </c>
      <c r="BB261" s="88">
        <f>(IF(R261="","",(IF(MID(R261,2,1)="-",LEFT(R261,1),LEFT(R261,2)))+0))</f>
        <v>8</v>
      </c>
      <c r="BC261" s="88">
        <f>(IF(S261="","",(IF(MID(S261,2,1)="-",LEFT(S261,1),LEFT(S261,2)))+0))</f>
        <v>4</v>
      </c>
      <c r="BD261" s="89"/>
      <c r="BM261" s="46"/>
      <c r="BN261" s="46"/>
      <c r="BO261" s="46"/>
      <c r="BP261" s="46" t="str">
        <f t="shared" si="335"/>
        <v/>
      </c>
      <c r="BQ261" s="46" t="str">
        <f t="shared" si="335"/>
        <v/>
      </c>
      <c r="BR261" s="46" t="str">
        <f t="shared" si="335"/>
        <v/>
      </c>
      <c r="BS261" s="46" t="str">
        <f t="shared" si="335"/>
        <v/>
      </c>
      <c r="BT261" s="46" t="str">
        <f t="shared" si="335"/>
        <v/>
      </c>
      <c r="BU261" s="47"/>
      <c r="BV261" s="87">
        <f t="shared" si="353"/>
        <v>1</v>
      </c>
      <c r="BW261" s="88">
        <f t="shared" si="353"/>
        <v>3</v>
      </c>
      <c r="BX261" s="88">
        <f>(IF(O261="","",IF(RIGHT(O261,2)="10",RIGHT(O261,2),RIGHT(O261,1))+0))</f>
        <v>0</v>
      </c>
      <c r="BY261" s="88">
        <f>(IF(P261="","",IF(RIGHT(P261,2)="10",RIGHT(P261,2),RIGHT(P261,1))+0))</f>
        <v>1</v>
      </c>
      <c r="BZ261" s="88">
        <f>(IF(Q261="","",IF(RIGHT(Q261,2)="10",RIGHT(Q261,2),RIGHT(Q261,1))+0))</f>
        <v>0</v>
      </c>
      <c r="CA261" s="88">
        <f>(IF(R261="","",IF(RIGHT(R261,2)="10",RIGHT(R261,2),RIGHT(R261,1))+0))</f>
        <v>0</v>
      </c>
      <c r="CB261" s="88">
        <f>(IF(S261="","",IF(RIGHT(S261,2)="10",RIGHT(S261,2),RIGHT(S261,1))+0))</f>
        <v>0</v>
      </c>
      <c r="CC261" s="89"/>
      <c r="CL261" s="46"/>
      <c r="CM261" s="46"/>
      <c r="CN261" s="46"/>
      <c r="CO261" s="46" t="str">
        <f t="shared" si="337"/>
        <v/>
      </c>
      <c r="CP261" s="46" t="str">
        <f t="shared" si="337"/>
        <v/>
      </c>
      <c r="CQ261" s="46" t="str">
        <f t="shared" si="337"/>
        <v/>
      </c>
      <c r="CR261" s="46" t="str">
        <f t="shared" si="337"/>
        <v/>
      </c>
      <c r="CS261" s="46" t="str">
        <f t="shared" si="337"/>
        <v/>
      </c>
      <c r="CU261" s="87" t="str">
        <f t="shared" si="354"/>
        <v>H</v>
      </c>
      <c r="CV261" s="88" t="str">
        <f t="shared" si="354"/>
        <v>D</v>
      </c>
      <c r="CW261" s="88" t="str">
        <f>(IF(O261="","",IF(AY261&gt;BX261,"H",IF(AY261&lt;BX261,"A","D"))))</f>
        <v>H</v>
      </c>
      <c r="CX261" s="88" t="str">
        <f>(IF(P261="","",IF(AZ261&gt;BY261,"H",IF(AZ261&lt;BY261,"A","D"))))</f>
        <v>H</v>
      </c>
      <c r="CY261" s="88" t="str">
        <f>(IF(Q261="","",IF(BA261&gt;BZ261,"H",IF(BA261&lt;BZ261,"A","D"))))</f>
        <v>H</v>
      </c>
      <c r="CZ261" s="88" t="str">
        <f>(IF(R261="","",IF(BB261&gt;CA261,"H",IF(BB261&lt;CA261,"A","D"))))</f>
        <v>H</v>
      </c>
      <c r="DA261" s="88" t="str">
        <f>(IF(S261="","",IF(BC261&gt;CB261,"H",IF(BC261&lt;CB261,"A","D"))))</f>
        <v>H</v>
      </c>
      <c r="DB261" s="89"/>
      <c r="DK261" s="46"/>
      <c r="DL261" s="46"/>
      <c r="DM261" s="46"/>
      <c r="DQ261" s="24" t="str">
        <f t="shared" si="339"/>
        <v/>
      </c>
      <c r="DR261" s="24" t="str">
        <f t="shared" si="339"/>
        <v/>
      </c>
      <c r="DT261" s="20" t="str">
        <f t="shared" si="340"/>
        <v>Whyteleafe</v>
      </c>
      <c r="DU261" s="48">
        <f t="shared" si="355"/>
        <v>14</v>
      </c>
      <c r="DV261" s="49">
        <f t="shared" si="356"/>
        <v>6</v>
      </c>
      <c r="DW261" s="49">
        <f t="shared" si="357"/>
        <v>1</v>
      </c>
      <c r="DX261" s="49">
        <f t="shared" si="358"/>
        <v>0</v>
      </c>
      <c r="DY261" s="49">
        <f>COUNTIF(DB$254:DB$261,"A")</f>
        <v>5</v>
      </c>
      <c r="DZ261" s="49">
        <f>COUNTIF(DB$254:DB$261,"D")</f>
        <v>1</v>
      </c>
      <c r="EA261" s="49">
        <f>COUNTIF(DB$254:DB$261,"H")</f>
        <v>1</v>
      </c>
      <c r="EB261" s="48">
        <f t="shared" si="359"/>
        <v>11</v>
      </c>
      <c r="EC261" s="48">
        <f t="shared" si="341"/>
        <v>2</v>
      </c>
      <c r="ED261" s="48">
        <f t="shared" si="341"/>
        <v>1</v>
      </c>
      <c r="EE261" s="50">
        <f>SUM($AW261:$BT261)+SUM(CC$254:CC$261)</f>
        <v>54</v>
      </c>
      <c r="EF261" s="50">
        <f>SUM($BV261:$CS261)+SUM(BD$254:BD$261)</f>
        <v>12</v>
      </c>
      <c r="EG261" s="48">
        <f t="shared" si="342"/>
        <v>24</v>
      </c>
      <c r="EH261" s="50">
        <f t="shared" si="360"/>
        <v>42</v>
      </c>
      <c r="EI261" s="47"/>
      <c r="EJ261" s="49">
        <f t="shared" si="343"/>
        <v>14</v>
      </c>
      <c r="EK261" s="49">
        <f t="shared" si="344"/>
        <v>11</v>
      </c>
      <c r="EL261" s="49">
        <f t="shared" si="345"/>
        <v>2</v>
      </c>
      <c r="EM261" s="49">
        <f t="shared" si="346"/>
        <v>1</v>
      </c>
      <c r="EN261" s="49">
        <f t="shared" si="347"/>
        <v>54</v>
      </c>
      <c r="EO261" s="49">
        <f t="shared" si="348"/>
        <v>12</v>
      </c>
      <c r="EP261" s="49">
        <f t="shared" si="349"/>
        <v>24</v>
      </c>
      <c r="EQ261" s="49">
        <f t="shared" si="350"/>
        <v>42</v>
      </c>
      <c r="ES261" s="4">
        <f t="shared" si="361"/>
        <v>0</v>
      </c>
      <c r="ET261" s="4">
        <f t="shared" si="362"/>
        <v>0</v>
      </c>
      <c r="EU261" s="4">
        <f t="shared" si="351"/>
        <v>0</v>
      </c>
      <c r="EV261" s="4">
        <f t="shared" si="351"/>
        <v>0</v>
      </c>
      <c r="EW261" s="4">
        <f t="shared" si="351"/>
        <v>0</v>
      </c>
      <c r="EX261" s="4">
        <f t="shared" si="351"/>
        <v>0</v>
      </c>
      <c r="EY261" s="4">
        <f t="shared" si="351"/>
        <v>0</v>
      </c>
      <c r="EZ261" s="4">
        <f t="shared" si="351"/>
        <v>0</v>
      </c>
    </row>
    <row r="262" spans="1:164" x14ac:dyDescent="0.25">
      <c r="G262" s="27">
        <f>SUM(G254:G261)</f>
        <v>249</v>
      </c>
      <c r="H262" s="27">
        <f>SUM(H254:H261)</f>
        <v>249</v>
      </c>
      <c r="J262" s="27">
        <f>SUM(J254:J261)</f>
        <v>0</v>
      </c>
    </row>
    <row r="263" spans="1:164" ht="11.4" thickBot="1" x14ac:dyDescent="0.3">
      <c r="A263" s="20" t="s">
        <v>585</v>
      </c>
      <c r="B263" s="20"/>
      <c r="C263" s="23" t="s">
        <v>586</v>
      </c>
      <c r="D263" s="21"/>
      <c r="E263" s="21"/>
      <c r="F263" s="21"/>
      <c r="G263" s="21"/>
      <c r="H263" s="21"/>
      <c r="J263" s="21"/>
    </row>
    <row r="264" spans="1:164" ht="11.4" thickBot="1" x14ac:dyDescent="0.3">
      <c r="A264" s="20" t="s">
        <v>11</v>
      </c>
      <c r="B264" s="20" t="s">
        <v>12</v>
      </c>
      <c r="C264" s="21" t="s">
        <v>13</v>
      </c>
      <c r="D264" s="21" t="s">
        <v>14</v>
      </c>
      <c r="E264" s="21" t="s">
        <v>15</v>
      </c>
      <c r="F264" s="21" t="s">
        <v>16</v>
      </c>
      <c r="G264" s="21" t="s">
        <v>17</v>
      </c>
      <c r="H264" s="21" t="s">
        <v>18</v>
      </c>
      <c r="I264" s="21" t="s">
        <v>19</v>
      </c>
      <c r="J264" s="21" t="s">
        <v>96</v>
      </c>
      <c r="L264" s="32"/>
      <c r="M264" s="33" t="s">
        <v>570</v>
      </c>
      <c r="N264" s="33" t="s">
        <v>318</v>
      </c>
      <c r="O264" s="33" t="s">
        <v>343</v>
      </c>
      <c r="P264" s="33" t="s">
        <v>587</v>
      </c>
      <c r="Q264" s="33" t="s">
        <v>588</v>
      </c>
      <c r="R264" s="33" t="s">
        <v>421</v>
      </c>
      <c r="S264" s="34" t="s">
        <v>292</v>
      </c>
      <c r="T264" s="35" t="s">
        <v>295</v>
      </c>
      <c r="AA264" s="32"/>
      <c r="AB264" s="33" t="s">
        <v>570</v>
      </c>
      <c r="AC264" s="33" t="s">
        <v>318</v>
      </c>
      <c r="AD264" s="33" t="s">
        <v>343</v>
      </c>
      <c r="AE264" s="33" t="s">
        <v>587</v>
      </c>
      <c r="AF264" s="33" t="s">
        <v>588</v>
      </c>
      <c r="AG264" s="33" t="s">
        <v>421</v>
      </c>
      <c r="AH264" s="34" t="s">
        <v>292</v>
      </c>
      <c r="AI264" s="35" t="s">
        <v>295</v>
      </c>
      <c r="AP264" s="4" t="s">
        <v>112</v>
      </c>
      <c r="DU264" s="24" t="s">
        <v>13</v>
      </c>
      <c r="DV264" s="24" t="s">
        <v>90</v>
      </c>
      <c r="DW264" s="24" t="s">
        <v>91</v>
      </c>
      <c r="DX264" s="24" t="s">
        <v>92</v>
      </c>
      <c r="DY264" s="24" t="s">
        <v>93</v>
      </c>
      <c r="DZ264" s="24" t="s">
        <v>94</v>
      </c>
      <c r="EA264" s="24" t="s">
        <v>95</v>
      </c>
      <c r="EB264" s="24" t="s">
        <v>14</v>
      </c>
      <c r="EC264" s="24" t="s">
        <v>15</v>
      </c>
      <c r="ED264" s="24" t="s">
        <v>16</v>
      </c>
      <c r="EE264" s="24" t="s">
        <v>17</v>
      </c>
      <c r="EF264" s="24" t="s">
        <v>18</v>
      </c>
      <c r="EG264" s="24" t="s">
        <v>19</v>
      </c>
      <c r="EH264" s="24" t="s">
        <v>96</v>
      </c>
      <c r="EI264" s="24"/>
      <c r="EJ264" s="24" t="s">
        <v>13</v>
      </c>
      <c r="EK264" s="24" t="s">
        <v>14</v>
      </c>
      <c r="EL264" s="24" t="s">
        <v>15</v>
      </c>
      <c r="EM264" s="24" t="s">
        <v>16</v>
      </c>
      <c r="EN264" s="24" t="s">
        <v>17</v>
      </c>
      <c r="EO264" s="24" t="s">
        <v>18</v>
      </c>
      <c r="EP264" s="24" t="s">
        <v>19</v>
      </c>
      <c r="EQ264" s="24" t="s">
        <v>96</v>
      </c>
    </row>
    <row r="265" spans="1:164" s="20" customFormat="1" x14ac:dyDescent="0.25">
      <c r="A265" s="20">
        <v>1</v>
      </c>
      <c r="B265" s="20" t="s">
        <v>299</v>
      </c>
      <c r="C265" s="21">
        <v>14</v>
      </c>
      <c r="D265" s="21">
        <v>10</v>
      </c>
      <c r="E265" s="21">
        <v>2</v>
      </c>
      <c r="F265" s="21">
        <v>2</v>
      </c>
      <c r="G265" s="21">
        <v>47</v>
      </c>
      <c r="H265" s="21">
        <v>13</v>
      </c>
      <c r="I265" s="21">
        <v>22</v>
      </c>
      <c r="J265" s="21">
        <v>34</v>
      </c>
      <c r="L265" s="36" t="s">
        <v>572</v>
      </c>
      <c r="M265" s="37"/>
      <c r="N265" s="41" t="s">
        <v>101</v>
      </c>
      <c r="O265" s="41" t="s">
        <v>132</v>
      </c>
      <c r="P265" s="39" t="s">
        <v>235</v>
      </c>
      <c r="Q265" s="41" t="s">
        <v>117</v>
      </c>
      <c r="R265" s="41" t="s">
        <v>147</v>
      </c>
      <c r="S265" s="34" t="s">
        <v>206</v>
      </c>
      <c r="T265" s="95" t="s">
        <v>169</v>
      </c>
      <c r="AA265" s="36" t="s">
        <v>572</v>
      </c>
      <c r="AB265" s="37"/>
      <c r="AC265" s="41" t="s">
        <v>405</v>
      </c>
      <c r="AD265" s="41" t="s">
        <v>589</v>
      </c>
      <c r="AE265" s="41" t="s">
        <v>126</v>
      </c>
      <c r="AF265" s="41" t="s">
        <v>434</v>
      </c>
      <c r="AG265" s="41" t="s">
        <v>124</v>
      </c>
      <c r="AH265" s="34" t="s">
        <v>334</v>
      </c>
      <c r="AI265" s="95" t="s">
        <v>389</v>
      </c>
      <c r="AP265" s="4" t="s">
        <v>590</v>
      </c>
      <c r="AW265" s="43"/>
      <c r="AX265" s="44">
        <f t="shared" ref="AX265:BD266" si="363">(IF(N265="","",(IF(MID(N265,2,1)="-",LEFT(N265,1),LEFT(N265,2)))+0))</f>
        <v>2</v>
      </c>
      <c r="AY265" s="44">
        <f t="shared" si="363"/>
        <v>4</v>
      </c>
      <c r="AZ265" s="44">
        <f t="shared" si="363"/>
        <v>0</v>
      </c>
      <c r="BA265" s="44">
        <f t="shared" si="363"/>
        <v>1</v>
      </c>
      <c r="BB265" s="44">
        <f t="shared" si="363"/>
        <v>0</v>
      </c>
      <c r="BC265" s="44">
        <f t="shared" si="363"/>
        <v>1</v>
      </c>
      <c r="BD265" s="45">
        <f t="shared" si="363"/>
        <v>4</v>
      </c>
      <c r="BE265" s="4"/>
      <c r="BF265" s="4"/>
      <c r="BG265" s="4"/>
      <c r="BH265" s="4"/>
      <c r="BI265" s="4"/>
      <c r="BJ265" s="4"/>
      <c r="BK265" s="4"/>
      <c r="BL265" s="4"/>
      <c r="BM265" s="46"/>
      <c r="BN265" s="46"/>
      <c r="BO265" s="46"/>
      <c r="BP265" s="46" t="str">
        <f t="shared" ref="BP265:BT272" si="364">(IF(AQ265="","",(IF(MID(AQ265,2,1)="-",LEFT(AQ265,1),LEFT(AQ265,2)))+0))</f>
        <v/>
      </c>
      <c r="BQ265" s="46" t="str">
        <f t="shared" si="364"/>
        <v/>
      </c>
      <c r="BR265" s="46" t="str">
        <f t="shared" si="364"/>
        <v/>
      </c>
      <c r="BS265" s="46" t="str">
        <f t="shared" si="364"/>
        <v/>
      </c>
      <c r="BT265" s="46" t="str">
        <f t="shared" si="364"/>
        <v/>
      </c>
      <c r="BU265" s="47"/>
      <c r="BV265" s="43"/>
      <c r="BW265" s="44">
        <f t="shared" ref="BW265:CC266" si="365">(IF(N265="","",IF(RIGHT(N265,2)="10",RIGHT(N265,2),RIGHT(N265,1))+0))</f>
        <v>2</v>
      </c>
      <c r="BX265" s="44">
        <f t="shared" si="365"/>
        <v>1</v>
      </c>
      <c r="BY265" s="44">
        <f t="shared" si="365"/>
        <v>2</v>
      </c>
      <c r="BZ265" s="44">
        <f t="shared" si="365"/>
        <v>1</v>
      </c>
      <c r="CA265" s="44">
        <f t="shared" si="365"/>
        <v>1</v>
      </c>
      <c r="CB265" s="44">
        <f t="shared" si="365"/>
        <v>2</v>
      </c>
      <c r="CC265" s="45">
        <f t="shared" si="365"/>
        <v>2</v>
      </c>
      <c r="CD265" s="4"/>
      <c r="CE265" s="4"/>
      <c r="CF265" s="4"/>
      <c r="CG265" s="4"/>
      <c r="CH265" s="4"/>
      <c r="CI265" s="4"/>
      <c r="CJ265" s="4"/>
      <c r="CK265" s="4"/>
      <c r="CL265" s="46"/>
      <c r="CM265" s="46"/>
      <c r="CN265" s="46"/>
      <c r="CO265" s="46" t="str">
        <f t="shared" ref="CO265:CS272" si="366">(IF(AQ265="","",IF(RIGHT(AQ265,2)="10",RIGHT(AQ265,2),RIGHT(AQ265,1))+0))</f>
        <v/>
      </c>
      <c r="CP265" s="46" t="str">
        <f t="shared" si="366"/>
        <v/>
      </c>
      <c r="CQ265" s="46" t="str">
        <f t="shared" si="366"/>
        <v/>
      </c>
      <c r="CR265" s="46" t="str">
        <f t="shared" si="366"/>
        <v/>
      </c>
      <c r="CS265" s="46" t="str">
        <f t="shared" si="366"/>
        <v/>
      </c>
      <c r="CT265" s="4"/>
      <c r="CU265" s="43"/>
      <c r="CV265" s="44" t="str">
        <f t="shared" ref="CV265:DB266" si="367">(IF(N265="","",IF(AX265&gt;BW265,"H",IF(AX265&lt;BW265,"A","D"))))</f>
        <v>D</v>
      </c>
      <c r="CW265" s="44" t="str">
        <f t="shared" si="367"/>
        <v>H</v>
      </c>
      <c r="CX265" s="44" t="str">
        <f t="shared" si="367"/>
        <v>A</v>
      </c>
      <c r="CY265" s="44" t="str">
        <f t="shared" si="367"/>
        <v>D</v>
      </c>
      <c r="CZ265" s="44" t="str">
        <f t="shared" si="367"/>
        <v>A</v>
      </c>
      <c r="DA265" s="44" t="str">
        <f t="shared" si="367"/>
        <v>A</v>
      </c>
      <c r="DB265" s="45" t="str">
        <f t="shared" si="367"/>
        <v>H</v>
      </c>
      <c r="DC265" s="4"/>
      <c r="DD265" s="4"/>
      <c r="DE265" s="4"/>
      <c r="DF265" s="4"/>
      <c r="DG265" s="4"/>
      <c r="DH265" s="4"/>
      <c r="DI265" s="4"/>
      <c r="DJ265" s="4"/>
      <c r="DK265" s="46"/>
      <c r="DL265" s="46"/>
      <c r="DM265" s="46"/>
      <c r="DN265" s="24" t="str">
        <f t="shared" ref="DN265:DR272" si="368">(IF(AQ265="","",IF(BP265&gt;CO265,"H",IF(BP265&lt;CO265,"A","D"))))</f>
        <v/>
      </c>
      <c r="DO265" s="24" t="str">
        <f t="shared" si="368"/>
        <v/>
      </c>
      <c r="DP265" s="24" t="str">
        <f t="shared" si="368"/>
        <v/>
      </c>
      <c r="DQ265" s="24" t="str">
        <f t="shared" si="368"/>
        <v/>
      </c>
      <c r="DR265" s="24" t="str">
        <f t="shared" si="368"/>
        <v/>
      </c>
      <c r="DS265" s="4"/>
      <c r="DT265" s="20" t="str">
        <f t="shared" ref="DT265:DT272" si="369">L265</f>
        <v>Bromley</v>
      </c>
      <c r="DU265" s="48">
        <f>SUM(EB265:ED265)</f>
        <v>14</v>
      </c>
      <c r="DV265" s="49">
        <f>COUNTIF($CU265:$DR265,"H")</f>
        <v>2</v>
      </c>
      <c r="DW265" s="49">
        <f>COUNTIF($CU265:$DR265,"D")</f>
        <v>2</v>
      </c>
      <c r="DX265" s="49">
        <f>COUNTIF($CU265:$DR265,"A")</f>
        <v>3</v>
      </c>
      <c r="DY265" s="49">
        <f>COUNTIF(CU$265:CU$272,"A")</f>
        <v>2</v>
      </c>
      <c r="DZ265" s="49">
        <f>COUNTIF(CU$265:CU$272,"D")</f>
        <v>1</v>
      </c>
      <c r="EA265" s="49">
        <f>COUNTIF(CU$265:CU$272,"H")</f>
        <v>4</v>
      </c>
      <c r="EB265" s="48">
        <f>DV265+DY265</f>
        <v>4</v>
      </c>
      <c r="EC265" s="48">
        <f t="shared" ref="EC265:ED272" si="370">DW265+DZ265</f>
        <v>3</v>
      </c>
      <c r="ED265" s="48">
        <f t="shared" si="370"/>
        <v>7</v>
      </c>
      <c r="EE265" s="50">
        <f>SUM($AW265:$BT265)+SUM(BV$265:BV$272)</f>
        <v>24</v>
      </c>
      <c r="EF265" s="50">
        <f>SUM($BV265:$CS265)+SUM(AW$265:AW$272)</f>
        <v>30</v>
      </c>
      <c r="EG265" s="48">
        <f t="shared" ref="EG265:EG272" si="371">(EB265*2)+EC265</f>
        <v>11</v>
      </c>
      <c r="EH265" s="50">
        <f>EE265-EF265</f>
        <v>-6</v>
      </c>
      <c r="EI265" s="47"/>
      <c r="EJ265" s="49">
        <f t="shared" ref="EJ265:EJ272" si="372">VLOOKUP($DT265,$B$265:$J$272,2,0)</f>
        <v>14</v>
      </c>
      <c r="EK265" s="49">
        <f t="shared" ref="EK265:EK272" si="373">VLOOKUP($DT265,$B$265:$J$272,3,0)</f>
        <v>4</v>
      </c>
      <c r="EL265" s="49">
        <f t="shared" ref="EL265:EL272" si="374">VLOOKUP($DT265,$B$265:$J$272,4,0)</f>
        <v>3</v>
      </c>
      <c r="EM265" s="49">
        <f t="shared" ref="EM265:EM272" si="375">VLOOKUP($DT265,$B$265:$J$272,5,0)</f>
        <v>7</v>
      </c>
      <c r="EN265" s="49">
        <f t="shared" ref="EN265:EN272" si="376">VLOOKUP($DT265,$B$265:$J$272,6,0)</f>
        <v>24</v>
      </c>
      <c r="EO265" s="49">
        <f t="shared" ref="EO265:EO272" si="377">VLOOKUP($DT265,$B$265:$J$272,7,0)</f>
        <v>30</v>
      </c>
      <c r="EP265" s="49">
        <f t="shared" ref="EP265:EP272" si="378">VLOOKUP($DT265,$B$265:$J$272,8,0)</f>
        <v>11</v>
      </c>
      <c r="EQ265" s="49">
        <f t="shared" ref="EQ265:EQ272" si="379">VLOOKUP($DT265,$B$265:$J$272,9,0)</f>
        <v>-6</v>
      </c>
      <c r="ER265" s="4"/>
      <c r="ES265" s="4">
        <f>IF(DU265=EJ265,0,1)</f>
        <v>0</v>
      </c>
      <c r="ET265" s="4">
        <f>IF(EB265=EK265,0,1)</f>
        <v>0</v>
      </c>
      <c r="EU265" s="4">
        <f t="shared" ref="EU265:EZ272" si="380">IF(EC265=EL265,0,1)</f>
        <v>0</v>
      </c>
      <c r="EV265" s="4">
        <f t="shared" si="380"/>
        <v>0</v>
      </c>
      <c r="EW265" s="4">
        <f t="shared" si="380"/>
        <v>0</v>
      </c>
      <c r="EX265" s="4">
        <f t="shared" si="380"/>
        <v>0</v>
      </c>
      <c r="EY265" s="4">
        <f t="shared" si="380"/>
        <v>0</v>
      </c>
      <c r="EZ265" s="4">
        <f t="shared" si="380"/>
        <v>0</v>
      </c>
      <c r="FC265" s="22"/>
      <c r="FD265" s="22"/>
      <c r="FE265" s="22"/>
      <c r="FF265" s="22"/>
      <c r="FG265" s="22"/>
      <c r="FH265" s="4"/>
    </row>
    <row r="266" spans="1:164" x14ac:dyDescent="0.25">
      <c r="A266" s="4">
        <v>2</v>
      </c>
      <c r="B266" s="4" t="s">
        <v>429</v>
      </c>
      <c r="C266" s="24">
        <v>14</v>
      </c>
      <c r="D266" s="24">
        <v>9</v>
      </c>
      <c r="E266" s="24">
        <v>3</v>
      </c>
      <c r="F266" s="24">
        <v>2</v>
      </c>
      <c r="G266" s="24">
        <v>28</v>
      </c>
      <c r="H266" s="24">
        <v>17</v>
      </c>
      <c r="I266" s="21">
        <v>21</v>
      </c>
      <c r="J266" s="24">
        <v>11</v>
      </c>
      <c r="L266" s="51" t="s">
        <v>319</v>
      </c>
      <c r="M266" s="91" t="s">
        <v>101</v>
      </c>
      <c r="N266" s="53"/>
      <c r="O266" s="54" t="s">
        <v>591</v>
      </c>
      <c r="P266" s="54" t="s">
        <v>101</v>
      </c>
      <c r="Q266" s="133" t="s">
        <v>134</v>
      </c>
      <c r="R266" s="54" t="s">
        <v>131</v>
      </c>
      <c r="S266" s="55" t="s">
        <v>157</v>
      </c>
      <c r="T266" s="143" t="s">
        <v>227</v>
      </c>
      <c r="AA266" s="51" t="s">
        <v>319</v>
      </c>
      <c r="AB266" s="72" t="s">
        <v>395</v>
      </c>
      <c r="AC266" s="53"/>
      <c r="AD266" s="54" t="s">
        <v>432</v>
      </c>
      <c r="AE266" s="54" t="s">
        <v>433</v>
      </c>
      <c r="AF266" s="71" t="s">
        <v>592</v>
      </c>
      <c r="AG266" s="54" t="s">
        <v>349</v>
      </c>
      <c r="AH266" s="55" t="s">
        <v>537</v>
      </c>
      <c r="AI266" s="126" t="s">
        <v>529</v>
      </c>
      <c r="AP266" s="4" t="s">
        <v>498</v>
      </c>
      <c r="AW266" s="61">
        <f t="shared" ref="AW266:AX272" si="381">(IF(M266="","",(IF(MID(M266,2,1)="-",LEFT(M266,1),LEFT(M266,2)))+0))</f>
        <v>2</v>
      </c>
      <c r="AX266" s="62"/>
      <c r="AY266" s="46">
        <f t="shared" si="363"/>
        <v>8</v>
      </c>
      <c r="AZ266" s="46">
        <f t="shared" si="363"/>
        <v>2</v>
      </c>
      <c r="BA266" s="46">
        <f t="shared" si="363"/>
        <v>3</v>
      </c>
      <c r="BB266" s="46">
        <f t="shared" si="363"/>
        <v>2</v>
      </c>
      <c r="BC266" s="46">
        <f t="shared" si="363"/>
        <v>0</v>
      </c>
      <c r="BD266" s="63">
        <f t="shared" si="363"/>
        <v>1</v>
      </c>
      <c r="BM266" s="46"/>
      <c r="BN266" s="46"/>
      <c r="BO266" s="46"/>
      <c r="BP266" s="46" t="str">
        <f t="shared" si="364"/>
        <v/>
      </c>
      <c r="BQ266" s="46" t="str">
        <f t="shared" si="364"/>
        <v/>
      </c>
      <c r="BR266" s="46" t="str">
        <f t="shared" si="364"/>
        <v/>
      </c>
      <c r="BS266" s="46" t="str">
        <f t="shared" si="364"/>
        <v/>
      </c>
      <c r="BT266" s="46" t="str">
        <f t="shared" si="364"/>
        <v/>
      </c>
      <c r="BU266" s="47"/>
      <c r="BV266" s="61">
        <f t="shared" ref="BV266:BW272" si="382">(IF(M266="","",IF(RIGHT(M266,2)="10",RIGHT(M266,2),RIGHT(M266,1))+0))</f>
        <v>2</v>
      </c>
      <c r="BW266" s="62"/>
      <c r="BX266" s="46">
        <f t="shared" si="365"/>
        <v>2</v>
      </c>
      <c r="BY266" s="46">
        <f t="shared" si="365"/>
        <v>2</v>
      </c>
      <c r="BZ266" s="46">
        <f t="shared" si="365"/>
        <v>1</v>
      </c>
      <c r="CA266" s="46">
        <f t="shared" si="365"/>
        <v>1</v>
      </c>
      <c r="CB266" s="46">
        <f t="shared" si="365"/>
        <v>3</v>
      </c>
      <c r="CC266" s="63">
        <f t="shared" si="365"/>
        <v>0</v>
      </c>
      <c r="CL266" s="46"/>
      <c r="CM266" s="46"/>
      <c r="CN266" s="46"/>
      <c r="CO266" s="46" t="str">
        <f t="shared" si="366"/>
        <v/>
      </c>
      <c r="CP266" s="46" t="str">
        <f t="shared" si="366"/>
        <v/>
      </c>
      <c r="CQ266" s="46" t="str">
        <f t="shared" si="366"/>
        <v/>
      </c>
      <c r="CR266" s="46" t="str">
        <f t="shared" si="366"/>
        <v/>
      </c>
      <c r="CS266" s="46" t="str">
        <f t="shared" si="366"/>
        <v/>
      </c>
      <c r="CU266" s="61" t="str">
        <f t="shared" ref="CU266:CV272" si="383">(IF(M266="","",IF(AW266&gt;BV266,"H",IF(AW266&lt;BV266,"A","D"))))</f>
        <v>D</v>
      </c>
      <c r="CV266" s="62"/>
      <c r="CW266" s="46" t="str">
        <f t="shared" si="367"/>
        <v>H</v>
      </c>
      <c r="CX266" s="46" t="str">
        <f t="shared" si="367"/>
        <v>D</v>
      </c>
      <c r="CY266" s="46" t="str">
        <f t="shared" si="367"/>
        <v>H</v>
      </c>
      <c r="CZ266" s="46" t="str">
        <f t="shared" si="367"/>
        <v>H</v>
      </c>
      <c r="DA266" s="46" t="str">
        <f t="shared" si="367"/>
        <v>A</v>
      </c>
      <c r="DB266" s="63" t="str">
        <f t="shared" si="367"/>
        <v>H</v>
      </c>
      <c r="DK266" s="46"/>
      <c r="DL266" s="46"/>
      <c r="DM266" s="46"/>
      <c r="DN266" s="24" t="str">
        <f t="shared" si="368"/>
        <v/>
      </c>
      <c r="DO266" s="24" t="str">
        <f t="shared" si="368"/>
        <v/>
      </c>
      <c r="DP266" s="24" t="str">
        <f t="shared" si="368"/>
        <v/>
      </c>
      <c r="DQ266" s="24" t="str">
        <f t="shared" si="368"/>
        <v/>
      </c>
      <c r="DR266" s="24" t="str">
        <f t="shared" si="368"/>
        <v/>
      </c>
      <c r="DT266" s="20" t="str">
        <f t="shared" si="369"/>
        <v>Carshalton Athletic</v>
      </c>
      <c r="DU266" s="48">
        <f t="shared" ref="DU266:DU272" si="384">SUM(EB266:ED266)</f>
        <v>14</v>
      </c>
      <c r="DV266" s="49">
        <f t="shared" ref="DV266:DV272" si="385">COUNTIF($CU266:$DR266,"H")</f>
        <v>4</v>
      </c>
      <c r="DW266" s="49">
        <f t="shared" ref="DW266:DW272" si="386">COUNTIF($CU266:$DR266,"D")</f>
        <v>2</v>
      </c>
      <c r="DX266" s="49">
        <f t="shared" ref="DX266:DX272" si="387">COUNTIF($CU266:$DR266,"A")</f>
        <v>1</v>
      </c>
      <c r="DY266" s="49">
        <f>COUNTIF(CV$265:CV$272,"A")</f>
        <v>3</v>
      </c>
      <c r="DZ266" s="49">
        <f>COUNTIF(CV$265:CV$272,"D")</f>
        <v>2</v>
      </c>
      <c r="EA266" s="49">
        <f>COUNTIF(CV$265:CV$272,"H")</f>
        <v>2</v>
      </c>
      <c r="EB266" s="48">
        <f t="shared" ref="EB266:EB272" si="388">DV266+DY266</f>
        <v>7</v>
      </c>
      <c r="EC266" s="48">
        <f t="shared" si="370"/>
        <v>4</v>
      </c>
      <c r="ED266" s="48">
        <f t="shared" si="370"/>
        <v>3</v>
      </c>
      <c r="EE266" s="50">
        <f>SUM($AW266:$BT266)+SUM(BW$265:BW$272)</f>
        <v>33</v>
      </c>
      <c r="EF266" s="50">
        <f>SUM($BV266:$CS266)+SUM(AX$265:AX$272)</f>
        <v>26</v>
      </c>
      <c r="EG266" s="48">
        <f t="shared" si="371"/>
        <v>18</v>
      </c>
      <c r="EH266" s="50">
        <f t="shared" ref="EH266:EH272" si="389">EE266-EF266</f>
        <v>7</v>
      </c>
      <c r="EI266" s="47"/>
      <c r="EJ266" s="49">
        <f t="shared" si="372"/>
        <v>14</v>
      </c>
      <c r="EK266" s="49">
        <f t="shared" si="373"/>
        <v>7</v>
      </c>
      <c r="EL266" s="49">
        <f t="shared" si="374"/>
        <v>4</v>
      </c>
      <c r="EM266" s="49">
        <f t="shared" si="375"/>
        <v>3</v>
      </c>
      <c r="EN266" s="49">
        <f t="shared" si="376"/>
        <v>33</v>
      </c>
      <c r="EO266" s="49">
        <f t="shared" si="377"/>
        <v>26</v>
      </c>
      <c r="EP266" s="49">
        <f t="shared" si="378"/>
        <v>18</v>
      </c>
      <c r="EQ266" s="49">
        <f t="shared" si="379"/>
        <v>7</v>
      </c>
      <c r="ES266" s="4">
        <f t="shared" ref="ES266:ES272" si="390">IF(DU266=EJ266,0,1)</f>
        <v>0</v>
      </c>
      <c r="ET266" s="4">
        <f t="shared" ref="ET266:ET272" si="391">IF(EB266=EK266,0,1)</f>
        <v>0</v>
      </c>
      <c r="EU266" s="4">
        <f t="shared" si="380"/>
        <v>0</v>
      </c>
      <c r="EV266" s="4">
        <f t="shared" si="380"/>
        <v>0</v>
      </c>
      <c r="EW266" s="4">
        <f t="shared" si="380"/>
        <v>0</v>
      </c>
      <c r="EX266" s="4">
        <f t="shared" si="380"/>
        <v>0</v>
      </c>
      <c r="EY266" s="4">
        <f t="shared" si="380"/>
        <v>0</v>
      </c>
      <c r="EZ266" s="4">
        <f t="shared" si="380"/>
        <v>0</v>
      </c>
    </row>
    <row r="267" spans="1:164" x14ac:dyDescent="0.25">
      <c r="A267" s="4">
        <v>3</v>
      </c>
      <c r="B267" s="4" t="s">
        <v>319</v>
      </c>
      <c r="C267" s="24">
        <v>14</v>
      </c>
      <c r="D267" s="24">
        <v>7</v>
      </c>
      <c r="E267" s="24">
        <v>4</v>
      </c>
      <c r="F267" s="24">
        <v>3</v>
      </c>
      <c r="G267" s="24">
        <v>33</v>
      </c>
      <c r="H267" s="24">
        <v>26</v>
      </c>
      <c r="I267" s="21">
        <v>18</v>
      </c>
      <c r="J267" s="24">
        <v>7</v>
      </c>
      <c r="L267" s="51" t="s">
        <v>350</v>
      </c>
      <c r="M267" s="59" t="s">
        <v>169</v>
      </c>
      <c r="N267" s="54" t="s">
        <v>104</v>
      </c>
      <c r="O267" s="53"/>
      <c r="P267" s="136" t="s">
        <v>102</v>
      </c>
      <c r="Q267" s="54" t="s">
        <v>117</v>
      </c>
      <c r="R267" s="54" t="s">
        <v>119</v>
      </c>
      <c r="S267" s="55" t="s">
        <v>195</v>
      </c>
      <c r="T267" s="143" t="s">
        <v>117</v>
      </c>
      <c r="AA267" s="51" t="s">
        <v>350</v>
      </c>
      <c r="AB267" s="59" t="s">
        <v>215</v>
      </c>
      <c r="AC267" s="54" t="s">
        <v>593</v>
      </c>
      <c r="AD267" s="53"/>
      <c r="AE267" s="57"/>
      <c r="AF267" s="54" t="s">
        <v>485</v>
      </c>
      <c r="AG267" s="54" t="s">
        <v>581</v>
      </c>
      <c r="AH267" s="55" t="s">
        <v>434</v>
      </c>
      <c r="AI267" s="126" t="s">
        <v>201</v>
      </c>
      <c r="AP267" s="4" t="s">
        <v>578</v>
      </c>
      <c r="AW267" s="61">
        <f t="shared" si="381"/>
        <v>4</v>
      </c>
      <c r="AX267" s="46">
        <f t="shared" si="381"/>
        <v>1</v>
      </c>
      <c r="AY267" s="62"/>
      <c r="AZ267" s="46">
        <f>(IF(P267="","",(IF(MID(P267,2,1)="-",LEFT(P267,1),LEFT(P267,2)))+0))</f>
        <v>3</v>
      </c>
      <c r="BA267" s="46">
        <f>(IF(Q267="","",(IF(MID(Q267,2,1)="-",LEFT(Q267,1),LEFT(Q267,2)))+0))</f>
        <v>1</v>
      </c>
      <c r="BB267" s="46">
        <f>(IF(R267="","",(IF(MID(R267,2,1)="-",LEFT(R267,1),LEFT(R267,2)))+0))</f>
        <v>4</v>
      </c>
      <c r="BC267" s="46">
        <f>(IF(S267="","",(IF(MID(S267,2,1)="-",LEFT(S267,1),LEFT(S267,2)))+0))</f>
        <v>0</v>
      </c>
      <c r="BD267" s="63">
        <f>(IF(T267="","",(IF(MID(T267,2,1)="-",LEFT(T267,1),LEFT(T267,2)))+0))</f>
        <v>1</v>
      </c>
      <c r="BM267" s="46"/>
      <c r="BN267" s="46"/>
      <c r="BO267" s="46"/>
      <c r="BP267" s="46" t="str">
        <f t="shared" si="364"/>
        <v/>
      </c>
      <c r="BQ267" s="46" t="str">
        <f t="shared" si="364"/>
        <v/>
      </c>
      <c r="BR267" s="46" t="str">
        <f t="shared" si="364"/>
        <v/>
      </c>
      <c r="BS267" s="46" t="str">
        <f t="shared" si="364"/>
        <v/>
      </c>
      <c r="BT267" s="46" t="str">
        <f t="shared" si="364"/>
        <v/>
      </c>
      <c r="BU267" s="47"/>
      <c r="BV267" s="61">
        <f t="shared" si="382"/>
        <v>2</v>
      </c>
      <c r="BW267" s="46">
        <f t="shared" si="382"/>
        <v>3</v>
      </c>
      <c r="BX267" s="62"/>
      <c r="BY267" s="46">
        <f>(IF(P267="","",IF(RIGHT(P267,2)="10",RIGHT(P267,2),RIGHT(P267,1))+0))</f>
        <v>0</v>
      </c>
      <c r="BZ267" s="46">
        <f>(IF(Q267="","",IF(RIGHT(Q267,2)="10",RIGHT(Q267,2),RIGHT(Q267,1))+0))</f>
        <v>1</v>
      </c>
      <c r="CA267" s="46">
        <f>(IF(R267="","",IF(RIGHT(R267,2)="10",RIGHT(R267,2),RIGHT(R267,1))+0))</f>
        <v>4</v>
      </c>
      <c r="CB267" s="46">
        <f>(IF(S267="","",IF(RIGHT(S267,2)="10",RIGHT(S267,2),RIGHT(S267,1))+0))</f>
        <v>5</v>
      </c>
      <c r="CC267" s="63">
        <f>(IF(T267="","",IF(RIGHT(T267,2)="10",RIGHT(T267,2),RIGHT(T267,1))+0))</f>
        <v>1</v>
      </c>
      <c r="CL267" s="46"/>
      <c r="CM267" s="46"/>
      <c r="CN267" s="46"/>
      <c r="CO267" s="46" t="str">
        <f t="shared" si="366"/>
        <v/>
      </c>
      <c r="CP267" s="46" t="str">
        <f t="shared" si="366"/>
        <v/>
      </c>
      <c r="CQ267" s="46" t="str">
        <f t="shared" si="366"/>
        <v/>
      </c>
      <c r="CR267" s="46" t="str">
        <f t="shared" si="366"/>
        <v/>
      </c>
      <c r="CS267" s="46" t="str">
        <f t="shared" si="366"/>
        <v/>
      </c>
      <c r="CU267" s="61" t="str">
        <f t="shared" si="383"/>
        <v>H</v>
      </c>
      <c r="CV267" s="46" t="str">
        <f t="shared" si="383"/>
        <v>A</v>
      </c>
      <c r="CW267" s="62"/>
      <c r="CX267" s="46" t="str">
        <f>(IF(P267="","",IF(AZ267&gt;BY267,"H",IF(AZ267&lt;BY267,"A","D"))))</f>
        <v>H</v>
      </c>
      <c r="CY267" s="46" t="str">
        <f>(IF(Q267="","",IF(BA267&gt;BZ267,"H",IF(BA267&lt;BZ267,"A","D"))))</f>
        <v>D</v>
      </c>
      <c r="CZ267" s="46" t="str">
        <f>(IF(R267="","",IF(BB267&gt;CA267,"H",IF(BB267&lt;CA267,"A","D"))))</f>
        <v>D</v>
      </c>
      <c r="DA267" s="46" t="str">
        <f>(IF(S267="","",IF(BC267&gt;CB267,"H",IF(BC267&lt;CB267,"A","D"))))</f>
        <v>A</v>
      </c>
      <c r="DB267" s="63" t="str">
        <f>(IF(T267="","",IF(BD267&gt;CC267,"H",IF(BD267&lt;CC267,"A","D"))))</f>
        <v>D</v>
      </c>
      <c r="DK267" s="46"/>
      <c r="DL267" s="46"/>
      <c r="DM267" s="46"/>
      <c r="DQ267" s="24" t="str">
        <f t="shared" si="368"/>
        <v/>
      </c>
      <c r="DR267" s="24" t="str">
        <f t="shared" si="368"/>
        <v/>
      </c>
      <c r="DT267" s="20" t="str">
        <f t="shared" si="369"/>
        <v>Croydon</v>
      </c>
      <c r="DU267" s="48">
        <f t="shared" si="384"/>
        <v>14</v>
      </c>
      <c r="DV267" s="49">
        <f t="shared" si="385"/>
        <v>2</v>
      </c>
      <c r="DW267" s="49">
        <f t="shared" si="386"/>
        <v>3</v>
      </c>
      <c r="DX267" s="49">
        <f t="shared" si="387"/>
        <v>2</v>
      </c>
      <c r="DY267" s="49">
        <f>COUNTIF(CW$265:CW$272,"A")</f>
        <v>2</v>
      </c>
      <c r="DZ267" s="49">
        <f>COUNTIF(CW$265:CW$272,"D")</f>
        <v>1</v>
      </c>
      <c r="EA267" s="49">
        <f>COUNTIF(CW$265:CW$272,"H")</f>
        <v>4</v>
      </c>
      <c r="EB267" s="48">
        <f t="shared" si="388"/>
        <v>4</v>
      </c>
      <c r="EC267" s="48">
        <f t="shared" si="370"/>
        <v>4</v>
      </c>
      <c r="ED267" s="48">
        <f t="shared" si="370"/>
        <v>6</v>
      </c>
      <c r="EE267" s="50">
        <f>SUM($AW267:$BT267)+SUM(BX$265:BX$272)</f>
        <v>23</v>
      </c>
      <c r="EF267" s="50">
        <f>SUM($BV267:$CS267)+SUM(AY$265:AY$272)</f>
        <v>44</v>
      </c>
      <c r="EG267" s="48">
        <f t="shared" si="371"/>
        <v>12</v>
      </c>
      <c r="EH267" s="50">
        <f t="shared" si="389"/>
        <v>-21</v>
      </c>
      <c r="EI267" s="47"/>
      <c r="EJ267" s="49">
        <f t="shared" si="372"/>
        <v>14</v>
      </c>
      <c r="EK267" s="49">
        <f t="shared" si="373"/>
        <v>4</v>
      </c>
      <c r="EL267" s="49">
        <f t="shared" si="374"/>
        <v>4</v>
      </c>
      <c r="EM267" s="49">
        <f t="shared" si="375"/>
        <v>6</v>
      </c>
      <c r="EN267" s="49">
        <f t="shared" si="376"/>
        <v>23</v>
      </c>
      <c r="EO267" s="49">
        <f t="shared" si="377"/>
        <v>44</v>
      </c>
      <c r="EP267" s="49">
        <f t="shared" si="378"/>
        <v>12</v>
      </c>
      <c r="EQ267" s="49">
        <f t="shared" si="379"/>
        <v>-21</v>
      </c>
      <c r="ES267" s="4">
        <f t="shared" si="390"/>
        <v>0</v>
      </c>
      <c r="ET267" s="4">
        <f t="shared" si="391"/>
        <v>0</v>
      </c>
      <c r="EU267" s="4">
        <f t="shared" si="380"/>
        <v>0</v>
      </c>
      <c r="EV267" s="4">
        <f t="shared" si="380"/>
        <v>0</v>
      </c>
      <c r="EW267" s="4">
        <f t="shared" si="380"/>
        <v>0</v>
      </c>
      <c r="EX267" s="4">
        <f t="shared" si="380"/>
        <v>0</v>
      </c>
      <c r="EY267" s="4">
        <f t="shared" si="380"/>
        <v>0</v>
      </c>
      <c r="EZ267" s="4">
        <f t="shared" si="380"/>
        <v>0</v>
      </c>
    </row>
    <row r="268" spans="1:164" x14ac:dyDescent="0.25">
      <c r="A268" s="4">
        <v>4</v>
      </c>
      <c r="B268" s="4" t="s">
        <v>594</v>
      </c>
      <c r="C268" s="24">
        <v>14</v>
      </c>
      <c r="D268" s="24">
        <v>7</v>
      </c>
      <c r="E268" s="24">
        <v>3</v>
      </c>
      <c r="F268" s="24">
        <v>4</v>
      </c>
      <c r="G268" s="24">
        <v>42</v>
      </c>
      <c r="H268" s="24">
        <v>19</v>
      </c>
      <c r="I268" s="21">
        <v>17</v>
      </c>
      <c r="J268" s="24">
        <v>23</v>
      </c>
      <c r="L268" s="51" t="s">
        <v>595</v>
      </c>
      <c r="M268" s="91" t="s">
        <v>147</v>
      </c>
      <c r="N268" s="54" t="s">
        <v>117</v>
      </c>
      <c r="O268" s="136" t="s">
        <v>263</v>
      </c>
      <c r="P268" s="53"/>
      <c r="Q268" s="54" t="s">
        <v>104</v>
      </c>
      <c r="R268" s="54" t="s">
        <v>101</v>
      </c>
      <c r="S268" s="55" t="s">
        <v>104</v>
      </c>
      <c r="T268" s="143" t="s">
        <v>131</v>
      </c>
      <c r="AA268" s="51" t="s">
        <v>595</v>
      </c>
      <c r="AB268" s="59" t="s">
        <v>596</v>
      </c>
      <c r="AC268" s="54" t="s">
        <v>575</v>
      </c>
      <c r="AD268" s="57"/>
      <c r="AE268" s="53"/>
      <c r="AF268" s="54" t="s">
        <v>573</v>
      </c>
      <c r="AG268" s="54" t="s">
        <v>230</v>
      </c>
      <c r="AH268" s="55" t="s">
        <v>409</v>
      </c>
      <c r="AI268" s="126" t="s">
        <v>406</v>
      </c>
      <c r="AP268" s="4" t="s">
        <v>410</v>
      </c>
      <c r="AW268" s="61">
        <f t="shared" si="381"/>
        <v>0</v>
      </c>
      <c r="AX268" s="46">
        <f t="shared" si="381"/>
        <v>1</v>
      </c>
      <c r="AY268" s="46">
        <f>(IF(O268="","",(IF(MID(O268,2,1)="-",LEFT(O268,1),LEFT(O268,2)))+0))</f>
        <v>0</v>
      </c>
      <c r="AZ268" s="62"/>
      <c r="BA268" s="46">
        <f>(IF(Q268="","",(IF(MID(Q268,2,1)="-",LEFT(Q268,1),LEFT(Q268,2)))+0))</f>
        <v>1</v>
      </c>
      <c r="BB268" s="46">
        <f>(IF(R268="","",(IF(MID(R268,2,1)="-",LEFT(R268,1),LEFT(R268,2)))+0))</f>
        <v>2</v>
      </c>
      <c r="BC268" s="46">
        <f>(IF(S268="","",(IF(MID(S268,2,1)="-",LEFT(S268,1),LEFT(S268,2)))+0))</f>
        <v>1</v>
      </c>
      <c r="BD268" s="63">
        <f>(IF(T268="","",(IF(MID(T268,2,1)="-",LEFT(T268,1),LEFT(T268,2)))+0))</f>
        <v>2</v>
      </c>
      <c r="BM268" s="46"/>
      <c r="BN268" s="46"/>
      <c r="BO268" s="46"/>
      <c r="BP268" s="46" t="str">
        <f t="shared" si="364"/>
        <v/>
      </c>
      <c r="BQ268" s="46" t="str">
        <f t="shared" si="364"/>
        <v/>
      </c>
      <c r="BR268" s="46" t="str">
        <f t="shared" si="364"/>
        <v/>
      </c>
      <c r="BS268" s="46" t="str">
        <f t="shared" si="364"/>
        <v/>
      </c>
      <c r="BT268" s="46" t="str">
        <f t="shared" si="364"/>
        <v/>
      </c>
      <c r="BU268" s="47"/>
      <c r="BV268" s="61">
        <f t="shared" si="382"/>
        <v>1</v>
      </c>
      <c r="BW268" s="46">
        <f t="shared" si="382"/>
        <v>1</v>
      </c>
      <c r="BX268" s="46">
        <f>(IF(O268="","",IF(RIGHT(O268,2)="10",RIGHT(O268,2),RIGHT(O268,1))+0))</f>
        <v>0</v>
      </c>
      <c r="BY268" s="62"/>
      <c r="BZ268" s="46">
        <f>(IF(Q268="","",IF(RIGHT(Q268,2)="10",RIGHT(Q268,2),RIGHT(Q268,1))+0))</f>
        <v>3</v>
      </c>
      <c r="CA268" s="46">
        <f>(IF(R268="","",IF(RIGHT(R268,2)="10",RIGHT(R268,2),RIGHT(R268,1))+0))</f>
        <v>2</v>
      </c>
      <c r="CB268" s="46">
        <f>(IF(S268="","",IF(RIGHT(S268,2)="10",RIGHT(S268,2),RIGHT(S268,1))+0))</f>
        <v>3</v>
      </c>
      <c r="CC268" s="63">
        <f>(IF(T268="","",IF(RIGHT(T268,2)="10",RIGHT(T268,2),RIGHT(T268,1))+0))</f>
        <v>1</v>
      </c>
      <c r="CL268" s="46"/>
      <c r="CM268" s="46"/>
      <c r="CN268" s="46"/>
      <c r="CO268" s="46" t="str">
        <f t="shared" si="366"/>
        <v/>
      </c>
      <c r="CP268" s="46" t="str">
        <f t="shared" si="366"/>
        <v/>
      </c>
      <c r="CQ268" s="46" t="str">
        <f t="shared" si="366"/>
        <v/>
      </c>
      <c r="CR268" s="46" t="str">
        <f t="shared" si="366"/>
        <v/>
      </c>
      <c r="CS268" s="46" t="str">
        <f t="shared" si="366"/>
        <v/>
      </c>
      <c r="CU268" s="61" t="str">
        <f t="shared" si="383"/>
        <v>A</v>
      </c>
      <c r="CV268" s="46" t="str">
        <f t="shared" si="383"/>
        <v>D</v>
      </c>
      <c r="CW268" s="46" t="str">
        <f>(IF(O268="","",IF(AY268&gt;BX268,"H",IF(AY268&lt;BX268,"A","D"))))</f>
        <v>D</v>
      </c>
      <c r="CX268" s="62"/>
      <c r="CY268" s="46" t="str">
        <f>(IF(Q268="","",IF(BA268&gt;BZ268,"H",IF(BA268&lt;BZ268,"A","D"))))</f>
        <v>A</v>
      </c>
      <c r="CZ268" s="46" t="str">
        <f>(IF(R268="","",IF(BB268&gt;CA268,"H",IF(BB268&lt;CA268,"A","D"))))</f>
        <v>D</v>
      </c>
      <c r="DA268" s="46" t="str">
        <f>(IF(S268="","",IF(BC268&gt;CB268,"H",IF(BC268&lt;CB268,"A","D"))))</f>
        <v>A</v>
      </c>
      <c r="DB268" s="63" t="str">
        <f>(IF(T268="","",IF(BD268&gt;CC268,"H",IF(BD268&lt;CC268,"A","D"))))</f>
        <v>H</v>
      </c>
      <c r="DK268" s="46"/>
      <c r="DL268" s="46"/>
      <c r="DM268" s="46"/>
      <c r="DQ268" s="24" t="str">
        <f t="shared" si="368"/>
        <v/>
      </c>
      <c r="DR268" s="24" t="str">
        <f t="shared" si="368"/>
        <v/>
      </c>
      <c r="DT268" s="20" t="str">
        <f t="shared" si="369"/>
        <v>Croydon Athletic</v>
      </c>
      <c r="DU268" s="48">
        <f t="shared" si="384"/>
        <v>14</v>
      </c>
      <c r="DV268" s="49">
        <f t="shared" si="385"/>
        <v>1</v>
      </c>
      <c r="DW268" s="49">
        <f t="shared" si="386"/>
        <v>3</v>
      </c>
      <c r="DX268" s="49">
        <f t="shared" si="387"/>
        <v>3</v>
      </c>
      <c r="DY268" s="49">
        <f>COUNTIF(CX$265:CX$272,"A")</f>
        <v>1</v>
      </c>
      <c r="DZ268" s="49">
        <f>COUNTIF(CX$265:CX$272,"D")</f>
        <v>2</v>
      </c>
      <c r="EA268" s="49">
        <f>COUNTIF(CX$265:CX$272,"H")</f>
        <v>4</v>
      </c>
      <c r="EB268" s="48">
        <f t="shared" si="388"/>
        <v>2</v>
      </c>
      <c r="EC268" s="48">
        <f t="shared" si="370"/>
        <v>5</v>
      </c>
      <c r="ED268" s="48">
        <f t="shared" si="370"/>
        <v>7</v>
      </c>
      <c r="EE268" s="50">
        <f>SUM($AW268:$BT268)+SUM(BY$265:BY$272)</f>
        <v>16</v>
      </c>
      <c r="EF268" s="50">
        <f>SUM($BV268:$CS268)+SUM(AZ$265:AZ$272)</f>
        <v>29</v>
      </c>
      <c r="EG268" s="48">
        <f t="shared" si="371"/>
        <v>9</v>
      </c>
      <c r="EH268" s="50">
        <f t="shared" si="389"/>
        <v>-13</v>
      </c>
      <c r="EI268" s="47"/>
      <c r="EJ268" s="49">
        <f t="shared" si="372"/>
        <v>14</v>
      </c>
      <c r="EK268" s="49">
        <f t="shared" si="373"/>
        <v>2</v>
      </c>
      <c r="EL268" s="49">
        <f t="shared" si="374"/>
        <v>5</v>
      </c>
      <c r="EM268" s="49">
        <f t="shared" si="375"/>
        <v>7</v>
      </c>
      <c r="EN268" s="49">
        <f t="shared" si="376"/>
        <v>16</v>
      </c>
      <c r="EO268" s="49">
        <f t="shared" si="377"/>
        <v>29</v>
      </c>
      <c r="EP268" s="49">
        <f t="shared" si="378"/>
        <v>9</v>
      </c>
      <c r="EQ268" s="49">
        <f t="shared" si="379"/>
        <v>-13</v>
      </c>
      <c r="ES268" s="4">
        <f t="shared" si="390"/>
        <v>0</v>
      </c>
      <c r="ET268" s="4">
        <f t="shared" si="391"/>
        <v>0</v>
      </c>
      <c r="EU268" s="4">
        <f t="shared" si="380"/>
        <v>0</v>
      </c>
      <c r="EV268" s="4">
        <f t="shared" si="380"/>
        <v>0</v>
      </c>
      <c r="EW268" s="4">
        <f t="shared" si="380"/>
        <v>0</v>
      </c>
      <c r="EX268" s="4">
        <f t="shared" si="380"/>
        <v>0</v>
      </c>
      <c r="EY268" s="4">
        <f t="shared" si="380"/>
        <v>0</v>
      </c>
      <c r="EZ268" s="4">
        <f t="shared" si="380"/>
        <v>0</v>
      </c>
    </row>
    <row r="269" spans="1:164" x14ac:dyDescent="0.25">
      <c r="A269" s="4">
        <v>5</v>
      </c>
      <c r="B269" s="4" t="s">
        <v>350</v>
      </c>
      <c r="C269" s="24">
        <v>14</v>
      </c>
      <c r="D269" s="24">
        <v>4</v>
      </c>
      <c r="E269" s="24">
        <v>4</v>
      </c>
      <c r="F269" s="24">
        <v>6</v>
      </c>
      <c r="G269" s="24">
        <v>23</v>
      </c>
      <c r="H269" s="24">
        <v>44</v>
      </c>
      <c r="I269" s="21">
        <v>12</v>
      </c>
      <c r="J269" s="24">
        <v>-21</v>
      </c>
      <c r="L269" s="51" t="s">
        <v>594</v>
      </c>
      <c r="M269" s="59" t="s">
        <v>234</v>
      </c>
      <c r="N269" s="54" t="s">
        <v>227</v>
      </c>
      <c r="O269" s="54" t="s">
        <v>401</v>
      </c>
      <c r="P269" s="54" t="s">
        <v>330</v>
      </c>
      <c r="Q269" s="53"/>
      <c r="R269" s="54" t="s">
        <v>104</v>
      </c>
      <c r="S269" s="55" t="s">
        <v>147</v>
      </c>
      <c r="T269" s="60" t="s">
        <v>120</v>
      </c>
      <c r="AA269" s="51" t="s">
        <v>594</v>
      </c>
      <c r="AB269" s="59" t="s">
        <v>597</v>
      </c>
      <c r="AC269" s="54" t="s">
        <v>416</v>
      </c>
      <c r="AD269" s="54" t="s">
        <v>514</v>
      </c>
      <c r="AE269" s="54" t="s">
        <v>403</v>
      </c>
      <c r="AF269" s="53"/>
      <c r="AG269" s="54" t="s">
        <v>545</v>
      </c>
      <c r="AH269" s="55" t="s">
        <v>527</v>
      </c>
      <c r="AI269" s="60" t="s">
        <v>404</v>
      </c>
      <c r="AW269" s="61">
        <f t="shared" si="381"/>
        <v>6</v>
      </c>
      <c r="AX269" s="46">
        <f t="shared" si="381"/>
        <v>1</v>
      </c>
      <c r="AY269" s="46">
        <f>(IF(O269="","",(IF(MID(O269,2,1)="-",LEFT(O269,1),LEFT(O269,2)))+0))</f>
        <v>12</v>
      </c>
      <c r="AZ269" s="46">
        <f>(IF(P269="","",(IF(MID(P269,2,1)="-",LEFT(P269,1),LEFT(P269,2)))+0))</f>
        <v>5</v>
      </c>
      <c r="BA269" s="62"/>
      <c r="BB269" s="46">
        <f>(IF(R269="","",(IF(MID(R269,2,1)="-",LEFT(R269,1),LEFT(R269,2)))+0))</f>
        <v>1</v>
      </c>
      <c r="BC269" s="46">
        <f>(IF(S269="","",(IF(MID(S269,2,1)="-",LEFT(S269,1),LEFT(S269,2)))+0))</f>
        <v>0</v>
      </c>
      <c r="BD269" s="63">
        <f>(IF(T269="","",(IF(MID(T269,2,1)="-",LEFT(T269,1),LEFT(T269,2)))+0))</f>
        <v>5</v>
      </c>
      <c r="BM269" s="46"/>
      <c r="BN269" s="46"/>
      <c r="BO269" s="46"/>
      <c r="BP269" s="46" t="str">
        <f t="shared" si="364"/>
        <v/>
      </c>
      <c r="BQ269" s="46" t="str">
        <f t="shared" si="364"/>
        <v/>
      </c>
      <c r="BR269" s="46" t="str">
        <f t="shared" si="364"/>
        <v/>
      </c>
      <c r="BS269" s="46" t="str">
        <f t="shared" si="364"/>
        <v/>
      </c>
      <c r="BT269" s="46" t="str">
        <f t="shared" si="364"/>
        <v/>
      </c>
      <c r="BU269" s="47"/>
      <c r="BV269" s="61">
        <f t="shared" si="382"/>
        <v>2</v>
      </c>
      <c r="BW269" s="46">
        <f t="shared" si="382"/>
        <v>0</v>
      </c>
      <c r="BX269" s="46">
        <f>(IF(O269="","",IF(RIGHT(O269,2)="10",RIGHT(O269,2),RIGHT(O269,1))+0))</f>
        <v>1</v>
      </c>
      <c r="BY269" s="46">
        <f>(IF(P269="","",IF(RIGHT(P269,2)="10",RIGHT(P269,2),RIGHT(P269,1))+0))</f>
        <v>1</v>
      </c>
      <c r="BZ269" s="62"/>
      <c r="CA269" s="46">
        <f>(IF(R269="","",IF(RIGHT(R269,2)="10",RIGHT(R269,2),RIGHT(R269,1))+0))</f>
        <v>3</v>
      </c>
      <c r="CB269" s="46">
        <f>(IF(S269="","",IF(RIGHT(S269,2)="10",RIGHT(S269,2),RIGHT(S269,1))+0))</f>
        <v>1</v>
      </c>
      <c r="CC269" s="63">
        <f>(IF(T269="","",IF(RIGHT(T269,2)="10",RIGHT(T269,2),RIGHT(T269,1))+0))</f>
        <v>0</v>
      </c>
      <c r="CL269" s="46"/>
      <c r="CM269" s="46"/>
      <c r="CN269" s="46"/>
      <c r="CO269" s="46" t="str">
        <f t="shared" si="366"/>
        <v/>
      </c>
      <c r="CP269" s="46" t="str">
        <f t="shared" si="366"/>
        <v/>
      </c>
      <c r="CQ269" s="46" t="str">
        <f t="shared" si="366"/>
        <v/>
      </c>
      <c r="CR269" s="46" t="str">
        <f t="shared" si="366"/>
        <v/>
      </c>
      <c r="CS269" s="46" t="str">
        <f t="shared" si="366"/>
        <v/>
      </c>
      <c r="CU269" s="61" t="str">
        <f t="shared" si="383"/>
        <v>H</v>
      </c>
      <c r="CV269" s="46" t="str">
        <f t="shared" si="383"/>
        <v>H</v>
      </c>
      <c r="CW269" s="46" t="str">
        <f>(IF(O269="","",IF(AY269&gt;BX269,"H",IF(AY269&lt;BX269,"A","D"))))</f>
        <v>H</v>
      </c>
      <c r="CX269" s="46" t="str">
        <f>(IF(P269="","",IF(AZ269&gt;BY269,"H",IF(AZ269&lt;BY269,"A","D"))))</f>
        <v>H</v>
      </c>
      <c r="CY269" s="62"/>
      <c r="CZ269" s="46" t="str">
        <f>(IF(R269="","",IF(BB269&gt;CA269,"H",IF(BB269&lt;CA269,"A","D"))))</f>
        <v>A</v>
      </c>
      <c r="DA269" s="46" t="str">
        <f>(IF(S269="","",IF(BC269&gt;CB269,"H",IF(BC269&lt;CB269,"A","D"))))</f>
        <v>A</v>
      </c>
      <c r="DB269" s="63" t="str">
        <f>(IF(T269="","",IF(BD269&gt;CC269,"H",IF(BD269&lt;CC269,"A","D"))))</f>
        <v>H</v>
      </c>
      <c r="DK269" s="46"/>
      <c r="DL269" s="46"/>
      <c r="DM269" s="46"/>
      <c r="DQ269" s="24" t="str">
        <f t="shared" si="368"/>
        <v/>
      </c>
      <c r="DR269" s="24" t="str">
        <f t="shared" si="368"/>
        <v/>
      </c>
      <c r="DT269" s="20" t="str">
        <f t="shared" si="369"/>
        <v>Crystal Palace</v>
      </c>
      <c r="DU269" s="48">
        <f t="shared" si="384"/>
        <v>14</v>
      </c>
      <c r="DV269" s="49">
        <f t="shared" si="385"/>
        <v>5</v>
      </c>
      <c r="DW269" s="49">
        <f t="shared" si="386"/>
        <v>0</v>
      </c>
      <c r="DX269" s="49">
        <f t="shared" si="387"/>
        <v>2</v>
      </c>
      <c r="DY269" s="49">
        <f>COUNTIF(CY$265:CY$272,"A")</f>
        <v>2</v>
      </c>
      <c r="DZ269" s="49">
        <f>COUNTIF(CY$265:CY$272,"D")</f>
        <v>3</v>
      </c>
      <c r="EA269" s="49">
        <f>COUNTIF(CY$265:CY$272,"H")</f>
        <v>2</v>
      </c>
      <c r="EB269" s="48">
        <f t="shared" si="388"/>
        <v>7</v>
      </c>
      <c r="EC269" s="48">
        <f t="shared" si="370"/>
        <v>3</v>
      </c>
      <c r="ED269" s="48">
        <f t="shared" si="370"/>
        <v>4</v>
      </c>
      <c r="EE269" s="50">
        <f>SUM($AW269:$BT269)+SUM(BZ$265:BZ$272)</f>
        <v>42</v>
      </c>
      <c r="EF269" s="50">
        <f>SUM($BV269:$CS269)+SUM(BA$265:BA$272)</f>
        <v>19</v>
      </c>
      <c r="EG269" s="48">
        <f t="shared" si="371"/>
        <v>17</v>
      </c>
      <c r="EH269" s="50">
        <f t="shared" si="389"/>
        <v>23</v>
      </c>
      <c r="EI269" s="47"/>
      <c r="EJ269" s="49">
        <f t="shared" si="372"/>
        <v>14</v>
      </c>
      <c r="EK269" s="49">
        <f t="shared" si="373"/>
        <v>7</v>
      </c>
      <c r="EL269" s="49">
        <f t="shared" si="374"/>
        <v>3</v>
      </c>
      <c r="EM269" s="49">
        <f t="shared" si="375"/>
        <v>4</v>
      </c>
      <c r="EN269" s="49">
        <f t="shared" si="376"/>
        <v>42</v>
      </c>
      <c r="EO269" s="49">
        <f t="shared" si="377"/>
        <v>19</v>
      </c>
      <c r="EP269" s="49">
        <f t="shared" si="378"/>
        <v>17</v>
      </c>
      <c r="EQ269" s="49">
        <f t="shared" si="379"/>
        <v>23</v>
      </c>
      <c r="ES269" s="4">
        <f t="shared" si="390"/>
        <v>0</v>
      </c>
      <c r="ET269" s="4">
        <f t="shared" si="391"/>
        <v>0</v>
      </c>
      <c r="EU269" s="4">
        <f t="shared" si="380"/>
        <v>0</v>
      </c>
      <c r="EV269" s="4">
        <f t="shared" si="380"/>
        <v>0</v>
      </c>
      <c r="EW269" s="4">
        <f t="shared" si="380"/>
        <v>0</v>
      </c>
      <c r="EX269" s="4">
        <f t="shared" si="380"/>
        <v>0</v>
      </c>
      <c r="EY269" s="4">
        <f t="shared" si="380"/>
        <v>0</v>
      </c>
      <c r="EZ269" s="4">
        <f t="shared" si="380"/>
        <v>0</v>
      </c>
    </row>
    <row r="270" spans="1:164" x14ac:dyDescent="0.25">
      <c r="A270" s="4">
        <v>6</v>
      </c>
      <c r="B270" s="4" t="s">
        <v>572</v>
      </c>
      <c r="C270" s="24">
        <v>14</v>
      </c>
      <c r="D270" s="24">
        <v>4</v>
      </c>
      <c r="E270" s="24">
        <v>3</v>
      </c>
      <c r="F270" s="24">
        <v>7</v>
      </c>
      <c r="G270" s="24">
        <v>24</v>
      </c>
      <c r="H270" s="24">
        <v>30</v>
      </c>
      <c r="I270" s="21">
        <v>11</v>
      </c>
      <c r="J270" s="24">
        <v>-6</v>
      </c>
      <c r="L270" s="51" t="s">
        <v>429</v>
      </c>
      <c r="M270" s="59" t="s">
        <v>149</v>
      </c>
      <c r="N270" s="54" t="s">
        <v>145</v>
      </c>
      <c r="O270" s="71" t="s">
        <v>164</v>
      </c>
      <c r="P270" s="54" t="s">
        <v>134</v>
      </c>
      <c r="Q270" s="54" t="s">
        <v>227</v>
      </c>
      <c r="R270" s="53"/>
      <c r="S270" s="55" t="s">
        <v>227</v>
      </c>
      <c r="T270" s="60" t="s">
        <v>131</v>
      </c>
      <c r="AA270" s="51" t="s">
        <v>429</v>
      </c>
      <c r="AB270" s="59" t="s">
        <v>152</v>
      </c>
      <c r="AC270" s="54" t="s">
        <v>434</v>
      </c>
      <c r="AD270" s="54" t="s">
        <v>527</v>
      </c>
      <c r="AE270" s="54" t="s">
        <v>576</v>
      </c>
      <c r="AF270" s="54" t="s">
        <v>476</v>
      </c>
      <c r="AG270" s="53"/>
      <c r="AH270" s="55" t="s">
        <v>598</v>
      </c>
      <c r="AI270" s="60" t="s">
        <v>397</v>
      </c>
      <c r="AW270" s="61">
        <f t="shared" si="381"/>
        <v>3</v>
      </c>
      <c r="AX270" s="46">
        <f t="shared" si="381"/>
        <v>2</v>
      </c>
      <c r="AY270" s="46">
        <f>(IF(O270="","",(IF(MID(O270,2,1)="-",LEFT(O270,1),LEFT(O270,2)))+0))</f>
        <v>2</v>
      </c>
      <c r="AZ270" s="46">
        <f>(IF(P270="","",(IF(MID(P270,2,1)="-",LEFT(P270,1),LEFT(P270,2)))+0))</f>
        <v>3</v>
      </c>
      <c r="BA270" s="46">
        <f>(IF(Q270="","",(IF(MID(Q270,2,1)="-",LEFT(Q270,1),LEFT(Q270,2)))+0))</f>
        <v>1</v>
      </c>
      <c r="BB270" s="62"/>
      <c r="BC270" s="46">
        <f>(IF(S270="","",(IF(MID(S270,2,1)="-",LEFT(S270,1),LEFT(S270,2)))+0))</f>
        <v>1</v>
      </c>
      <c r="BD270" s="63">
        <f>(IF(T270="","",(IF(MID(T270,2,1)="-",LEFT(T270,1),LEFT(T270,2)))+0))</f>
        <v>2</v>
      </c>
      <c r="BM270" s="46"/>
      <c r="BN270" s="46"/>
      <c r="BO270" s="46"/>
      <c r="BP270" s="46" t="str">
        <f t="shared" si="364"/>
        <v/>
      </c>
      <c r="BQ270" s="46" t="str">
        <f t="shared" si="364"/>
        <v/>
      </c>
      <c r="BR270" s="46" t="str">
        <f t="shared" si="364"/>
        <v/>
      </c>
      <c r="BS270" s="46" t="str">
        <f t="shared" si="364"/>
        <v/>
      </c>
      <c r="BT270" s="46" t="str">
        <f t="shared" si="364"/>
        <v/>
      </c>
      <c r="BU270" s="47"/>
      <c r="BV270" s="61">
        <f t="shared" si="382"/>
        <v>2</v>
      </c>
      <c r="BW270" s="46">
        <f t="shared" si="382"/>
        <v>4</v>
      </c>
      <c r="BX270" s="46">
        <f>(IF(O270="","",IF(RIGHT(O270,2)="10",RIGHT(O270,2),RIGHT(O270,1))+0))</f>
        <v>0</v>
      </c>
      <c r="BY270" s="46">
        <f>(IF(P270="","",IF(RIGHT(P270,2)="10",RIGHT(P270,2),RIGHT(P270,1))+0))</f>
        <v>1</v>
      </c>
      <c r="BZ270" s="46">
        <f>(IF(Q270="","",IF(RIGHT(Q270,2)="10",RIGHT(Q270,2),RIGHT(Q270,1))+0))</f>
        <v>0</v>
      </c>
      <c r="CA270" s="62"/>
      <c r="CB270" s="46">
        <f>(IF(S270="","",IF(RIGHT(S270,2)="10",RIGHT(S270,2),RIGHT(S270,1))+0))</f>
        <v>0</v>
      </c>
      <c r="CC270" s="63">
        <f>(IF(T270="","",IF(RIGHT(T270,2)="10",RIGHT(T270,2),RIGHT(T270,1))+0))</f>
        <v>1</v>
      </c>
      <c r="CL270" s="46"/>
      <c r="CM270" s="46"/>
      <c r="CN270" s="46"/>
      <c r="CO270" s="46" t="str">
        <f t="shared" si="366"/>
        <v/>
      </c>
      <c r="CP270" s="46" t="str">
        <f t="shared" si="366"/>
        <v/>
      </c>
      <c r="CQ270" s="46" t="str">
        <f t="shared" si="366"/>
        <v/>
      </c>
      <c r="CR270" s="46" t="str">
        <f t="shared" si="366"/>
        <v/>
      </c>
      <c r="CS270" s="46" t="str">
        <f t="shared" si="366"/>
        <v/>
      </c>
      <c r="CU270" s="61" t="str">
        <f t="shared" si="383"/>
        <v>H</v>
      </c>
      <c r="CV270" s="46" t="str">
        <f t="shared" si="383"/>
        <v>A</v>
      </c>
      <c r="CW270" s="46" t="str">
        <f>(IF(O270="","",IF(AY270&gt;BX270,"H",IF(AY270&lt;BX270,"A","D"))))</f>
        <v>H</v>
      </c>
      <c r="CX270" s="46" t="str">
        <f>(IF(P270="","",IF(AZ270&gt;BY270,"H",IF(AZ270&lt;BY270,"A","D"))))</f>
        <v>H</v>
      </c>
      <c r="CY270" s="46" t="str">
        <f>(IF(Q270="","",IF(BA270&gt;BZ270,"H",IF(BA270&lt;BZ270,"A","D"))))</f>
        <v>H</v>
      </c>
      <c r="CZ270" s="62"/>
      <c r="DA270" s="46" t="str">
        <f>(IF(S270="","",IF(BC270&gt;CB270,"H",IF(BC270&lt;CB270,"A","D"))))</f>
        <v>H</v>
      </c>
      <c r="DB270" s="63" t="str">
        <f>(IF(T270="","",IF(BD270&gt;CC270,"H",IF(BD270&lt;CC270,"A","D"))))</f>
        <v>H</v>
      </c>
      <c r="DK270" s="46"/>
      <c r="DL270" s="46"/>
      <c r="DM270" s="46"/>
      <c r="DQ270" s="24" t="str">
        <f t="shared" si="368"/>
        <v/>
      </c>
      <c r="DR270" s="24" t="str">
        <f t="shared" si="368"/>
        <v/>
      </c>
      <c r="DT270" s="20" t="str">
        <f t="shared" si="369"/>
        <v>Dulwich Hamlet</v>
      </c>
      <c r="DU270" s="48">
        <f t="shared" si="384"/>
        <v>14</v>
      </c>
      <c r="DV270" s="49">
        <f t="shared" si="385"/>
        <v>6</v>
      </c>
      <c r="DW270" s="49">
        <f t="shared" si="386"/>
        <v>0</v>
      </c>
      <c r="DX270" s="49">
        <f t="shared" si="387"/>
        <v>1</v>
      </c>
      <c r="DY270" s="49">
        <f>COUNTIF(CZ$265:CZ$272,"A")</f>
        <v>3</v>
      </c>
      <c r="DZ270" s="49">
        <f>COUNTIF(CZ$265:CZ$272,"D")</f>
        <v>3</v>
      </c>
      <c r="EA270" s="49">
        <f>COUNTIF(CZ$265:CZ$272,"H")</f>
        <v>1</v>
      </c>
      <c r="EB270" s="48">
        <f t="shared" si="388"/>
        <v>9</v>
      </c>
      <c r="EC270" s="48">
        <f t="shared" si="370"/>
        <v>3</v>
      </c>
      <c r="ED270" s="48">
        <f t="shared" si="370"/>
        <v>2</v>
      </c>
      <c r="EE270" s="50">
        <f>SUM($AW270:$BT270)+SUM(CA$265:CA$272)</f>
        <v>28</v>
      </c>
      <c r="EF270" s="50">
        <f>SUM($BV270:$CS270)+SUM(BB$265:BB$272)</f>
        <v>17</v>
      </c>
      <c r="EG270" s="48">
        <f t="shared" si="371"/>
        <v>21</v>
      </c>
      <c r="EH270" s="50">
        <f t="shared" si="389"/>
        <v>11</v>
      </c>
      <c r="EI270" s="47"/>
      <c r="EJ270" s="49">
        <f t="shared" si="372"/>
        <v>14</v>
      </c>
      <c r="EK270" s="49">
        <f t="shared" si="373"/>
        <v>9</v>
      </c>
      <c r="EL270" s="49">
        <f t="shared" si="374"/>
        <v>3</v>
      </c>
      <c r="EM270" s="49">
        <f t="shared" si="375"/>
        <v>2</v>
      </c>
      <c r="EN270" s="49">
        <f t="shared" si="376"/>
        <v>28</v>
      </c>
      <c r="EO270" s="49">
        <f t="shared" si="377"/>
        <v>17</v>
      </c>
      <c r="EP270" s="49">
        <f t="shared" si="378"/>
        <v>21</v>
      </c>
      <c r="EQ270" s="49">
        <f t="shared" si="379"/>
        <v>11</v>
      </c>
      <c r="ES270" s="4">
        <f t="shared" si="390"/>
        <v>0</v>
      </c>
      <c r="ET270" s="4">
        <f t="shared" si="391"/>
        <v>0</v>
      </c>
      <c r="EU270" s="4">
        <f t="shared" si="380"/>
        <v>0</v>
      </c>
      <c r="EV270" s="4">
        <f t="shared" si="380"/>
        <v>0</v>
      </c>
      <c r="EW270" s="4">
        <f t="shared" si="380"/>
        <v>0</v>
      </c>
      <c r="EX270" s="4">
        <f t="shared" si="380"/>
        <v>0</v>
      </c>
      <c r="EY270" s="4">
        <f t="shared" si="380"/>
        <v>0</v>
      </c>
      <c r="EZ270" s="4">
        <f t="shared" si="380"/>
        <v>0</v>
      </c>
    </row>
    <row r="271" spans="1:164" x14ac:dyDescent="0.25">
      <c r="A271" s="4">
        <v>7</v>
      </c>
      <c r="B271" s="4" t="s">
        <v>595</v>
      </c>
      <c r="C271" s="24">
        <v>14</v>
      </c>
      <c r="D271" s="24">
        <v>2</v>
      </c>
      <c r="E271" s="24">
        <v>5</v>
      </c>
      <c r="F271" s="24">
        <v>7</v>
      </c>
      <c r="G271" s="24">
        <v>16</v>
      </c>
      <c r="H271" s="24">
        <v>29</v>
      </c>
      <c r="I271" s="21">
        <v>9</v>
      </c>
      <c r="J271" s="24">
        <v>-13</v>
      </c>
      <c r="L271" s="67" t="s">
        <v>299</v>
      </c>
      <c r="M271" s="68" t="s">
        <v>132</v>
      </c>
      <c r="N271" s="55" t="s">
        <v>330</v>
      </c>
      <c r="O271" s="55" t="s">
        <v>206</v>
      </c>
      <c r="P271" s="55" t="s">
        <v>169</v>
      </c>
      <c r="Q271" s="55" t="s">
        <v>179</v>
      </c>
      <c r="R271" s="55" t="s">
        <v>263</v>
      </c>
      <c r="S271" s="53"/>
      <c r="T271" s="70" t="s">
        <v>599</v>
      </c>
      <c r="AA271" s="67" t="s">
        <v>299</v>
      </c>
      <c r="AB271" s="68" t="s">
        <v>485</v>
      </c>
      <c r="AC271" s="55" t="s">
        <v>581</v>
      </c>
      <c r="AD271" s="55" t="s">
        <v>349</v>
      </c>
      <c r="AE271" s="55" t="s">
        <v>397</v>
      </c>
      <c r="AF271" s="55" t="s">
        <v>435</v>
      </c>
      <c r="AG271" s="55" t="s">
        <v>600</v>
      </c>
      <c r="AH271" s="53"/>
      <c r="AI271" s="70" t="s">
        <v>416</v>
      </c>
      <c r="AW271" s="61">
        <f t="shared" si="381"/>
        <v>4</v>
      </c>
      <c r="AX271" s="46">
        <f t="shared" si="381"/>
        <v>5</v>
      </c>
      <c r="AY271" s="46">
        <f>(IF(O271="","",(IF(MID(O271,2,1)="-",LEFT(O271,1),LEFT(O271,2)))+0))</f>
        <v>1</v>
      </c>
      <c r="AZ271" s="46">
        <f>(IF(P271="","",(IF(MID(P271,2,1)="-",LEFT(P271,1),LEFT(P271,2)))+0))</f>
        <v>4</v>
      </c>
      <c r="BA271" s="46">
        <f>(IF(Q271="","",(IF(MID(Q271,2,1)="-",LEFT(Q271,1),LEFT(Q271,2)))+0))</f>
        <v>3</v>
      </c>
      <c r="BB271" s="46">
        <f>(IF(R271="","",(IF(MID(R271,2,1)="-",LEFT(R271,1),LEFT(R271,2)))+0))</f>
        <v>0</v>
      </c>
      <c r="BC271" s="62"/>
      <c r="BD271" s="63">
        <f>(IF(T271="","",(IF(MID(T271,2,1)="-",LEFT(T271,1),LEFT(T271,2)))+0))</f>
        <v>11</v>
      </c>
      <c r="BM271" s="46"/>
      <c r="BN271" s="46"/>
      <c r="BO271" s="46"/>
      <c r="BP271" s="46" t="str">
        <f t="shared" si="364"/>
        <v/>
      </c>
      <c r="BQ271" s="46" t="str">
        <f t="shared" si="364"/>
        <v/>
      </c>
      <c r="BR271" s="46" t="str">
        <f t="shared" si="364"/>
        <v/>
      </c>
      <c r="BS271" s="46" t="str">
        <f t="shared" si="364"/>
        <v/>
      </c>
      <c r="BT271" s="46" t="str">
        <f t="shared" si="364"/>
        <v/>
      </c>
      <c r="BU271" s="47"/>
      <c r="BV271" s="61">
        <f t="shared" si="382"/>
        <v>1</v>
      </c>
      <c r="BW271" s="46">
        <f t="shared" si="382"/>
        <v>1</v>
      </c>
      <c r="BX271" s="46">
        <f>(IF(O271="","",IF(RIGHT(O271,2)="10",RIGHT(O271,2),RIGHT(O271,1))+0))</f>
        <v>2</v>
      </c>
      <c r="BY271" s="46">
        <f>(IF(P271="","",IF(RIGHT(P271,2)="10",RIGHT(P271,2),RIGHT(P271,1))+0))</f>
        <v>2</v>
      </c>
      <c r="BZ271" s="46">
        <f>(IF(Q271="","",IF(RIGHT(Q271,2)="10",RIGHT(Q271,2),RIGHT(Q271,1))+0))</f>
        <v>3</v>
      </c>
      <c r="CA271" s="46">
        <f>(IF(R271="","",IF(RIGHT(R271,2)="10",RIGHT(R271,2),RIGHT(R271,1))+0))</f>
        <v>0</v>
      </c>
      <c r="CB271" s="62"/>
      <c r="CC271" s="63">
        <f>(IF(T271="","",IF(RIGHT(T271,2)="10",RIGHT(T271,2),RIGHT(T271,1))+0))</f>
        <v>0</v>
      </c>
      <c r="CL271" s="46"/>
      <c r="CM271" s="46"/>
      <c r="CN271" s="46"/>
      <c r="CO271" s="46" t="str">
        <f t="shared" si="366"/>
        <v/>
      </c>
      <c r="CP271" s="46" t="str">
        <f t="shared" si="366"/>
        <v/>
      </c>
      <c r="CQ271" s="46" t="str">
        <f t="shared" si="366"/>
        <v/>
      </c>
      <c r="CR271" s="46" t="str">
        <f t="shared" si="366"/>
        <v/>
      </c>
      <c r="CS271" s="46" t="str">
        <f t="shared" si="366"/>
        <v/>
      </c>
      <c r="CU271" s="61" t="str">
        <f t="shared" si="383"/>
        <v>H</v>
      </c>
      <c r="CV271" s="46" t="str">
        <f t="shared" si="383"/>
        <v>H</v>
      </c>
      <c r="CW271" s="46" t="str">
        <f>(IF(O271="","",IF(AY271&gt;BX271,"H",IF(AY271&lt;BX271,"A","D"))))</f>
        <v>A</v>
      </c>
      <c r="CX271" s="46" t="str">
        <f>(IF(P271="","",IF(AZ271&gt;BY271,"H",IF(AZ271&lt;BY271,"A","D"))))</f>
        <v>H</v>
      </c>
      <c r="CY271" s="46" t="str">
        <f>(IF(Q271="","",IF(BA271&gt;BZ271,"H",IF(BA271&lt;BZ271,"A","D"))))</f>
        <v>D</v>
      </c>
      <c r="CZ271" s="46" t="str">
        <f>(IF(R271="","",IF(BB271&gt;CA271,"H",IF(BB271&lt;CA271,"A","D"))))</f>
        <v>D</v>
      </c>
      <c r="DA271" s="62"/>
      <c r="DB271" s="63" t="str">
        <f>(IF(T271="","",IF(BD271&gt;CC271,"H",IF(BD271&lt;CC271,"A","D"))))</f>
        <v>H</v>
      </c>
      <c r="DK271" s="46"/>
      <c r="DL271" s="46"/>
      <c r="DM271" s="46"/>
      <c r="DQ271" s="24" t="str">
        <f t="shared" si="368"/>
        <v/>
      </c>
      <c r="DR271" s="24" t="str">
        <f t="shared" si="368"/>
        <v/>
      </c>
      <c r="DT271" s="20" t="str">
        <f t="shared" si="369"/>
        <v>Epsom &amp; Ewell</v>
      </c>
      <c r="DU271" s="48">
        <f t="shared" si="384"/>
        <v>14</v>
      </c>
      <c r="DV271" s="49">
        <f t="shared" si="385"/>
        <v>4</v>
      </c>
      <c r="DW271" s="49">
        <f t="shared" si="386"/>
        <v>2</v>
      </c>
      <c r="DX271" s="49">
        <f t="shared" si="387"/>
        <v>1</v>
      </c>
      <c r="DY271" s="49">
        <f>COUNTIF(DA$265:DA$272,"A")</f>
        <v>6</v>
      </c>
      <c r="DZ271" s="49">
        <f>COUNTIF(DA$265:DA$272,"D")</f>
        <v>0</v>
      </c>
      <c r="EA271" s="49">
        <f>COUNTIF(DA$265:DA$272,"H")</f>
        <v>1</v>
      </c>
      <c r="EB271" s="48">
        <f t="shared" si="388"/>
        <v>10</v>
      </c>
      <c r="EC271" s="48">
        <f t="shared" si="370"/>
        <v>2</v>
      </c>
      <c r="ED271" s="48">
        <f t="shared" si="370"/>
        <v>2</v>
      </c>
      <c r="EE271" s="50">
        <f>SUM($AW271:$BT271)+SUM(CB$265:CB$272)</f>
        <v>47</v>
      </c>
      <c r="EF271" s="50">
        <f>SUM($BV271:$CS271)+SUM(BC$265:BC$272)</f>
        <v>13</v>
      </c>
      <c r="EG271" s="48">
        <f t="shared" si="371"/>
        <v>22</v>
      </c>
      <c r="EH271" s="50">
        <f t="shared" si="389"/>
        <v>34</v>
      </c>
      <c r="EI271" s="47"/>
      <c r="EJ271" s="49">
        <f t="shared" si="372"/>
        <v>14</v>
      </c>
      <c r="EK271" s="49">
        <f t="shared" si="373"/>
        <v>10</v>
      </c>
      <c r="EL271" s="49">
        <f t="shared" si="374"/>
        <v>2</v>
      </c>
      <c r="EM271" s="49">
        <f t="shared" si="375"/>
        <v>2</v>
      </c>
      <c r="EN271" s="49">
        <f t="shared" si="376"/>
        <v>47</v>
      </c>
      <c r="EO271" s="49">
        <f t="shared" si="377"/>
        <v>13</v>
      </c>
      <c r="EP271" s="49">
        <f t="shared" si="378"/>
        <v>22</v>
      </c>
      <c r="EQ271" s="49">
        <f t="shared" si="379"/>
        <v>34</v>
      </c>
      <c r="ES271" s="4">
        <f t="shared" si="390"/>
        <v>0</v>
      </c>
      <c r="ET271" s="4">
        <f t="shared" si="391"/>
        <v>0</v>
      </c>
      <c r="EU271" s="4">
        <f t="shared" si="380"/>
        <v>0</v>
      </c>
      <c r="EV271" s="4">
        <f t="shared" si="380"/>
        <v>0</v>
      </c>
      <c r="EW271" s="4">
        <f t="shared" si="380"/>
        <v>0</v>
      </c>
      <c r="EX271" s="4">
        <f t="shared" si="380"/>
        <v>0</v>
      </c>
      <c r="EY271" s="4">
        <f t="shared" si="380"/>
        <v>0</v>
      </c>
      <c r="EZ271" s="4">
        <f t="shared" si="380"/>
        <v>0</v>
      </c>
    </row>
    <row r="272" spans="1:164" ht="11.4" thickBot="1" x14ac:dyDescent="0.3">
      <c r="A272" s="4">
        <v>8</v>
      </c>
      <c r="B272" s="4" t="s">
        <v>313</v>
      </c>
      <c r="C272" s="24">
        <v>14</v>
      </c>
      <c r="D272" s="24">
        <v>0</v>
      </c>
      <c r="E272" s="24">
        <v>2</v>
      </c>
      <c r="F272" s="24">
        <v>12</v>
      </c>
      <c r="G272" s="24">
        <v>12</v>
      </c>
      <c r="H272" s="24">
        <v>47</v>
      </c>
      <c r="I272" s="21">
        <v>2</v>
      </c>
      <c r="J272" s="24">
        <v>-35</v>
      </c>
      <c r="L272" s="77" t="s">
        <v>313</v>
      </c>
      <c r="M272" s="102" t="s">
        <v>235</v>
      </c>
      <c r="N272" s="144" t="s">
        <v>146</v>
      </c>
      <c r="O272" s="85" t="s">
        <v>104</v>
      </c>
      <c r="P272" s="144" t="s">
        <v>117</v>
      </c>
      <c r="Q272" s="85" t="s">
        <v>104</v>
      </c>
      <c r="R272" s="85" t="s">
        <v>157</v>
      </c>
      <c r="S272" s="81" t="s">
        <v>116</v>
      </c>
      <c r="T272" s="83"/>
      <c r="AA272" s="77" t="s">
        <v>313</v>
      </c>
      <c r="AB272" s="104" t="s">
        <v>592</v>
      </c>
      <c r="AC272" s="86" t="s">
        <v>435</v>
      </c>
      <c r="AD272" s="85" t="s">
        <v>601</v>
      </c>
      <c r="AE272" s="86" t="s">
        <v>349</v>
      </c>
      <c r="AF272" s="85" t="s">
        <v>600</v>
      </c>
      <c r="AG272" s="85" t="s">
        <v>485</v>
      </c>
      <c r="AH272" s="81" t="s">
        <v>441</v>
      </c>
      <c r="AI272" s="83"/>
      <c r="AW272" s="87">
        <f t="shared" si="381"/>
        <v>0</v>
      </c>
      <c r="AX272" s="88">
        <f t="shared" si="381"/>
        <v>3</v>
      </c>
      <c r="AY272" s="88">
        <f>(IF(O272="","",(IF(MID(O272,2,1)="-",LEFT(O272,1),LEFT(O272,2)))+0))</f>
        <v>1</v>
      </c>
      <c r="AZ272" s="88">
        <f>(IF(P272="","",(IF(MID(P272,2,1)="-",LEFT(P272,1),LEFT(P272,2)))+0))</f>
        <v>1</v>
      </c>
      <c r="BA272" s="88">
        <f>(IF(Q272="","",(IF(MID(Q272,2,1)="-",LEFT(Q272,1),LEFT(Q272,2)))+0))</f>
        <v>1</v>
      </c>
      <c r="BB272" s="88">
        <f>(IF(R272="","",(IF(MID(R272,2,1)="-",LEFT(R272,1),LEFT(R272,2)))+0))</f>
        <v>0</v>
      </c>
      <c r="BC272" s="88">
        <f>(IF(S272="","",(IF(MID(S272,2,1)="-",LEFT(S272,1),LEFT(S272,2)))+0))</f>
        <v>1</v>
      </c>
      <c r="BD272" s="89"/>
      <c r="BM272" s="46"/>
      <c r="BN272" s="46"/>
      <c r="BO272" s="46"/>
      <c r="BP272" s="46" t="str">
        <f t="shared" si="364"/>
        <v/>
      </c>
      <c r="BQ272" s="46" t="str">
        <f t="shared" si="364"/>
        <v/>
      </c>
      <c r="BR272" s="46" t="str">
        <f t="shared" si="364"/>
        <v/>
      </c>
      <c r="BS272" s="46" t="str">
        <f t="shared" si="364"/>
        <v/>
      </c>
      <c r="BT272" s="46" t="str">
        <f t="shared" si="364"/>
        <v/>
      </c>
      <c r="BU272" s="47"/>
      <c r="BV272" s="87">
        <f t="shared" si="382"/>
        <v>2</v>
      </c>
      <c r="BW272" s="88">
        <f t="shared" si="382"/>
        <v>4</v>
      </c>
      <c r="BX272" s="88">
        <f>(IF(O272="","",IF(RIGHT(O272,2)="10",RIGHT(O272,2),RIGHT(O272,1))+0))</f>
        <v>3</v>
      </c>
      <c r="BY272" s="88">
        <f>(IF(P272="","",IF(RIGHT(P272,2)="10",RIGHT(P272,2),RIGHT(P272,1))+0))</f>
        <v>1</v>
      </c>
      <c r="BZ272" s="88">
        <f>(IF(Q272="","",IF(RIGHT(Q272,2)="10",RIGHT(Q272,2),RIGHT(Q272,1))+0))</f>
        <v>3</v>
      </c>
      <c r="CA272" s="88">
        <f>(IF(R272="","",IF(RIGHT(R272,2)="10",RIGHT(R272,2),RIGHT(R272,1))+0))</f>
        <v>3</v>
      </c>
      <c r="CB272" s="88">
        <f>(IF(S272="","",IF(RIGHT(S272,2)="10",RIGHT(S272,2),RIGHT(S272,1))+0))</f>
        <v>5</v>
      </c>
      <c r="CC272" s="89"/>
      <c r="CL272" s="46"/>
      <c r="CM272" s="46"/>
      <c r="CN272" s="46"/>
      <c r="CO272" s="46" t="str">
        <f t="shared" si="366"/>
        <v/>
      </c>
      <c r="CP272" s="46" t="str">
        <f t="shared" si="366"/>
        <v/>
      </c>
      <c r="CQ272" s="46" t="str">
        <f t="shared" si="366"/>
        <v/>
      </c>
      <c r="CR272" s="46" t="str">
        <f t="shared" si="366"/>
        <v/>
      </c>
      <c r="CS272" s="46" t="str">
        <f t="shared" si="366"/>
        <v/>
      </c>
      <c r="CU272" s="87" t="str">
        <f t="shared" si="383"/>
        <v>A</v>
      </c>
      <c r="CV272" s="88" t="str">
        <f t="shared" si="383"/>
        <v>A</v>
      </c>
      <c r="CW272" s="88" t="str">
        <f>(IF(O272="","",IF(AY272&gt;BX272,"H",IF(AY272&lt;BX272,"A","D"))))</f>
        <v>A</v>
      </c>
      <c r="CX272" s="88" t="str">
        <f>(IF(P272="","",IF(AZ272&gt;BY272,"H",IF(AZ272&lt;BY272,"A","D"))))</f>
        <v>D</v>
      </c>
      <c r="CY272" s="88" t="str">
        <f>(IF(Q272="","",IF(BA272&gt;BZ272,"H",IF(BA272&lt;BZ272,"A","D"))))</f>
        <v>A</v>
      </c>
      <c r="CZ272" s="88" t="str">
        <f>(IF(R272="","",IF(BB272&gt;CA272,"H",IF(BB272&lt;CA272,"A","D"))))</f>
        <v>A</v>
      </c>
      <c r="DA272" s="88" t="str">
        <f>(IF(S272="","",IF(BC272&gt;CB272,"H",IF(BC272&lt;CB272,"A","D"))))</f>
        <v>A</v>
      </c>
      <c r="DB272" s="89"/>
      <c r="DK272" s="46"/>
      <c r="DL272" s="46"/>
      <c r="DM272" s="46"/>
      <c r="DQ272" s="24" t="str">
        <f t="shared" si="368"/>
        <v/>
      </c>
      <c r="DR272" s="24" t="str">
        <f t="shared" si="368"/>
        <v/>
      </c>
      <c r="DT272" s="20" t="str">
        <f t="shared" si="369"/>
        <v>Whyteleafe</v>
      </c>
      <c r="DU272" s="48">
        <f t="shared" si="384"/>
        <v>14</v>
      </c>
      <c r="DV272" s="49">
        <f t="shared" si="385"/>
        <v>0</v>
      </c>
      <c r="DW272" s="49">
        <f t="shared" si="386"/>
        <v>1</v>
      </c>
      <c r="DX272" s="49">
        <f t="shared" si="387"/>
        <v>6</v>
      </c>
      <c r="DY272" s="49">
        <f>COUNTIF(DB$265:DB$272,"A")</f>
        <v>0</v>
      </c>
      <c r="DZ272" s="49">
        <f>COUNTIF(DB$265:DB$272,"D")</f>
        <v>1</v>
      </c>
      <c r="EA272" s="49">
        <f>COUNTIF(DB$265:DB$272,"H")</f>
        <v>6</v>
      </c>
      <c r="EB272" s="48">
        <f t="shared" si="388"/>
        <v>0</v>
      </c>
      <c r="EC272" s="48">
        <f t="shared" si="370"/>
        <v>2</v>
      </c>
      <c r="ED272" s="48">
        <f t="shared" si="370"/>
        <v>12</v>
      </c>
      <c r="EE272" s="50">
        <f>SUM($AW272:$BT272)+SUM(CC$265:CC$272)</f>
        <v>12</v>
      </c>
      <c r="EF272" s="50">
        <f>SUM($BV272:$CS272)+SUM(BD$265:BD$272)</f>
        <v>47</v>
      </c>
      <c r="EG272" s="48">
        <f t="shared" si="371"/>
        <v>2</v>
      </c>
      <c r="EH272" s="50">
        <f t="shared" si="389"/>
        <v>-35</v>
      </c>
      <c r="EI272" s="47"/>
      <c r="EJ272" s="49">
        <f t="shared" si="372"/>
        <v>14</v>
      </c>
      <c r="EK272" s="49">
        <f t="shared" si="373"/>
        <v>0</v>
      </c>
      <c r="EL272" s="49">
        <f t="shared" si="374"/>
        <v>2</v>
      </c>
      <c r="EM272" s="49">
        <f t="shared" si="375"/>
        <v>12</v>
      </c>
      <c r="EN272" s="49">
        <f t="shared" si="376"/>
        <v>12</v>
      </c>
      <c r="EO272" s="49">
        <f t="shared" si="377"/>
        <v>47</v>
      </c>
      <c r="EP272" s="49">
        <f t="shared" si="378"/>
        <v>2</v>
      </c>
      <c r="EQ272" s="49">
        <f t="shared" si="379"/>
        <v>-35</v>
      </c>
      <c r="ES272" s="4">
        <f t="shared" si="390"/>
        <v>0</v>
      </c>
      <c r="ET272" s="4">
        <f t="shared" si="391"/>
        <v>0</v>
      </c>
      <c r="EU272" s="4">
        <f t="shared" si="380"/>
        <v>0</v>
      </c>
      <c r="EV272" s="4">
        <f t="shared" si="380"/>
        <v>0</v>
      </c>
      <c r="EW272" s="4">
        <f t="shared" si="380"/>
        <v>0</v>
      </c>
      <c r="EX272" s="4">
        <f t="shared" si="380"/>
        <v>0</v>
      </c>
      <c r="EY272" s="4">
        <f t="shared" si="380"/>
        <v>0</v>
      </c>
      <c r="EZ272" s="4">
        <f t="shared" si="380"/>
        <v>0</v>
      </c>
    </row>
    <row r="273" spans="1:164" x14ac:dyDescent="0.25">
      <c r="G273" s="27">
        <f>SUM(G265:G272)</f>
        <v>225</v>
      </c>
      <c r="H273" s="27">
        <f>SUM(H265:H272)</f>
        <v>225</v>
      </c>
      <c r="J273" s="27">
        <f>SUM(J265:J272)</f>
        <v>0</v>
      </c>
    </row>
    <row r="274" spans="1:164" ht="11.4" thickBot="1" x14ac:dyDescent="0.3">
      <c r="A274" s="20" t="s">
        <v>602</v>
      </c>
      <c r="B274" s="20"/>
      <c r="C274" s="23" t="s">
        <v>603</v>
      </c>
      <c r="D274" s="21"/>
      <c r="E274" s="21"/>
      <c r="F274" s="21"/>
      <c r="G274" s="21"/>
      <c r="H274" s="21"/>
      <c r="I274" s="145" t="s">
        <v>604</v>
      </c>
      <c r="J274" s="21"/>
    </row>
    <row r="275" spans="1:164" ht="11.4" thickBot="1" x14ac:dyDescent="0.3">
      <c r="A275" s="20" t="s">
        <v>11</v>
      </c>
      <c r="B275" s="20" t="s">
        <v>12</v>
      </c>
      <c r="C275" s="21" t="s">
        <v>13</v>
      </c>
      <c r="D275" s="21" t="s">
        <v>14</v>
      </c>
      <c r="E275" s="21" t="s">
        <v>15</v>
      </c>
      <c r="F275" s="21" t="s">
        <v>16</v>
      </c>
      <c r="G275" s="21" t="s">
        <v>17</v>
      </c>
      <c r="H275" s="21" t="s">
        <v>18</v>
      </c>
      <c r="I275" s="21" t="s">
        <v>19</v>
      </c>
      <c r="J275" s="21" t="s">
        <v>96</v>
      </c>
      <c r="L275" s="32"/>
      <c r="M275" s="33" t="s">
        <v>509</v>
      </c>
      <c r="N275" s="33" t="s">
        <v>605</v>
      </c>
      <c r="O275" s="34" t="s">
        <v>292</v>
      </c>
      <c r="P275" s="33" t="s">
        <v>293</v>
      </c>
      <c r="Q275" s="33" t="s">
        <v>465</v>
      </c>
      <c r="R275" s="33" t="s">
        <v>371</v>
      </c>
      <c r="S275" s="33" t="s">
        <v>186</v>
      </c>
      <c r="T275" s="35" t="s">
        <v>394</v>
      </c>
      <c r="AA275" s="32"/>
      <c r="AB275" s="33" t="s">
        <v>509</v>
      </c>
      <c r="AC275" s="33" t="s">
        <v>605</v>
      </c>
      <c r="AD275" s="34" t="s">
        <v>292</v>
      </c>
      <c r="AE275" s="33" t="s">
        <v>293</v>
      </c>
      <c r="AF275" s="33" t="s">
        <v>465</v>
      </c>
      <c r="AG275" s="33" t="s">
        <v>371</v>
      </c>
      <c r="AH275" s="33" t="s">
        <v>186</v>
      </c>
      <c r="AI275" s="35" t="s">
        <v>394</v>
      </c>
      <c r="AP275" s="4" t="s">
        <v>112</v>
      </c>
      <c r="DU275" s="24" t="s">
        <v>13</v>
      </c>
      <c r="DV275" s="24" t="s">
        <v>90</v>
      </c>
      <c r="DW275" s="24" t="s">
        <v>91</v>
      </c>
      <c r="DX275" s="24" t="s">
        <v>92</v>
      </c>
      <c r="DY275" s="24" t="s">
        <v>93</v>
      </c>
      <c r="DZ275" s="24" t="s">
        <v>94</v>
      </c>
      <c r="EA275" s="24" t="s">
        <v>95</v>
      </c>
      <c r="EB275" s="24" t="s">
        <v>14</v>
      </c>
      <c r="EC275" s="24" t="s">
        <v>15</v>
      </c>
      <c r="ED275" s="24" t="s">
        <v>16</v>
      </c>
      <c r="EE275" s="24" t="s">
        <v>17</v>
      </c>
      <c r="EF275" s="24" t="s">
        <v>18</v>
      </c>
      <c r="EG275" s="24" t="s">
        <v>19</v>
      </c>
      <c r="EH275" s="24" t="s">
        <v>96</v>
      </c>
      <c r="EI275" s="24"/>
      <c r="EJ275" s="24" t="s">
        <v>13</v>
      </c>
      <c r="EK275" s="24" t="s">
        <v>14</v>
      </c>
      <c r="EL275" s="24" t="s">
        <v>15</v>
      </c>
      <c r="EM275" s="24" t="s">
        <v>16</v>
      </c>
      <c r="EN275" s="24" t="s">
        <v>17</v>
      </c>
      <c r="EO275" s="24" t="s">
        <v>18</v>
      </c>
      <c r="EP275" s="24" t="s">
        <v>19</v>
      </c>
      <c r="EQ275" s="24" t="s">
        <v>96</v>
      </c>
    </row>
    <row r="276" spans="1:164" x14ac:dyDescent="0.25">
      <c r="A276" s="4">
        <v>1</v>
      </c>
      <c r="B276" s="4" t="s">
        <v>518</v>
      </c>
      <c r="C276" s="24">
        <v>14</v>
      </c>
      <c r="D276" s="24">
        <v>12</v>
      </c>
      <c r="E276" s="24">
        <v>1</v>
      </c>
      <c r="F276" s="24">
        <v>1</v>
      </c>
      <c r="G276" s="24">
        <v>63</v>
      </c>
      <c r="H276" s="24">
        <v>10</v>
      </c>
      <c r="I276" s="21">
        <v>37</v>
      </c>
      <c r="J276" s="24">
        <v>53</v>
      </c>
      <c r="L276" s="36" t="s">
        <v>518</v>
      </c>
      <c r="M276" s="37"/>
      <c r="N276" s="33"/>
      <c r="O276" s="34" t="s">
        <v>102</v>
      </c>
      <c r="P276" s="39" t="s">
        <v>102</v>
      </c>
      <c r="Q276" s="33"/>
      <c r="R276" s="33"/>
      <c r="S276" s="41" t="s">
        <v>117</v>
      </c>
      <c r="T276" s="35"/>
      <c r="AA276" s="36" t="s">
        <v>518</v>
      </c>
      <c r="AB276" s="37"/>
      <c r="AC276" s="33"/>
      <c r="AD276" s="34" t="s">
        <v>606</v>
      </c>
      <c r="AE276" s="41" t="s">
        <v>228</v>
      </c>
      <c r="AF276" s="33"/>
      <c r="AG276" s="33"/>
      <c r="AH276" s="41" t="s">
        <v>303</v>
      </c>
      <c r="AI276" s="35"/>
      <c r="AP276" s="4" t="s">
        <v>473</v>
      </c>
      <c r="AW276" s="43"/>
      <c r="AX276" s="44" t="str">
        <f t="shared" ref="AX276:BD277" si="392">(IF(N276="","",(IF(MID(N276,2,1)="-",LEFT(N276,1),LEFT(N276,2)))+0))</f>
        <v/>
      </c>
      <c r="AY276" s="44">
        <f t="shared" si="392"/>
        <v>3</v>
      </c>
      <c r="AZ276" s="44">
        <f t="shared" si="392"/>
        <v>3</v>
      </c>
      <c r="BA276" s="44" t="str">
        <f t="shared" si="392"/>
        <v/>
      </c>
      <c r="BB276" s="44" t="str">
        <f t="shared" si="392"/>
        <v/>
      </c>
      <c r="BC276" s="44">
        <f t="shared" si="392"/>
        <v>1</v>
      </c>
      <c r="BD276" s="45" t="str">
        <f t="shared" si="392"/>
        <v/>
      </c>
      <c r="BM276" s="46"/>
      <c r="BN276" s="46"/>
      <c r="BO276" s="46"/>
      <c r="BP276" s="46" t="str">
        <f t="shared" ref="BP276:BT283" si="393">(IF(AQ276="","",(IF(MID(AQ276,2,1)="-",LEFT(AQ276,1),LEFT(AQ276,2)))+0))</f>
        <v/>
      </c>
      <c r="BQ276" s="46" t="str">
        <f t="shared" si="393"/>
        <v/>
      </c>
      <c r="BR276" s="46" t="str">
        <f t="shared" si="393"/>
        <v/>
      </c>
      <c r="BS276" s="46" t="str">
        <f t="shared" si="393"/>
        <v/>
      </c>
      <c r="BT276" s="46" t="str">
        <f t="shared" si="393"/>
        <v/>
      </c>
      <c r="BU276" s="47"/>
      <c r="BV276" s="43"/>
      <c r="BW276" s="44" t="str">
        <f t="shared" ref="BW276:CC277" si="394">(IF(N276="","",IF(RIGHT(N276,2)="10",RIGHT(N276,2),RIGHT(N276,1))+0))</f>
        <v/>
      </c>
      <c r="BX276" s="44">
        <f t="shared" si="394"/>
        <v>0</v>
      </c>
      <c r="BY276" s="44">
        <f t="shared" si="394"/>
        <v>0</v>
      </c>
      <c r="BZ276" s="44" t="str">
        <f t="shared" si="394"/>
        <v/>
      </c>
      <c r="CA276" s="44" t="str">
        <f t="shared" si="394"/>
        <v/>
      </c>
      <c r="CB276" s="44">
        <f t="shared" si="394"/>
        <v>1</v>
      </c>
      <c r="CC276" s="45" t="str">
        <f t="shared" si="394"/>
        <v/>
      </c>
      <c r="CL276" s="46"/>
      <c r="CM276" s="46"/>
      <c r="CN276" s="46"/>
      <c r="CO276" s="46" t="str">
        <f t="shared" ref="CO276:CS283" si="395">(IF(AQ276="","",IF(RIGHT(AQ276,2)="10",RIGHT(AQ276,2),RIGHT(AQ276,1))+0))</f>
        <v/>
      </c>
      <c r="CP276" s="46" t="str">
        <f t="shared" si="395"/>
        <v/>
      </c>
      <c r="CQ276" s="46" t="str">
        <f t="shared" si="395"/>
        <v/>
      </c>
      <c r="CR276" s="46" t="str">
        <f t="shared" si="395"/>
        <v/>
      </c>
      <c r="CS276" s="46" t="str">
        <f t="shared" si="395"/>
        <v/>
      </c>
      <c r="CU276" s="43"/>
      <c r="CV276" s="44" t="str">
        <f t="shared" ref="CV276:DB277" si="396">(IF(N276="","",IF(AX276&gt;BW276,"H",IF(AX276&lt;BW276,"A","D"))))</f>
        <v/>
      </c>
      <c r="CW276" s="44" t="str">
        <f t="shared" si="396"/>
        <v>H</v>
      </c>
      <c r="CX276" s="44" t="str">
        <f t="shared" si="396"/>
        <v>H</v>
      </c>
      <c r="CY276" s="44" t="str">
        <f t="shared" si="396"/>
        <v/>
      </c>
      <c r="CZ276" s="44" t="str">
        <f t="shared" si="396"/>
        <v/>
      </c>
      <c r="DA276" s="44" t="str">
        <f t="shared" si="396"/>
        <v>D</v>
      </c>
      <c r="DB276" s="45" t="str">
        <f t="shared" si="396"/>
        <v/>
      </c>
      <c r="DK276" s="46"/>
      <c r="DL276" s="46"/>
      <c r="DM276" s="46"/>
      <c r="DN276" s="24" t="str">
        <f t="shared" ref="DN276:DR283" si="397">(IF(AQ276="","",IF(BP276&gt;CO276,"H",IF(BP276&lt;CO276,"A","D"))))</f>
        <v/>
      </c>
      <c r="DO276" s="24" t="str">
        <f t="shared" si="397"/>
        <v/>
      </c>
      <c r="DP276" s="24" t="str">
        <f t="shared" si="397"/>
        <v/>
      </c>
      <c r="DQ276" s="24" t="str">
        <f t="shared" si="397"/>
        <v/>
      </c>
      <c r="DR276" s="24" t="str">
        <f t="shared" si="397"/>
        <v/>
      </c>
      <c r="DT276" s="20" t="str">
        <f t="shared" ref="DT276:DT283" si="398">L276</f>
        <v>Bedfont</v>
      </c>
      <c r="DU276" s="48">
        <f>SUM(EB276:ED276)</f>
        <v>8</v>
      </c>
      <c r="DV276" s="49">
        <f>COUNTIF($CU276:$DR276,"H")</f>
        <v>2</v>
      </c>
      <c r="DW276" s="49">
        <f>COUNTIF($CU276:$DR276,"D")</f>
        <v>1</v>
      </c>
      <c r="DX276" s="49">
        <f>COUNTIF($CU276:$DR276,"A")</f>
        <v>0</v>
      </c>
      <c r="DY276" s="49">
        <f>COUNTIF(CU$276:CU$283,"A")</f>
        <v>4</v>
      </c>
      <c r="DZ276" s="49">
        <f>COUNTIF(CU$276:CU$283,"D")</f>
        <v>0</v>
      </c>
      <c r="EA276" s="49">
        <f>COUNTIF(CU$276:CU$283,"H")</f>
        <v>1</v>
      </c>
      <c r="EB276" s="48">
        <f>DV276+DY276</f>
        <v>6</v>
      </c>
      <c r="EC276" s="48">
        <f t="shared" ref="EC276:ED283" si="399">DW276+DZ276</f>
        <v>1</v>
      </c>
      <c r="ED276" s="48">
        <f t="shared" si="399"/>
        <v>1</v>
      </c>
      <c r="EE276" s="50">
        <f>SUM($AW276:$BT276)+SUM(BV$276:BV$283)</f>
        <v>23</v>
      </c>
      <c r="EF276" s="50">
        <f>SUM($BV276:$CS276)+SUM(AW$276:AW$283)</f>
        <v>7</v>
      </c>
      <c r="EG276" s="48">
        <f>(EB276*3)+EC276</f>
        <v>19</v>
      </c>
      <c r="EH276" s="50">
        <f>EE276-EF276</f>
        <v>16</v>
      </c>
      <c r="EI276" s="47"/>
      <c r="EJ276" s="49">
        <f t="shared" ref="EJ276:EJ283" si="400">VLOOKUP($DT276,$B$276:$J$283,2,0)</f>
        <v>14</v>
      </c>
      <c r="EK276" s="49">
        <f t="shared" ref="EK276:EK283" si="401">VLOOKUP($DT276,$B$276:$J$283,3,0)</f>
        <v>12</v>
      </c>
      <c r="EL276" s="49">
        <f t="shared" ref="EL276:EL283" si="402">VLOOKUP($DT276,$B$276:$J$283,4,0)</f>
        <v>1</v>
      </c>
      <c r="EM276" s="49">
        <f t="shared" ref="EM276:EM283" si="403">VLOOKUP($DT276,$B$276:$J$283,5,0)</f>
        <v>1</v>
      </c>
      <c r="EN276" s="49">
        <f t="shared" ref="EN276:EN283" si="404">VLOOKUP($DT276,$B$276:$J$283,6,0)</f>
        <v>63</v>
      </c>
      <c r="EO276" s="49">
        <f t="shared" ref="EO276:EO283" si="405">VLOOKUP($DT276,$B$276:$J$283,7,0)</f>
        <v>10</v>
      </c>
      <c r="EP276" s="49">
        <f t="shared" ref="EP276:EP283" si="406">VLOOKUP($DT276,$B$276:$J$283,8,0)</f>
        <v>37</v>
      </c>
      <c r="EQ276" s="49">
        <f t="shared" ref="EQ276:EQ283" si="407">VLOOKUP($DT276,$B$276:$J$283,9,0)</f>
        <v>53</v>
      </c>
      <c r="ES276" s="4">
        <f>IF(DU276=EJ276,0,1)</f>
        <v>1</v>
      </c>
      <c r="ET276" s="4">
        <f>IF(EB276=EK276,0,1)</f>
        <v>1</v>
      </c>
      <c r="EU276" s="4">
        <f t="shared" ref="EU276:EZ283" si="408">IF(EC276=EL276,0,1)</f>
        <v>0</v>
      </c>
      <c r="EV276" s="4">
        <f t="shared" si="408"/>
        <v>0</v>
      </c>
      <c r="EW276" s="4">
        <f t="shared" si="408"/>
        <v>1</v>
      </c>
      <c r="EX276" s="4">
        <f t="shared" si="408"/>
        <v>1</v>
      </c>
      <c r="EY276" s="4">
        <f t="shared" si="408"/>
        <v>1</v>
      </c>
      <c r="EZ276" s="4">
        <f t="shared" si="408"/>
        <v>1</v>
      </c>
    </row>
    <row r="277" spans="1:164" x14ac:dyDescent="0.25">
      <c r="A277" s="4">
        <v>2</v>
      </c>
      <c r="B277" s="4" t="s">
        <v>326</v>
      </c>
      <c r="C277" s="24">
        <v>14</v>
      </c>
      <c r="D277" s="24">
        <v>12</v>
      </c>
      <c r="E277" s="24">
        <v>1</v>
      </c>
      <c r="F277" s="24">
        <v>1</v>
      </c>
      <c r="G277" s="24">
        <v>47</v>
      </c>
      <c r="H277" s="24">
        <v>18</v>
      </c>
      <c r="I277" s="21">
        <v>37</v>
      </c>
      <c r="J277" s="24">
        <v>29</v>
      </c>
      <c r="L277" s="51" t="s">
        <v>607</v>
      </c>
      <c r="M277" s="72" t="s">
        <v>175</v>
      </c>
      <c r="N277" s="53"/>
      <c r="O277" s="55" t="s">
        <v>207</v>
      </c>
      <c r="P277" s="71" t="s">
        <v>101</v>
      </c>
      <c r="Q277" s="57"/>
      <c r="R277" s="57"/>
      <c r="S277" s="71" t="s">
        <v>157</v>
      </c>
      <c r="T277" s="75"/>
      <c r="AA277" s="51" t="s">
        <v>607</v>
      </c>
      <c r="AB277" s="132" t="s">
        <v>469</v>
      </c>
      <c r="AC277" s="53"/>
      <c r="AD277" s="55" t="s">
        <v>395</v>
      </c>
      <c r="AE277" s="54" t="s">
        <v>606</v>
      </c>
      <c r="AF277" s="57"/>
      <c r="AG277" s="57"/>
      <c r="AH277" s="66" t="s">
        <v>479</v>
      </c>
      <c r="AI277" s="75"/>
      <c r="AP277" s="4" t="s">
        <v>442</v>
      </c>
      <c r="AW277" s="61">
        <f t="shared" ref="AW277:AX283" si="409">(IF(M277="","",(IF(MID(M277,2,1)="-",LEFT(M277,1),LEFT(M277,2)))+0))</f>
        <v>0</v>
      </c>
      <c r="AX277" s="62"/>
      <c r="AY277" s="46">
        <f t="shared" si="392"/>
        <v>0</v>
      </c>
      <c r="AZ277" s="46">
        <f t="shared" si="392"/>
        <v>2</v>
      </c>
      <c r="BA277" s="46" t="str">
        <f t="shared" si="392"/>
        <v/>
      </c>
      <c r="BB277" s="46" t="str">
        <f t="shared" si="392"/>
        <v/>
      </c>
      <c r="BC277" s="46">
        <f t="shared" si="392"/>
        <v>0</v>
      </c>
      <c r="BD277" s="63" t="str">
        <f t="shared" si="392"/>
        <v/>
      </c>
      <c r="BM277" s="46"/>
      <c r="BN277" s="46"/>
      <c r="BO277" s="46"/>
      <c r="BP277" s="46" t="str">
        <f t="shared" si="393"/>
        <v/>
      </c>
      <c r="BQ277" s="46" t="str">
        <f t="shared" si="393"/>
        <v/>
      </c>
      <c r="BR277" s="46" t="str">
        <f t="shared" si="393"/>
        <v/>
      </c>
      <c r="BS277" s="46" t="str">
        <f t="shared" si="393"/>
        <v/>
      </c>
      <c r="BT277" s="46" t="str">
        <f t="shared" si="393"/>
        <v/>
      </c>
      <c r="BU277" s="47"/>
      <c r="BV277" s="61">
        <f t="shared" ref="BV277:BW283" si="410">(IF(M277="","",IF(RIGHT(M277,2)="10",RIGHT(M277,2),RIGHT(M277,1))+0))</f>
        <v>6</v>
      </c>
      <c r="BW277" s="62"/>
      <c r="BX277" s="46">
        <f t="shared" si="394"/>
        <v>4</v>
      </c>
      <c r="BY277" s="46">
        <f t="shared" si="394"/>
        <v>2</v>
      </c>
      <c r="BZ277" s="46" t="str">
        <f t="shared" si="394"/>
        <v/>
      </c>
      <c r="CA277" s="46" t="str">
        <f t="shared" si="394"/>
        <v/>
      </c>
      <c r="CB277" s="46">
        <f t="shared" si="394"/>
        <v>3</v>
      </c>
      <c r="CC277" s="63" t="str">
        <f t="shared" si="394"/>
        <v/>
      </c>
      <c r="CL277" s="46"/>
      <c r="CM277" s="46"/>
      <c r="CN277" s="46"/>
      <c r="CO277" s="46" t="str">
        <f t="shared" si="395"/>
        <v/>
      </c>
      <c r="CP277" s="46" t="str">
        <f t="shared" si="395"/>
        <v/>
      </c>
      <c r="CQ277" s="46" t="str">
        <f t="shared" si="395"/>
        <v/>
      </c>
      <c r="CR277" s="46" t="str">
        <f t="shared" si="395"/>
        <v/>
      </c>
      <c r="CS277" s="46" t="str">
        <f t="shared" si="395"/>
        <v/>
      </c>
      <c r="CU277" s="61" t="str">
        <f t="shared" ref="CU277:CV283" si="411">(IF(M277="","",IF(AW277&gt;BV277,"H",IF(AW277&lt;BV277,"A","D"))))</f>
        <v>A</v>
      </c>
      <c r="CV277" s="62"/>
      <c r="CW277" s="46" t="str">
        <f t="shared" si="396"/>
        <v>A</v>
      </c>
      <c r="CX277" s="46" t="str">
        <f t="shared" si="396"/>
        <v>D</v>
      </c>
      <c r="CY277" s="46" t="str">
        <f t="shared" si="396"/>
        <v/>
      </c>
      <c r="CZ277" s="46" t="str">
        <f t="shared" si="396"/>
        <v/>
      </c>
      <c r="DA277" s="46" t="str">
        <f t="shared" si="396"/>
        <v>A</v>
      </c>
      <c r="DB277" s="63" t="str">
        <f t="shared" si="396"/>
        <v/>
      </c>
      <c r="DK277" s="46"/>
      <c r="DL277" s="46"/>
      <c r="DM277" s="46"/>
      <c r="DN277" s="24" t="str">
        <f t="shared" si="397"/>
        <v/>
      </c>
      <c r="DO277" s="24" t="str">
        <f t="shared" si="397"/>
        <v/>
      </c>
      <c r="DP277" s="24" t="str">
        <f t="shared" si="397"/>
        <v/>
      </c>
      <c r="DQ277" s="24" t="str">
        <f t="shared" si="397"/>
        <v/>
      </c>
      <c r="DR277" s="24" t="str">
        <f t="shared" si="397"/>
        <v/>
      </c>
      <c r="DT277" s="20" t="str">
        <f t="shared" si="398"/>
        <v>Corinthian-Casuals</v>
      </c>
      <c r="DU277" s="48">
        <f t="shared" ref="DU277:DU283" si="412">SUM(EB277:ED277)</f>
        <v>8</v>
      </c>
      <c r="DV277" s="49">
        <f t="shared" ref="DV277:DV283" si="413">COUNTIF($CU277:$DR277,"H")</f>
        <v>0</v>
      </c>
      <c r="DW277" s="49">
        <f t="shared" ref="DW277:DW283" si="414">COUNTIF($CU277:$DR277,"D")</f>
        <v>1</v>
      </c>
      <c r="DX277" s="49">
        <f t="shared" ref="DX277:DX283" si="415">COUNTIF($CU277:$DR277,"A")</f>
        <v>3</v>
      </c>
      <c r="DY277" s="49">
        <f>COUNTIF(CV$276:CV$283,"A")</f>
        <v>0</v>
      </c>
      <c r="DZ277" s="49">
        <f>COUNTIF(CV$276:CV$283,"D")</f>
        <v>1</v>
      </c>
      <c r="EA277" s="49">
        <f>COUNTIF(CV$276:CV$283,"H")</f>
        <v>3</v>
      </c>
      <c r="EB277" s="48">
        <f t="shared" ref="EB277:EB283" si="416">DV277+DY277</f>
        <v>0</v>
      </c>
      <c r="EC277" s="48">
        <f t="shared" si="399"/>
        <v>2</v>
      </c>
      <c r="ED277" s="48">
        <f t="shared" si="399"/>
        <v>6</v>
      </c>
      <c r="EE277" s="50">
        <f>SUM($AW277:$BT277)+SUM(BW$276:BW$283)</f>
        <v>6</v>
      </c>
      <c r="EF277" s="50">
        <f>SUM($BV277:$CS277)+SUM(AX$276:AX$283)</f>
        <v>23</v>
      </c>
      <c r="EG277" s="48">
        <f t="shared" ref="EG277:EG283" si="417">(EB277*3)+EC277</f>
        <v>2</v>
      </c>
      <c r="EH277" s="50">
        <f t="shared" ref="EH277:EH283" si="418">EE277-EF277</f>
        <v>-17</v>
      </c>
      <c r="EI277" s="47"/>
      <c r="EJ277" s="49">
        <f t="shared" si="400"/>
        <v>14</v>
      </c>
      <c r="EK277" s="49">
        <f t="shared" si="401"/>
        <v>2</v>
      </c>
      <c r="EL277" s="49">
        <f t="shared" si="402"/>
        <v>3</v>
      </c>
      <c r="EM277" s="49">
        <f t="shared" si="403"/>
        <v>9</v>
      </c>
      <c r="EN277" s="49">
        <f t="shared" si="404"/>
        <v>16</v>
      </c>
      <c r="EO277" s="49">
        <f t="shared" si="405"/>
        <v>37</v>
      </c>
      <c r="EP277" s="49">
        <f t="shared" si="406"/>
        <v>9</v>
      </c>
      <c r="EQ277" s="49">
        <f t="shared" si="407"/>
        <v>-21</v>
      </c>
      <c r="ES277" s="4">
        <f t="shared" ref="ES277:ES283" si="419">IF(DU277=EJ277,0,1)</f>
        <v>1</v>
      </c>
      <c r="ET277" s="4">
        <f t="shared" ref="ET277:ET283" si="420">IF(EB277=EK277,0,1)</f>
        <v>1</v>
      </c>
      <c r="EU277" s="4">
        <f t="shared" si="408"/>
        <v>1</v>
      </c>
      <c r="EV277" s="4">
        <f t="shared" si="408"/>
        <v>1</v>
      </c>
      <c r="EW277" s="4">
        <f t="shared" si="408"/>
        <v>1</v>
      </c>
      <c r="EX277" s="4">
        <f t="shared" si="408"/>
        <v>1</v>
      </c>
      <c r="EY277" s="4">
        <f t="shared" si="408"/>
        <v>1</v>
      </c>
      <c r="EZ277" s="4">
        <f t="shared" si="408"/>
        <v>1</v>
      </c>
    </row>
    <row r="278" spans="1:164" x14ac:dyDescent="0.25">
      <c r="A278" s="4">
        <v>3</v>
      </c>
      <c r="B278" s="4" t="s">
        <v>411</v>
      </c>
      <c r="C278" s="24">
        <v>14</v>
      </c>
      <c r="D278" s="24">
        <v>6</v>
      </c>
      <c r="E278" s="24">
        <v>2</v>
      </c>
      <c r="F278" s="24">
        <v>6</v>
      </c>
      <c r="G278" s="24">
        <v>26</v>
      </c>
      <c r="H278" s="24">
        <v>19</v>
      </c>
      <c r="I278" s="21">
        <v>20</v>
      </c>
      <c r="J278" s="24">
        <v>7</v>
      </c>
      <c r="L278" s="67" t="s">
        <v>299</v>
      </c>
      <c r="M278" s="68" t="s">
        <v>198</v>
      </c>
      <c r="N278" s="55" t="s">
        <v>101</v>
      </c>
      <c r="O278" s="53"/>
      <c r="P278" s="55" t="s">
        <v>134</v>
      </c>
      <c r="Q278" s="55" t="s">
        <v>131</v>
      </c>
      <c r="R278" s="55" t="s">
        <v>232</v>
      </c>
      <c r="S278" s="55" t="s">
        <v>195</v>
      </c>
      <c r="T278" s="70" t="s">
        <v>117</v>
      </c>
      <c r="AA278" s="67" t="s">
        <v>299</v>
      </c>
      <c r="AB278" s="68" t="s">
        <v>402</v>
      </c>
      <c r="AC278" s="55" t="s">
        <v>303</v>
      </c>
      <c r="AD278" s="53"/>
      <c r="AE278" s="55" t="s">
        <v>220</v>
      </c>
      <c r="AF278" s="55" t="s">
        <v>445</v>
      </c>
      <c r="AG278" s="55" t="s">
        <v>479</v>
      </c>
      <c r="AH278" s="55" t="s">
        <v>396</v>
      </c>
      <c r="AI278" s="70" t="s">
        <v>237</v>
      </c>
      <c r="AP278" s="4" t="s">
        <v>608</v>
      </c>
      <c r="AW278" s="61">
        <f t="shared" si="409"/>
        <v>3</v>
      </c>
      <c r="AX278" s="46">
        <f t="shared" si="409"/>
        <v>2</v>
      </c>
      <c r="AY278" s="62"/>
      <c r="AZ278" s="46">
        <f>(IF(P278="","",(IF(MID(P278,2,1)="-",LEFT(P278,1),LEFT(P278,2)))+0))</f>
        <v>3</v>
      </c>
      <c r="BA278" s="46">
        <f>(IF(Q278="","",(IF(MID(Q278,2,1)="-",LEFT(Q278,1),LEFT(Q278,2)))+0))</f>
        <v>2</v>
      </c>
      <c r="BB278" s="46">
        <f>(IF(R278="","",(IF(MID(R278,2,1)="-",LEFT(R278,1),LEFT(R278,2)))+0))</f>
        <v>4</v>
      </c>
      <c r="BC278" s="46">
        <f>(IF(S278="","",(IF(MID(S278,2,1)="-",LEFT(S278,1),LEFT(S278,2)))+0))</f>
        <v>0</v>
      </c>
      <c r="BD278" s="63">
        <f>(IF(T278="","",(IF(MID(T278,2,1)="-",LEFT(T278,1),LEFT(T278,2)))+0))</f>
        <v>1</v>
      </c>
      <c r="BM278" s="46"/>
      <c r="BN278" s="46"/>
      <c r="BO278" s="46"/>
      <c r="BP278" s="46" t="str">
        <f t="shared" si="393"/>
        <v/>
      </c>
      <c r="BQ278" s="46" t="str">
        <f t="shared" si="393"/>
        <v/>
      </c>
      <c r="BR278" s="46" t="str">
        <f t="shared" si="393"/>
        <v/>
      </c>
      <c r="BS278" s="46" t="str">
        <f t="shared" si="393"/>
        <v/>
      </c>
      <c r="BT278" s="46" t="str">
        <f t="shared" si="393"/>
        <v/>
      </c>
      <c r="BU278" s="47"/>
      <c r="BV278" s="61">
        <f t="shared" si="410"/>
        <v>5</v>
      </c>
      <c r="BW278" s="46">
        <f t="shared" si="410"/>
        <v>2</v>
      </c>
      <c r="BX278" s="62"/>
      <c r="BY278" s="46">
        <f>(IF(P278="","",IF(RIGHT(P278,2)="10",RIGHT(P278,2),RIGHT(P278,1))+0))</f>
        <v>1</v>
      </c>
      <c r="BZ278" s="46">
        <f>(IF(Q278="","",IF(RIGHT(Q278,2)="10",RIGHT(Q278,2),RIGHT(Q278,1))+0))</f>
        <v>1</v>
      </c>
      <c r="CA278" s="46">
        <f>(IF(R278="","",IF(RIGHT(R278,2)="10",RIGHT(R278,2),RIGHT(R278,1))+0))</f>
        <v>0</v>
      </c>
      <c r="CB278" s="46">
        <f>(IF(S278="","",IF(RIGHT(S278,2)="10",RIGHT(S278,2),RIGHT(S278,1))+0))</f>
        <v>5</v>
      </c>
      <c r="CC278" s="63">
        <f>(IF(T278="","",IF(RIGHT(T278,2)="10",RIGHT(T278,2),RIGHT(T278,1))+0))</f>
        <v>1</v>
      </c>
      <c r="CL278" s="46"/>
      <c r="CM278" s="46"/>
      <c r="CN278" s="46"/>
      <c r="CO278" s="46" t="str">
        <f t="shared" si="395"/>
        <v/>
      </c>
      <c r="CP278" s="46" t="str">
        <f t="shared" si="395"/>
        <v/>
      </c>
      <c r="CQ278" s="46" t="str">
        <f t="shared" si="395"/>
        <v/>
      </c>
      <c r="CR278" s="46" t="str">
        <f t="shared" si="395"/>
        <v/>
      </c>
      <c r="CS278" s="46" t="str">
        <f t="shared" si="395"/>
        <v/>
      </c>
      <c r="CU278" s="61" t="str">
        <f t="shared" si="411"/>
        <v>A</v>
      </c>
      <c r="CV278" s="46" t="str">
        <f t="shared" si="411"/>
        <v>D</v>
      </c>
      <c r="CW278" s="62"/>
      <c r="CX278" s="46" t="str">
        <f>(IF(P278="","",IF(AZ278&gt;BY278,"H",IF(AZ278&lt;BY278,"A","D"))))</f>
        <v>H</v>
      </c>
      <c r="CY278" s="46" t="str">
        <f>(IF(Q278="","",IF(BA278&gt;BZ278,"H",IF(BA278&lt;BZ278,"A","D"))))</f>
        <v>H</v>
      </c>
      <c r="CZ278" s="46" t="str">
        <f>(IF(R278="","",IF(BB278&gt;CA278,"H",IF(BB278&lt;CA278,"A","D"))))</f>
        <v>H</v>
      </c>
      <c r="DA278" s="46" t="str">
        <f>(IF(S278="","",IF(BC278&gt;CB278,"H",IF(BC278&lt;CB278,"A","D"))))</f>
        <v>A</v>
      </c>
      <c r="DB278" s="63" t="str">
        <f>(IF(T278="","",IF(BD278&gt;CC278,"H",IF(BD278&lt;CC278,"A","D"))))</f>
        <v>D</v>
      </c>
      <c r="DK278" s="46"/>
      <c r="DL278" s="46"/>
      <c r="DM278" s="46"/>
      <c r="DQ278" s="24" t="str">
        <f t="shared" si="397"/>
        <v/>
      </c>
      <c r="DR278" s="24" t="str">
        <f t="shared" si="397"/>
        <v/>
      </c>
      <c r="DT278" s="20" t="str">
        <f t="shared" si="398"/>
        <v>Epsom &amp; Ewell</v>
      </c>
      <c r="DU278" s="48">
        <f t="shared" si="412"/>
        <v>14</v>
      </c>
      <c r="DV278" s="49">
        <f t="shared" si="413"/>
        <v>3</v>
      </c>
      <c r="DW278" s="49">
        <f t="shared" si="414"/>
        <v>2</v>
      </c>
      <c r="DX278" s="49">
        <f t="shared" si="415"/>
        <v>2</v>
      </c>
      <c r="DY278" s="49">
        <f>COUNTIF(CW$276:CW$283,"A")</f>
        <v>3</v>
      </c>
      <c r="DZ278" s="49">
        <f>COUNTIF(CW$276:CW$283,"D")</f>
        <v>0</v>
      </c>
      <c r="EA278" s="49">
        <f>COUNTIF(CW$276:CW$283,"H")</f>
        <v>4</v>
      </c>
      <c r="EB278" s="48">
        <f t="shared" si="416"/>
        <v>6</v>
      </c>
      <c r="EC278" s="48">
        <f t="shared" si="399"/>
        <v>2</v>
      </c>
      <c r="ED278" s="48">
        <f t="shared" si="399"/>
        <v>6</v>
      </c>
      <c r="EE278" s="50">
        <f>SUM($AW278:$BT278)+SUM(BX$276:BX$283)</f>
        <v>31</v>
      </c>
      <c r="EF278" s="50">
        <f>SUM($BV278:$CS278)+SUM(AY$276:AY$283)</f>
        <v>30</v>
      </c>
      <c r="EG278" s="48">
        <f t="shared" si="417"/>
        <v>20</v>
      </c>
      <c r="EH278" s="50">
        <f t="shared" si="418"/>
        <v>1</v>
      </c>
      <c r="EI278" s="47"/>
      <c r="EJ278" s="49">
        <f t="shared" si="400"/>
        <v>14</v>
      </c>
      <c r="EK278" s="49">
        <f t="shared" si="401"/>
        <v>6</v>
      </c>
      <c r="EL278" s="49">
        <f t="shared" si="402"/>
        <v>2</v>
      </c>
      <c r="EM278" s="49">
        <f t="shared" si="403"/>
        <v>6</v>
      </c>
      <c r="EN278" s="49">
        <f t="shared" si="404"/>
        <v>31</v>
      </c>
      <c r="EO278" s="49">
        <f t="shared" si="405"/>
        <v>30</v>
      </c>
      <c r="EP278" s="49">
        <f t="shared" si="406"/>
        <v>20</v>
      </c>
      <c r="EQ278" s="49">
        <f t="shared" si="407"/>
        <v>1</v>
      </c>
      <c r="ES278" s="4">
        <f t="shared" si="419"/>
        <v>0</v>
      </c>
      <c r="ET278" s="4">
        <f t="shared" si="420"/>
        <v>0</v>
      </c>
      <c r="EU278" s="4">
        <f t="shared" si="408"/>
        <v>0</v>
      </c>
      <c r="EV278" s="4">
        <f t="shared" si="408"/>
        <v>0</v>
      </c>
      <c r="EW278" s="4">
        <f t="shared" si="408"/>
        <v>0</v>
      </c>
      <c r="EX278" s="4">
        <f t="shared" si="408"/>
        <v>0</v>
      </c>
      <c r="EY278" s="4">
        <f t="shared" si="408"/>
        <v>0</v>
      </c>
      <c r="EZ278" s="4">
        <f t="shared" si="408"/>
        <v>0</v>
      </c>
    </row>
    <row r="279" spans="1:164" s="20" customFormat="1" x14ac:dyDescent="0.25">
      <c r="A279" s="20">
        <v>4</v>
      </c>
      <c r="B279" s="20" t="s">
        <v>299</v>
      </c>
      <c r="C279" s="21">
        <v>14</v>
      </c>
      <c r="D279" s="21">
        <v>6</v>
      </c>
      <c r="E279" s="21">
        <v>2</v>
      </c>
      <c r="F279" s="21">
        <v>6</v>
      </c>
      <c r="G279" s="21">
        <v>31</v>
      </c>
      <c r="H279" s="21">
        <v>30</v>
      </c>
      <c r="I279" s="21">
        <v>20</v>
      </c>
      <c r="J279" s="21">
        <v>1</v>
      </c>
      <c r="L279" s="51" t="s">
        <v>306</v>
      </c>
      <c r="M279" s="72" t="s">
        <v>206</v>
      </c>
      <c r="N279" s="66" t="s">
        <v>227</v>
      </c>
      <c r="O279" s="55" t="s">
        <v>131</v>
      </c>
      <c r="P279" s="53"/>
      <c r="Q279" s="66" t="s">
        <v>102</v>
      </c>
      <c r="R279" s="71" t="s">
        <v>164</v>
      </c>
      <c r="S279" s="54" t="s">
        <v>609</v>
      </c>
      <c r="T279" s="126" t="s">
        <v>311</v>
      </c>
      <c r="AA279" s="51" t="s">
        <v>306</v>
      </c>
      <c r="AB279" s="59" t="s">
        <v>490</v>
      </c>
      <c r="AC279" s="54" t="s">
        <v>203</v>
      </c>
      <c r="AD279" s="55" t="s">
        <v>457</v>
      </c>
      <c r="AE279" s="53"/>
      <c r="AF279" s="54" t="s">
        <v>226</v>
      </c>
      <c r="AG279" s="54" t="s">
        <v>445</v>
      </c>
      <c r="AH279" s="54" t="s">
        <v>307</v>
      </c>
      <c r="AI279" s="60" t="s">
        <v>230</v>
      </c>
      <c r="AP279" s="4" t="s">
        <v>610</v>
      </c>
      <c r="AW279" s="61">
        <f t="shared" si="409"/>
        <v>1</v>
      </c>
      <c r="AX279" s="46">
        <f t="shared" si="409"/>
        <v>1</v>
      </c>
      <c r="AY279" s="46">
        <f>(IF(O279="","",(IF(MID(O279,2,1)="-",LEFT(O279,1),LEFT(O279,2)))+0))</f>
        <v>2</v>
      </c>
      <c r="AZ279" s="62"/>
      <c r="BA279" s="46">
        <f>(IF(Q279="","",(IF(MID(Q279,2,1)="-",LEFT(Q279,1),LEFT(Q279,2)))+0))</f>
        <v>3</v>
      </c>
      <c r="BB279" s="46">
        <f>(IF(R279="","",(IF(MID(R279,2,1)="-",LEFT(R279,1),LEFT(R279,2)))+0))</f>
        <v>2</v>
      </c>
      <c r="BC279" s="46">
        <f>(IF(S279="","",(IF(MID(S279,2,1)="-",LEFT(S279,1),LEFT(S279,2)))+0))</f>
        <v>6</v>
      </c>
      <c r="BD279" s="63">
        <f>(IF(T279="","",(IF(MID(T279,2,1)="-",LEFT(T279,1),LEFT(T279,2)))+0))</f>
        <v>2</v>
      </c>
      <c r="BE279" s="4"/>
      <c r="BF279" s="4"/>
      <c r="BG279" s="4"/>
      <c r="BH279" s="4"/>
      <c r="BI279" s="4"/>
      <c r="BJ279" s="4"/>
      <c r="BK279" s="4"/>
      <c r="BL279" s="4"/>
      <c r="BM279" s="46"/>
      <c r="BN279" s="46"/>
      <c r="BO279" s="46"/>
      <c r="BP279" s="46" t="str">
        <f t="shared" si="393"/>
        <v/>
      </c>
      <c r="BQ279" s="46" t="str">
        <f t="shared" si="393"/>
        <v/>
      </c>
      <c r="BR279" s="46" t="str">
        <f t="shared" si="393"/>
        <v/>
      </c>
      <c r="BS279" s="46" t="str">
        <f t="shared" si="393"/>
        <v/>
      </c>
      <c r="BT279" s="46" t="str">
        <f t="shared" si="393"/>
        <v/>
      </c>
      <c r="BU279" s="47"/>
      <c r="BV279" s="61">
        <f t="shared" si="410"/>
        <v>2</v>
      </c>
      <c r="BW279" s="46">
        <f t="shared" si="410"/>
        <v>0</v>
      </c>
      <c r="BX279" s="46">
        <f>(IF(O279="","",IF(RIGHT(O279,2)="10",RIGHT(O279,2),RIGHT(O279,1))+0))</f>
        <v>1</v>
      </c>
      <c r="BY279" s="62"/>
      <c r="BZ279" s="46">
        <f>(IF(Q279="","",IF(RIGHT(Q279,2)="10",RIGHT(Q279,2),RIGHT(Q279,1))+0))</f>
        <v>0</v>
      </c>
      <c r="CA279" s="46">
        <f>(IF(R279="","",IF(RIGHT(R279,2)="10",RIGHT(R279,2),RIGHT(R279,1))+0))</f>
        <v>0</v>
      </c>
      <c r="CB279" s="46">
        <f>(IF(S279="","",IF(RIGHT(S279,2)="10",RIGHT(S279,2),RIGHT(S279,1))+0))</f>
        <v>5</v>
      </c>
      <c r="CC279" s="63">
        <f>(IF(T279="","",IF(RIGHT(T279,2)="10",RIGHT(T279,2),RIGHT(T279,1))+0))</f>
        <v>5</v>
      </c>
      <c r="CD279" s="4"/>
      <c r="CE279" s="4"/>
      <c r="CF279" s="4"/>
      <c r="CG279" s="4"/>
      <c r="CH279" s="4"/>
      <c r="CI279" s="4"/>
      <c r="CJ279" s="4"/>
      <c r="CK279" s="4"/>
      <c r="CL279" s="46"/>
      <c r="CM279" s="46"/>
      <c r="CN279" s="46"/>
      <c r="CO279" s="46" t="str">
        <f t="shared" si="395"/>
        <v/>
      </c>
      <c r="CP279" s="46" t="str">
        <f t="shared" si="395"/>
        <v/>
      </c>
      <c r="CQ279" s="46" t="str">
        <f t="shared" si="395"/>
        <v/>
      </c>
      <c r="CR279" s="46" t="str">
        <f t="shared" si="395"/>
        <v/>
      </c>
      <c r="CS279" s="46" t="str">
        <f t="shared" si="395"/>
        <v/>
      </c>
      <c r="CT279" s="4"/>
      <c r="CU279" s="61" t="str">
        <f t="shared" si="411"/>
        <v>A</v>
      </c>
      <c r="CV279" s="46" t="str">
        <f t="shared" si="411"/>
        <v>H</v>
      </c>
      <c r="CW279" s="46" t="str">
        <f>(IF(O279="","",IF(AY279&gt;BX279,"H",IF(AY279&lt;BX279,"A","D"))))</f>
        <v>H</v>
      </c>
      <c r="CX279" s="62"/>
      <c r="CY279" s="46" t="str">
        <f>(IF(Q279="","",IF(BA279&gt;BZ279,"H",IF(BA279&lt;BZ279,"A","D"))))</f>
        <v>H</v>
      </c>
      <c r="CZ279" s="46" t="str">
        <f>(IF(R279="","",IF(BB279&gt;CA279,"H",IF(BB279&lt;CA279,"A","D"))))</f>
        <v>H</v>
      </c>
      <c r="DA279" s="46" t="str">
        <f>(IF(S279="","",IF(BC279&gt;CB279,"H",IF(BC279&lt;CB279,"A","D"))))</f>
        <v>H</v>
      </c>
      <c r="DB279" s="63" t="str">
        <f>(IF(T279="","",IF(BD279&gt;CC279,"H",IF(BD279&lt;CC279,"A","D"))))</f>
        <v>A</v>
      </c>
      <c r="DC279" s="4"/>
      <c r="DD279" s="4"/>
      <c r="DE279" s="4"/>
      <c r="DF279" s="4"/>
      <c r="DG279" s="4"/>
      <c r="DH279" s="4"/>
      <c r="DI279" s="4"/>
      <c r="DJ279" s="4"/>
      <c r="DK279" s="46"/>
      <c r="DL279" s="46"/>
      <c r="DM279" s="46"/>
      <c r="DN279" s="4"/>
      <c r="DO279" s="4"/>
      <c r="DP279" s="4"/>
      <c r="DQ279" s="24" t="str">
        <f t="shared" si="397"/>
        <v/>
      </c>
      <c r="DR279" s="24" t="str">
        <f t="shared" si="397"/>
        <v/>
      </c>
      <c r="DS279" s="4"/>
      <c r="DT279" s="20" t="str">
        <f t="shared" si="398"/>
        <v>Hampton</v>
      </c>
      <c r="DU279" s="48">
        <f t="shared" si="412"/>
        <v>14</v>
      </c>
      <c r="DV279" s="49">
        <f t="shared" si="413"/>
        <v>5</v>
      </c>
      <c r="DW279" s="49">
        <f t="shared" si="414"/>
        <v>0</v>
      </c>
      <c r="DX279" s="49">
        <f t="shared" si="415"/>
        <v>2</v>
      </c>
      <c r="DY279" s="49">
        <f>COUNTIF(CX$276:CX$283,"A")</f>
        <v>1</v>
      </c>
      <c r="DZ279" s="49">
        <f>COUNTIF(CX$276:CX$283,"D")</f>
        <v>1</v>
      </c>
      <c r="EA279" s="49">
        <f>COUNTIF(CX$276:CX$283,"H")</f>
        <v>5</v>
      </c>
      <c r="EB279" s="48">
        <f t="shared" si="416"/>
        <v>6</v>
      </c>
      <c r="EC279" s="48">
        <f t="shared" si="399"/>
        <v>1</v>
      </c>
      <c r="ED279" s="48">
        <f t="shared" si="399"/>
        <v>7</v>
      </c>
      <c r="EE279" s="50">
        <f>SUM($AW279:$BT279)+SUM(BY$276:BY$283)</f>
        <v>30</v>
      </c>
      <c r="EF279" s="50">
        <f>SUM($BV279:$CS279)+SUM(AZ$276:AZ$283)</f>
        <v>32</v>
      </c>
      <c r="EG279" s="48">
        <f t="shared" si="417"/>
        <v>19</v>
      </c>
      <c r="EH279" s="50">
        <f t="shared" si="418"/>
        <v>-2</v>
      </c>
      <c r="EI279" s="47"/>
      <c r="EJ279" s="49">
        <f t="shared" si="400"/>
        <v>14</v>
      </c>
      <c r="EK279" s="49">
        <f t="shared" si="401"/>
        <v>6</v>
      </c>
      <c r="EL279" s="49">
        <f t="shared" si="402"/>
        <v>1</v>
      </c>
      <c r="EM279" s="49">
        <f t="shared" si="403"/>
        <v>7</v>
      </c>
      <c r="EN279" s="49">
        <f t="shared" si="404"/>
        <v>30</v>
      </c>
      <c r="EO279" s="49">
        <f t="shared" si="405"/>
        <v>32</v>
      </c>
      <c r="EP279" s="49">
        <f t="shared" si="406"/>
        <v>19</v>
      </c>
      <c r="EQ279" s="49">
        <f t="shared" si="407"/>
        <v>-2</v>
      </c>
      <c r="ER279" s="4"/>
      <c r="ES279" s="4">
        <f t="shared" si="419"/>
        <v>0</v>
      </c>
      <c r="ET279" s="4">
        <f t="shared" si="420"/>
        <v>0</v>
      </c>
      <c r="EU279" s="4">
        <f t="shared" si="408"/>
        <v>0</v>
      </c>
      <c r="EV279" s="4">
        <f t="shared" si="408"/>
        <v>0</v>
      </c>
      <c r="EW279" s="4">
        <f t="shared" si="408"/>
        <v>0</v>
      </c>
      <c r="EX279" s="4">
        <f t="shared" si="408"/>
        <v>0</v>
      </c>
      <c r="EY279" s="4">
        <f t="shared" si="408"/>
        <v>0</v>
      </c>
      <c r="EZ279" s="4">
        <f t="shared" si="408"/>
        <v>0</v>
      </c>
      <c r="FC279" s="22"/>
      <c r="FD279" s="22"/>
      <c r="FE279" s="22"/>
      <c r="FF279" s="22"/>
      <c r="FG279" s="22"/>
      <c r="FH279" s="4"/>
    </row>
    <row r="280" spans="1:164" x14ac:dyDescent="0.25">
      <c r="A280" s="4">
        <v>5</v>
      </c>
      <c r="B280" s="4" t="s">
        <v>306</v>
      </c>
      <c r="C280" s="24">
        <v>14</v>
      </c>
      <c r="D280" s="24">
        <v>6</v>
      </c>
      <c r="E280" s="24">
        <v>1</v>
      </c>
      <c r="F280" s="24">
        <v>7</v>
      </c>
      <c r="G280" s="24">
        <v>30</v>
      </c>
      <c r="H280" s="24">
        <v>32</v>
      </c>
      <c r="I280" s="21">
        <v>19</v>
      </c>
      <c r="J280" s="24">
        <v>-2</v>
      </c>
      <c r="L280" s="51" t="s">
        <v>499</v>
      </c>
      <c r="M280" s="64"/>
      <c r="N280" s="57"/>
      <c r="O280" s="55" t="s">
        <v>166</v>
      </c>
      <c r="P280" s="66" t="s">
        <v>145</v>
      </c>
      <c r="Q280" s="53"/>
      <c r="R280" s="66" t="s">
        <v>134</v>
      </c>
      <c r="S280" s="57"/>
      <c r="T280" s="126" t="s">
        <v>207</v>
      </c>
      <c r="AA280" s="51" t="s">
        <v>499</v>
      </c>
      <c r="AB280" s="64"/>
      <c r="AC280" s="57"/>
      <c r="AD280" s="55" t="s">
        <v>456</v>
      </c>
      <c r="AE280" s="54" t="s">
        <v>192</v>
      </c>
      <c r="AF280" s="53"/>
      <c r="AG280" s="65" t="s">
        <v>469</v>
      </c>
      <c r="AH280" s="66" t="s">
        <v>611</v>
      </c>
      <c r="AI280" s="123" t="s">
        <v>469</v>
      </c>
      <c r="AW280" s="61" t="str">
        <f t="shared" si="409"/>
        <v/>
      </c>
      <c r="AX280" s="46" t="str">
        <f t="shared" si="409"/>
        <v/>
      </c>
      <c r="AY280" s="46">
        <f>(IF(O280="","",(IF(MID(O280,2,1)="-",LEFT(O280,1),LEFT(O280,2)))+0))</f>
        <v>4</v>
      </c>
      <c r="AZ280" s="46">
        <f>(IF(P280="","",(IF(MID(P280,2,1)="-",LEFT(P280,1),LEFT(P280,2)))+0))</f>
        <v>2</v>
      </c>
      <c r="BA280" s="62"/>
      <c r="BB280" s="46">
        <f>(IF(R280="","",(IF(MID(R280,2,1)="-",LEFT(R280,1),LEFT(R280,2)))+0))</f>
        <v>3</v>
      </c>
      <c r="BC280" s="46" t="str">
        <f>(IF(S280="","",(IF(MID(S280,2,1)="-",LEFT(S280,1),LEFT(S280,2)))+0))</f>
        <v/>
      </c>
      <c r="BD280" s="63">
        <f>(IF(T280="","",(IF(MID(T280,2,1)="-",LEFT(T280,1),LEFT(T280,2)))+0))</f>
        <v>0</v>
      </c>
      <c r="BM280" s="46"/>
      <c r="BN280" s="46"/>
      <c r="BO280" s="46"/>
      <c r="BP280" s="46" t="str">
        <f t="shared" si="393"/>
        <v/>
      </c>
      <c r="BQ280" s="46" t="str">
        <f t="shared" si="393"/>
        <v/>
      </c>
      <c r="BR280" s="46" t="str">
        <f t="shared" si="393"/>
        <v/>
      </c>
      <c r="BS280" s="46" t="str">
        <f t="shared" si="393"/>
        <v/>
      </c>
      <c r="BT280" s="46" t="str">
        <f t="shared" si="393"/>
        <v/>
      </c>
      <c r="BU280" s="47"/>
      <c r="BV280" s="61" t="str">
        <f t="shared" si="410"/>
        <v/>
      </c>
      <c r="BW280" s="46" t="str">
        <f t="shared" si="410"/>
        <v/>
      </c>
      <c r="BX280" s="46">
        <f>(IF(O280="","",IF(RIGHT(O280,2)="10",RIGHT(O280,2),RIGHT(O280,1))+0))</f>
        <v>3</v>
      </c>
      <c r="BY280" s="46">
        <f>(IF(P280="","",IF(RIGHT(P280,2)="10",RIGHT(P280,2),RIGHT(P280,1))+0))</f>
        <v>4</v>
      </c>
      <c r="BZ280" s="62"/>
      <c r="CA280" s="46">
        <f>(IF(R280="","",IF(RIGHT(R280,2)="10",RIGHT(R280,2),RIGHT(R280,1))+0))</f>
        <v>1</v>
      </c>
      <c r="CB280" s="46" t="str">
        <f>(IF(S280="","",IF(RIGHT(S280,2)="10",RIGHT(S280,2),RIGHT(S280,1))+0))</f>
        <v/>
      </c>
      <c r="CC280" s="63">
        <f>(IF(T280="","",IF(RIGHT(T280,2)="10",RIGHT(T280,2),RIGHT(T280,1))+0))</f>
        <v>4</v>
      </c>
      <c r="CL280" s="46"/>
      <c r="CM280" s="46"/>
      <c r="CN280" s="46"/>
      <c r="CO280" s="46" t="str">
        <f t="shared" si="395"/>
        <v/>
      </c>
      <c r="CP280" s="46" t="str">
        <f t="shared" si="395"/>
        <v/>
      </c>
      <c r="CQ280" s="46" t="str">
        <f t="shared" si="395"/>
        <v/>
      </c>
      <c r="CR280" s="46" t="str">
        <f t="shared" si="395"/>
        <v/>
      </c>
      <c r="CS280" s="46" t="str">
        <f t="shared" si="395"/>
        <v/>
      </c>
      <c r="CU280" s="61" t="str">
        <f t="shared" si="411"/>
        <v/>
      </c>
      <c r="CV280" s="46" t="str">
        <f t="shared" si="411"/>
        <v/>
      </c>
      <c r="CW280" s="46" t="str">
        <f>(IF(O280="","",IF(AY280&gt;BX280,"H",IF(AY280&lt;BX280,"A","D"))))</f>
        <v>H</v>
      </c>
      <c r="CX280" s="46" t="str">
        <f>(IF(P280="","",IF(AZ280&gt;BY280,"H",IF(AZ280&lt;BY280,"A","D"))))</f>
        <v>A</v>
      </c>
      <c r="CY280" s="62"/>
      <c r="CZ280" s="46" t="str">
        <f>(IF(R280="","",IF(BB280&gt;CA280,"H",IF(BB280&lt;CA280,"A","D"))))</f>
        <v>H</v>
      </c>
      <c r="DA280" s="46" t="str">
        <f>(IF(S280="","",IF(BC280&gt;CB280,"H",IF(BC280&lt;CB280,"A","D"))))</f>
        <v/>
      </c>
      <c r="DB280" s="63" t="str">
        <f>(IF(T280="","",IF(BD280&gt;CC280,"H",IF(BD280&lt;CC280,"A","D"))))</f>
        <v>A</v>
      </c>
      <c r="DK280" s="46"/>
      <c r="DL280" s="46"/>
      <c r="DM280" s="46"/>
      <c r="DQ280" s="24" t="str">
        <f t="shared" si="397"/>
        <v/>
      </c>
      <c r="DR280" s="24" t="str">
        <f t="shared" si="397"/>
        <v/>
      </c>
      <c r="DT280" s="20" t="str">
        <f t="shared" si="398"/>
        <v>Malden Vale</v>
      </c>
      <c r="DU280" s="48">
        <f t="shared" si="412"/>
        <v>7</v>
      </c>
      <c r="DV280" s="49">
        <f t="shared" si="413"/>
        <v>2</v>
      </c>
      <c r="DW280" s="49">
        <f t="shared" si="414"/>
        <v>0</v>
      </c>
      <c r="DX280" s="49">
        <f t="shared" si="415"/>
        <v>2</v>
      </c>
      <c r="DY280" s="49">
        <f>COUNTIF(CY$276:CY$283,"A")</f>
        <v>0</v>
      </c>
      <c r="DZ280" s="49">
        <f>COUNTIF(CY$276:CY$283,"D")</f>
        <v>0</v>
      </c>
      <c r="EA280" s="49">
        <f>COUNTIF(CY$276:CY$283,"H")</f>
        <v>3</v>
      </c>
      <c r="EB280" s="48">
        <f t="shared" si="416"/>
        <v>2</v>
      </c>
      <c r="EC280" s="48">
        <f t="shared" si="399"/>
        <v>0</v>
      </c>
      <c r="ED280" s="48">
        <f t="shared" si="399"/>
        <v>5</v>
      </c>
      <c r="EE280" s="50">
        <f>SUM($AW280:$BT280)+SUM(BZ$276:BZ$283)</f>
        <v>11</v>
      </c>
      <c r="EF280" s="50">
        <f>SUM($BV280:$CS280)+SUM(BA$276:BA$283)</f>
        <v>21</v>
      </c>
      <c r="EG280" s="48">
        <f t="shared" si="417"/>
        <v>6</v>
      </c>
      <c r="EH280" s="50">
        <f t="shared" si="418"/>
        <v>-10</v>
      </c>
      <c r="EI280" s="47"/>
      <c r="EJ280" s="49">
        <f t="shared" si="400"/>
        <v>14</v>
      </c>
      <c r="EK280" s="49">
        <f t="shared" si="401"/>
        <v>3</v>
      </c>
      <c r="EL280" s="49">
        <f t="shared" si="402"/>
        <v>0</v>
      </c>
      <c r="EM280" s="49">
        <f t="shared" si="403"/>
        <v>11</v>
      </c>
      <c r="EN280" s="49">
        <f t="shared" si="404"/>
        <v>17</v>
      </c>
      <c r="EO280" s="49">
        <f t="shared" si="405"/>
        <v>57</v>
      </c>
      <c r="EP280" s="49">
        <f t="shared" si="406"/>
        <v>9</v>
      </c>
      <c r="EQ280" s="49">
        <f t="shared" si="407"/>
        <v>-40</v>
      </c>
      <c r="ES280" s="4">
        <f t="shared" si="419"/>
        <v>1</v>
      </c>
      <c r="ET280" s="4">
        <f t="shared" si="420"/>
        <v>1</v>
      </c>
      <c r="EU280" s="4">
        <f t="shared" si="408"/>
        <v>0</v>
      </c>
      <c r="EV280" s="4">
        <f t="shared" si="408"/>
        <v>1</v>
      </c>
      <c r="EW280" s="4">
        <f t="shared" si="408"/>
        <v>1</v>
      </c>
      <c r="EX280" s="4">
        <f t="shared" si="408"/>
        <v>1</v>
      </c>
      <c r="EY280" s="4">
        <f t="shared" si="408"/>
        <v>1</v>
      </c>
      <c r="EZ280" s="4">
        <f t="shared" si="408"/>
        <v>1</v>
      </c>
    </row>
    <row r="281" spans="1:164" x14ac:dyDescent="0.25">
      <c r="A281" s="4">
        <v>6</v>
      </c>
      <c r="B281" s="4" t="s">
        <v>387</v>
      </c>
      <c r="C281" s="24">
        <v>14</v>
      </c>
      <c r="D281" s="24">
        <v>4</v>
      </c>
      <c r="E281" s="24">
        <v>0</v>
      </c>
      <c r="F281" s="24">
        <v>10</v>
      </c>
      <c r="G281" s="24">
        <v>15</v>
      </c>
      <c r="H281" s="24">
        <v>42</v>
      </c>
      <c r="I281" s="21">
        <v>12</v>
      </c>
      <c r="J281" s="24">
        <v>-27</v>
      </c>
      <c r="L281" s="51" t="s">
        <v>387</v>
      </c>
      <c r="M281" s="64"/>
      <c r="N281" s="57"/>
      <c r="O281" s="55" t="s">
        <v>207</v>
      </c>
      <c r="P281" s="66" t="s">
        <v>149</v>
      </c>
      <c r="Q281" s="57"/>
      <c r="R281" s="53"/>
      <c r="S281" s="54" t="s">
        <v>235</v>
      </c>
      <c r="T281" s="126" t="s">
        <v>164</v>
      </c>
      <c r="AA281" s="51" t="s">
        <v>387</v>
      </c>
      <c r="AB281" s="64"/>
      <c r="AC281" s="57"/>
      <c r="AD281" s="55" t="s">
        <v>226</v>
      </c>
      <c r="AE281" s="54" t="s">
        <v>108</v>
      </c>
      <c r="AF281" s="57"/>
      <c r="AG281" s="53"/>
      <c r="AH281" s="65" t="s">
        <v>469</v>
      </c>
      <c r="AI281" s="123" t="s">
        <v>469</v>
      </c>
      <c r="AW281" s="61" t="str">
        <f t="shared" si="409"/>
        <v/>
      </c>
      <c r="AX281" s="46" t="str">
        <f t="shared" si="409"/>
        <v/>
      </c>
      <c r="AY281" s="46">
        <f>(IF(O281="","",(IF(MID(O281,2,1)="-",LEFT(O281,1),LEFT(O281,2)))+0))</f>
        <v>0</v>
      </c>
      <c r="AZ281" s="46">
        <f>(IF(P281="","",(IF(MID(P281,2,1)="-",LEFT(P281,1),LEFT(P281,2)))+0))</f>
        <v>3</v>
      </c>
      <c r="BA281" s="46" t="str">
        <f>(IF(Q281="","",(IF(MID(Q281,2,1)="-",LEFT(Q281,1),LEFT(Q281,2)))+0))</f>
        <v/>
      </c>
      <c r="BB281" s="62"/>
      <c r="BC281" s="46">
        <f>(IF(S281="","",(IF(MID(S281,2,1)="-",LEFT(S281,1),LEFT(S281,2)))+0))</f>
        <v>0</v>
      </c>
      <c r="BD281" s="63">
        <f>(IF(T281="","",(IF(MID(T281,2,1)="-",LEFT(T281,1),LEFT(T281,2)))+0))</f>
        <v>2</v>
      </c>
      <c r="BM281" s="46"/>
      <c r="BN281" s="46"/>
      <c r="BO281" s="46"/>
      <c r="BP281" s="46" t="str">
        <f t="shared" si="393"/>
        <v/>
      </c>
      <c r="BQ281" s="46" t="str">
        <f t="shared" si="393"/>
        <v/>
      </c>
      <c r="BR281" s="46" t="str">
        <f t="shared" si="393"/>
        <v/>
      </c>
      <c r="BS281" s="46" t="str">
        <f t="shared" si="393"/>
        <v/>
      </c>
      <c r="BT281" s="46" t="str">
        <f t="shared" si="393"/>
        <v/>
      </c>
      <c r="BU281" s="47"/>
      <c r="BV281" s="61" t="str">
        <f t="shared" si="410"/>
        <v/>
      </c>
      <c r="BW281" s="46" t="str">
        <f t="shared" si="410"/>
        <v/>
      </c>
      <c r="BX281" s="46">
        <f>(IF(O281="","",IF(RIGHT(O281,2)="10",RIGHT(O281,2),RIGHT(O281,1))+0))</f>
        <v>4</v>
      </c>
      <c r="BY281" s="46">
        <f>(IF(P281="","",IF(RIGHT(P281,2)="10",RIGHT(P281,2),RIGHT(P281,1))+0))</f>
        <v>2</v>
      </c>
      <c r="BZ281" s="46" t="str">
        <f>(IF(Q281="","",IF(RIGHT(Q281,2)="10",RIGHT(Q281,2),RIGHT(Q281,1))+0))</f>
        <v/>
      </c>
      <c r="CA281" s="62"/>
      <c r="CB281" s="46">
        <f>(IF(S281="","",IF(RIGHT(S281,2)="10",RIGHT(S281,2),RIGHT(S281,1))+0))</f>
        <v>2</v>
      </c>
      <c r="CC281" s="63">
        <f>(IF(T281="","",IF(RIGHT(T281,2)="10",RIGHT(T281,2),RIGHT(T281,1))+0))</f>
        <v>0</v>
      </c>
      <c r="CL281" s="46"/>
      <c r="CM281" s="46"/>
      <c r="CN281" s="46"/>
      <c r="CO281" s="46" t="str">
        <f t="shared" si="395"/>
        <v/>
      </c>
      <c r="CP281" s="46" t="str">
        <f t="shared" si="395"/>
        <v/>
      </c>
      <c r="CQ281" s="46" t="str">
        <f t="shared" si="395"/>
        <v/>
      </c>
      <c r="CR281" s="46" t="str">
        <f t="shared" si="395"/>
        <v/>
      </c>
      <c r="CS281" s="46" t="str">
        <f t="shared" si="395"/>
        <v/>
      </c>
      <c r="CU281" s="61" t="str">
        <f t="shared" si="411"/>
        <v/>
      </c>
      <c r="CV281" s="46" t="str">
        <f t="shared" si="411"/>
        <v/>
      </c>
      <c r="CW281" s="46" t="str">
        <f>(IF(O281="","",IF(AY281&gt;BX281,"H",IF(AY281&lt;BX281,"A","D"))))</f>
        <v>A</v>
      </c>
      <c r="CX281" s="46" t="str">
        <f>(IF(P281="","",IF(AZ281&gt;BY281,"H",IF(AZ281&lt;BY281,"A","D"))))</f>
        <v>H</v>
      </c>
      <c r="CY281" s="46" t="str">
        <f>(IF(Q281="","",IF(BA281&gt;BZ281,"H",IF(BA281&lt;BZ281,"A","D"))))</f>
        <v/>
      </c>
      <c r="CZ281" s="62"/>
      <c r="DA281" s="46" t="str">
        <f>(IF(S281="","",IF(BC281&gt;CB281,"H",IF(BC281&lt;CB281,"A","D"))))</f>
        <v>A</v>
      </c>
      <c r="DB281" s="63" t="str">
        <f>(IF(T281="","",IF(BD281&gt;CC281,"H",IF(BD281&lt;CC281,"A","D"))))</f>
        <v>H</v>
      </c>
      <c r="DK281" s="46"/>
      <c r="DL281" s="46"/>
      <c r="DM281" s="46"/>
      <c r="DQ281" s="24" t="str">
        <f t="shared" si="397"/>
        <v/>
      </c>
      <c r="DR281" s="24" t="str">
        <f t="shared" si="397"/>
        <v/>
      </c>
      <c r="DT281" s="20" t="str">
        <f t="shared" si="398"/>
        <v>Molesey</v>
      </c>
      <c r="DU281" s="48">
        <f t="shared" si="412"/>
        <v>8</v>
      </c>
      <c r="DV281" s="49">
        <f t="shared" si="413"/>
        <v>2</v>
      </c>
      <c r="DW281" s="49">
        <f t="shared" si="414"/>
        <v>0</v>
      </c>
      <c r="DX281" s="49">
        <f t="shared" si="415"/>
        <v>2</v>
      </c>
      <c r="DY281" s="49">
        <f>COUNTIF(CZ$276:CZ$283,"A")</f>
        <v>0</v>
      </c>
      <c r="DZ281" s="49">
        <f>COUNTIF(CZ$276:CZ$283,"D")</f>
        <v>0</v>
      </c>
      <c r="EA281" s="49">
        <f>COUNTIF(CZ$276:CZ$283,"H")</f>
        <v>4</v>
      </c>
      <c r="EB281" s="48">
        <f t="shared" si="416"/>
        <v>2</v>
      </c>
      <c r="EC281" s="48">
        <f t="shared" si="399"/>
        <v>0</v>
      </c>
      <c r="ED281" s="48">
        <f t="shared" si="399"/>
        <v>6</v>
      </c>
      <c r="EE281" s="50">
        <f>SUM($AW281:$BT281)+SUM(CA$276:CA$283)</f>
        <v>6</v>
      </c>
      <c r="EF281" s="50">
        <f>SUM($BV281:$CS281)+SUM(BB$276:BB$283)</f>
        <v>19</v>
      </c>
      <c r="EG281" s="48">
        <f t="shared" si="417"/>
        <v>6</v>
      </c>
      <c r="EH281" s="50">
        <f t="shared" si="418"/>
        <v>-13</v>
      </c>
      <c r="EI281" s="47"/>
      <c r="EJ281" s="49">
        <f t="shared" si="400"/>
        <v>14</v>
      </c>
      <c r="EK281" s="49">
        <f t="shared" si="401"/>
        <v>4</v>
      </c>
      <c r="EL281" s="49">
        <f t="shared" si="402"/>
        <v>0</v>
      </c>
      <c r="EM281" s="49">
        <f t="shared" si="403"/>
        <v>10</v>
      </c>
      <c r="EN281" s="49">
        <f t="shared" si="404"/>
        <v>15</v>
      </c>
      <c r="EO281" s="49">
        <f t="shared" si="405"/>
        <v>42</v>
      </c>
      <c r="EP281" s="49">
        <f t="shared" si="406"/>
        <v>12</v>
      </c>
      <c r="EQ281" s="49">
        <f t="shared" si="407"/>
        <v>-27</v>
      </c>
      <c r="ES281" s="4">
        <f t="shared" si="419"/>
        <v>1</v>
      </c>
      <c r="ET281" s="4">
        <f t="shared" si="420"/>
        <v>1</v>
      </c>
      <c r="EU281" s="4">
        <f t="shared" si="408"/>
        <v>0</v>
      </c>
      <c r="EV281" s="4">
        <f t="shared" si="408"/>
        <v>1</v>
      </c>
      <c r="EW281" s="4">
        <f t="shared" si="408"/>
        <v>1</v>
      </c>
      <c r="EX281" s="4">
        <f t="shared" si="408"/>
        <v>1</v>
      </c>
      <c r="EY281" s="4">
        <f t="shared" si="408"/>
        <v>1</v>
      </c>
      <c r="EZ281" s="4">
        <f t="shared" si="408"/>
        <v>1</v>
      </c>
    </row>
    <row r="282" spans="1:164" x14ac:dyDescent="0.25">
      <c r="A282" s="4">
        <v>7</v>
      </c>
      <c r="B282" s="4" t="s">
        <v>607</v>
      </c>
      <c r="C282" s="24">
        <v>14</v>
      </c>
      <c r="D282" s="24">
        <v>2</v>
      </c>
      <c r="E282" s="24">
        <v>3</v>
      </c>
      <c r="F282" s="24">
        <v>9</v>
      </c>
      <c r="G282" s="24">
        <v>16</v>
      </c>
      <c r="H282" s="24">
        <v>37</v>
      </c>
      <c r="I282" s="21">
        <v>9</v>
      </c>
      <c r="J282" s="24">
        <v>-21</v>
      </c>
      <c r="L282" s="51" t="s">
        <v>326</v>
      </c>
      <c r="M282" s="72" t="s">
        <v>131</v>
      </c>
      <c r="N282" s="71" t="s">
        <v>134</v>
      </c>
      <c r="O282" s="55" t="s">
        <v>233</v>
      </c>
      <c r="P282" s="71" t="s">
        <v>149</v>
      </c>
      <c r="Q282" s="54" t="s">
        <v>132</v>
      </c>
      <c r="R282" s="57"/>
      <c r="S282" s="53"/>
      <c r="T282" s="75"/>
      <c r="AA282" s="51" t="s">
        <v>326</v>
      </c>
      <c r="AB282" s="59" t="s">
        <v>180</v>
      </c>
      <c r="AC282" s="65" t="s">
        <v>469</v>
      </c>
      <c r="AD282" s="55" t="s">
        <v>140</v>
      </c>
      <c r="AE282" s="54" t="s">
        <v>237</v>
      </c>
      <c r="AF282" s="54" t="s">
        <v>209</v>
      </c>
      <c r="AG282" s="66" t="s">
        <v>355</v>
      </c>
      <c r="AH282" s="53"/>
      <c r="AI282" s="126" t="s">
        <v>382</v>
      </c>
      <c r="AW282" s="61">
        <f t="shared" si="409"/>
        <v>2</v>
      </c>
      <c r="AX282" s="46">
        <f t="shared" si="409"/>
        <v>3</v>
      </c>
      <c r="AY282" s="46">
        <f>(IF(O282="","",(IF(MID(O282,2,1)="-",LEFT(O282,1),LEFT(O282,2)))+0))</f>
        <v>5</v>
      </c>
      <c r="AZ282" s="46">
        <f>(IF(P282="","",(IF(MID(P282,2,1)="-",LEFT(P282,1),LEFT(P282,2)))+0))</f>
        <v>3</v>
      </c>
      <c r="BA282" s="46">
        <f>(IF(Q282="","",(IF(MID(Q282,2,1)="-",LEFT(Q282,1),LEFT(Q282,2)))+0))</f>
        <v>4</v>
      </c>
      <c r="BB282" s="46" t="str">
        <f>(IF(R282="","",(IF(MID(R282,2,1)="-",LEFT(R282,1),LEFT(R282,2)))+0))</f>
        <v/>
      </c>
      <c r="BC282" s="62"/>
      <c r="BD282" s="63" t="str">
        <f>(IF(T282="","",(IF(MID(T282,2,1)="-",LEFT(T282,1),LEFT(T282,2)))+0))</f>
        <v/>
      </c>
      <c r="BM282" s="46"/>
      <c r="BN282" s="46"/>
      <c r="BO282" s="46"/>
      <c r="BP282" s="46" t="str">
        <f t="shared" si="393"/>
        <v/>
      </c>
      <c r="BQ282" s="46" t="str">
        <f t="shared" si="393"/>
        <v/>
      </c>
      <c r="BR282" s="46" t="str">
        <f t="shared" si="393"/>
        <v/>
      </c>
      <c r="BS282" s="46" t="str">
        <f t="shared" si="393"/>
        <v/>
      </c>
      <c r="BT282" s="46" t="str">
        <f t="shared" si="393"/>
        <v/>
      </c>
      <c r="BU282" s="47"/>
      <c r="BV282" s="61">
        <f t="shared" si="410"/>
        <v>1</v>
      </c>
      <c r="BW282" s="46">
        <f t="shared" si="410"/>
        <v>1</v>
      </c>
      <c r="BX282" s="46">
        <f>(IF(O282="","",IF(RIGHT(O282,2)="10",RIGHT(O282,2),RIGHT(O282,1))+0))</f>
        <v>2</v>
      </c>
      <c r="BY282" s="46">
        <f>(IF(P282="","",IF(RIGHT(P282,2)="10",RIGHT(P282,2),RIGHT(P282,1))+0))</f>
        <v>2</v>
      </c>
      <c r="BZ282" s="46">
        <f>(IF(Q282="","",IF(RIGHT(Q282,2)="10",RIGHT(Q282,2),RIGHT(Q282,1))+0))</f>
        <v>1</v>
      </c>
      <c r="CA282" s="46" t="str">
        <f>(IF(R282="","",IF(RIGHT(R282,2)="10",RIGHT(R282,2),RIGHT(R282,1))+0))</f>
        <v/>
      </c>
      <c r="CB282" s="62"/>
      <c r="CC282" s="63" t="str">
        <f>(IF(T282="","",IF(RIGHT(T282,2)="10",RIGHT(T282,2),RIGHT(T282,1))+0))</f>
        <v/>
      </c>
      <c r="CL282" s="46"/>
      <c r="CM282" s="46"/>
      <c r="CN282" s="46"/>
      <c r="CO282" s="46" t="str">
        <f t="shared" si="395"/>
        <v/>
      </c>
      <c r="CP282" s="46" t="str">
        <f t="shared" si="395"/>
        <v/>
      </c>
      <c r="CQ282" s="46" t="str">
        <f t="shared" si="395"/>
        <v/>
      </c>
      <c r="CR282" s="46" t="str">
        <f t="shared" si="395"/>
        <v/>
      </c>
      <c r="CS282" s="46" t="str">
        <f t="shared" si="395"/>
        <v/>
      </c>
      <c r="CU282" s="61" t="str">
        <f t="shared" si="411"/>
        <v>H</v>
      </c>
      <c r="CV282" s="46" t="str">
        <f t="shared" si="411"/>
        <v>H</v>
      </c>
      <c r="CW282" s="46" t="str">
        <f>(IF(O282="","",IF(AY282&gt;BX282,"H",IF(AY282&lt;BX282,"A","D"))))</f>
        <v>H</v>
      </c>
      <c r="CX282" s="46" t="str">
        <f>(IF(P282="","",IF(AZ282&gt;BY282,"H",IF(AZ282&lt;BY282,"A","D"))))</f>
        <v>H</v>
      </c>
      <c r="CY282" s="46" t="str">
        <f>(IF(Q282="","",IF(BA282&gt;BZ282,"H",IF(BA282&lt;BZ282,"A","D"))))</f>
        <v>H</v>
      </c>
      <c r="CZ282" s="46" t="str">
        <f>(IF(R282="","",IF(BB282&gt;CA282,"H",IF(BB282&lt;CA282,"A","D"))))</f>
        <v/>
      </c>
      <c r="DA282" s="62"/>
      <c r="DB282" s="63" t="str">
        <f>(IF(T282="","",IF(BD282&gt;CC282,"H",IF(BD282&lt;CC282,"A","D"))))</f>
        <v/>
      </c>
      <c r="DK282" s="46"/>
      <c r="DL282" s="46"/>
      <c r="DM282" s="46"/>
      <c r="DQ282" s="24" t="str">
        <f t="shared" si="397"/>
        <v/>
      </c>
      <c r="DR282" s="24" t="str">
        <f t="shared" si="397"/>
        <v/>
      </c>
      <c r="DT282" s="20" t="str">
        <f t="shared" si="398"/>
        <v>Sutton United</v>
      </c>
      <c r="DU282" s="48">
        <f t="shared" si="412"/>
        <v>11</v>
      </c>
      <c r="DV282" s="49">
        <f t="shared" si="413"/>
        <v>5</v>
      </c>
      <c r="DW282" s="49">
        <f t="shared" si="414"/>
        <v>0</v>
      </c>
      <c r="DX282" s="49">
        <f t="shared" si="415"/>
        <v>0</v>
      </c>
      <c r="DY282" s="49">
        <f>COUNTIF(DA$276:DA$283,"A")</f>
        <v>4</v>
      </c>
      <c r="DZ282" s="49">
        <f>COUNTIF(DA$276:DA$283,"D")</f>
        <v>1</v>
      </c>
      <c r="EA282" s="49">
        <f>COUNTIF(DA$276:DA$283,"H")</f>
        <v>1</v>
      </c>
      <c r="EB282" s="48">
        <f t="shared" si="416"/>
        <v>9</v>
      </c>
      <c r="EC282" s="48">
        <f t="shared" si="399"/>
        <v>1</v>
      </c>
      <c r="ED282" s="48">
        <f t="shared" si="399"/>
        <v>1</v>
      </c>
      <c r="EE282" s="50">
        <f>SUM($AW282:$BT282)+SUM(CB$276:CB$283)</f>
        <v>35</v>
      </c>
      <c r="EF282" s="50">
        <f>SUM($BV282:$CS282)+SUM(BC$276:BC$283)</f>
        <v>15</v>
      </c>
      <c r="EG282" s="48">
        <f t="shared" si="417"/>
        <v>28</v>
      </c>
      <c r="EH282" s="50">
        <f t="shared" si="418"/>
        <v>20</v>
      </c>
      <c r="EI282" s="47"/>
      <c r="EJ282" s="49">
        <f t="shared" si="400"/>
        <v>14</v>
      </c>
      <c r="EK282" s="49">
        <f t="shared" si="401"/>
        <v>12</v>
      </c>
      <c r="EL282" s="49">
        <f t="shared" si="402"/>
        <v>1</v>
      </c>
      <c r="EM282" s="49">
        <f t="shared" si="403"/>
        <v>1</v>
      </c>
      <c r="EN282" s="49">
        <f t="shared" si="404"/>
        <v>47</v>
      </c>
      <c r="EO282" s="49">
        <f t="shared" si="405"/>
        <v>18</v>
      </c>
      <c r="EP282" s="49">
        <f t="shared" si="406"/>
        <v>37</v>
      </c>
      <c r="EQ282" s="49">
        <f t="shared" si="407"/>
        <v>29</v>
      </c>
      <c r="ES282" s="4">
        <f t="shared" si="419"/>
        <v>1</v>
      </c>
      <c r="ET282" s="4">
        <f t="shared" si="420"/>
        <v>1</v>
      </c>
      <c r="EU282" s="4">
        <f t="shared" si="408"/>
        <v>0</v>
      </c>
      <c r="EV282" s="4">
        <f t="shared" si="408"/>
        <v>0</v>
      </c>
      <c r="EW282" s="4">
        <f t="shared" si="408"/>
        <v>1</v>
      </c>
      <c r="EX282" s="4">
        <f t="shared" si="408"/>
        <v>1</v>
      </c>
      <c r="EY282" s="4">
        <f t="shared" si="408"/>
        <v>1</v>
      </c>
      <c r="EZ282" s="4">
        <f t="shared" si="408"/>
        <v>1</v>
      </c>
    </row>
    <row r="283" spans="1:164" ht="11.4" thickBot="1" x14ac:dyDescent="0.3">
      <c r="A283" s="4">
        <v>8</v>
      </c>
      <c r="B283" s="4" t="s">
        <v>499</v>
      </c>
      <c r="C283" s="24">
        <v>14</v>
      </c>
      <c r="D283" s="24">
        <v>3</v>
      </c>
      <c r="E283" s="24">
        <v>0</v>
      </c>
      <c r="F283" s="24">
        <v>11</v>
      </c>
      <c r="G283" s="24">
        <v>17</v>
      </c>
      <c r="H283" s="24">
        <v>57</v>
      </c>
      <c r="I283" s="21">
        <v>9</v>
      </c>
      <c r="J283" s="24">
        <v>-40</v>
      </c>
      <c r="L283" s="77" t="s">
        <v>411</v>
      </c>
      <c r="M283" s="84" t="s">
        <v>235</v>
      </c>
      <c r="N283" s="86" t="s">
        <v>131</v>
      </c>
      <c r="O283" s="81" t="s">
        <v>206</v>
      </c>
      <c r="P283" s="86" t="s">
        <v>149</v>
      </c>
      <c r="Q283" s="80"/>
      <c r="R283" s="86" t="s">
        <v>164</v>
      </c>
      <c r="S283" s="86" t="s">
        <v>206</v>
      </c>
      <c r="T283" s="83"/>
      <c r="AA283" s="77" t="s">
        <v>411</v>
      </c>
      <c r="AB283" s="146" t="s">
        <v>469</v>
      </c>
      <c r="AC283" s="113" t="s">
        <v>469</v>
      </c>
      <c r="AD283" s="81" t="s">
        <v>451</v>
      </c>
      <c r="AE283" s="85" t="s">
        <v>229</v>
      </c>
      <c r="AF283" s="80"/>
      <c r="AG283" s="113" t="s">
        <v>469</v>
      </c>
      <c r="AH283" s="85" t="s">
        <v>402</v>
      </c>
      <c r="AI283" s="83"/>
      <c r="AW283" s="87">
        <f t="shared" si="409"/>
        <v>0</v>
      </c>
      <c r="AX283" s="88">
        <f t="shared" si="409"/>
        <v>2</v>
      </c>
      <c r="AY283" s="88">
        <f>(IF(O283="","",(IF(MID(O283,2,1)="-",LEFT(O283,1),LEFT(O283,2)))+0))</f>
        <v>1</v>
      </c>
      <c r="AZ283" s="88">
        <f>(IF(P283="","",(IF(MID(P283,2,1)="-",LEFT(P283,1),LEFT(P283,2)))+0))</f>
        <v>3</v>
      </c>
      <c r="BA283" s="88" t="str">
        <f>(IF(Q283="","",(IF(MID(Q283,2,1)="-",LEFT(Q283,1),LEFT(Q283,2)))+0))</f>
        <v/>
      </c>
      <c r="BB283" s="88">
        <f>(IF(R283="","",(IF(MID(R283,2,1)="-",LEFT(R283,1),LEFT(R283,2)))+0))</f>
        <v>2</v>
      </c>
      <c r="BC283" s="88">
        <f>(IF(S283="","",(IF(MID(S283,2,1)="-",LEFT(S283,1),LEFT(S283,2)))+0))</f>
        <v>1</v>
      </c>
      <c r="BD283" s="89"/>
      <c r="BM283" s="46"/>
      <c r="BN283" s="46"/>
      <c r="BO283" s="46"/>
      <c r="BP283" s="46" t="str">
        <f t="shared" si="393"/>
        <v/>
      </c>
      <c r="BQ283" s="46" t="str">
        <f t="shared" si="393"/>
        <v/>
      </c>
      <c r="BR283" s="46" t="str">
        <f t="shared" si="393"/>
        <v/>
      </c>
      <c r="BS283" s="46" t="str">
        <f t="shared" si="393"/>
        <v/>
      </c>
      <c r="BT283" s="46" t="str">
        <f t="shared" si="393"/>
        <v/>
      </c>
      <c r="BU283" s="47"/>
      <c r="BV283" s="87">
        <f t="shared" si="410"/>
        <v>2</v>
      </c>
      <c r="BW283" s="88">
        <f t="shared" si="410"/>
        <v>1</v>
      </c>
      <c r="BX283" s="88">
        <f>(IF(O283="","",IF(RIGHT(O283,2)="10",RIGHT(O283,2),RIGHT(O283,1))+0))</f>
        <v>2</v>
      </c>
      <c r="BY283" s="88">
        <f>(IF(P283="","",IF(RIGHT(P283,2)="10",RIGHT(P283,2),RIGHT(P283,1))+0))</f>
        <v>2</v>
      </c>
      <c r="BZ283" s="88" t="str">
        <f>(IF(Q283="","",IF(RIGHT(Q283,2)="10",RIGHT(Q283,2),RIGHT(Q283,1))+0))</f>
        <v/>
      </c>
      <c r="CA283" s="88">
        <f>(IF(R283="","",IF(RIGHT(R283,2)="10",RIGHT(R283,2),RIGHT(R283,1))+0))</f>
        <v>0</v>
      </c>
      <c r="CB283" s="88">
        <f>(IF(S283="","",IF(RIGHT(S283,2)="10",RIGHT(S283,2),RIGHT(S283,1))+0))</f>
        <v>2</v>
      </c>
      <c r="CC283" s="89"/>
      <c r="CL283" s="46"/>
      <c r="CM283" s="46"/>
      <c r="CN283" s="46"/>
      <c r="CO283" s="46" t="str">
        <f t="shared" si="395"/>
        <v/>
      </c>
      <c r="CP283" s="46" t="str">
        <f t="shared" si="395"/>
        <v/>
      </c>
      <c r="CQ283" s="46" t="str">
        <f t="shared" si="395"/>
        <v/>
      </c>
      <c r="CR283" s="46" t="str">
        <f t="shared" si="395"/>
        <v/>
      </c>
      <c r="CS283" s="46" t="str">
        <f t="shared" si="395"/>
        <v/>
      </c>
      <c r="CU283" s="87" t="str">
        <f t="shared" si="411"/>
        <v>A</v>
      </c>
      <c r="CV283" s="88" t="str">
        <f t="shared" si="411"/>
        <v>H</v>
      </c>
      <c r="CW283" s="88" t="str">
        <f>(IF(O283="","",IF(AY283&gt;BX283,"H",IF(AY283&lt;BX283,"A","D"))))</f>
        <v>A</v>
      </c>
      <c r="CX283" s="88" t="str">
        <f>(IF(P283="","",IF(AZ283&gt;BY283,"H",IF(AZ283&lt;BY283,"A","D"))))</f>
        <v>H</v>
      </c>
      <c r="CY283" s="88" t="str">
        <f>(IF(Q283="","",IF(BA283&gt;BZ283,"H",IF(BA283&lt;BZ283,"A","D"))))</f>
        <v/>
      </c>
      <c r="CZ283" s="88" t="str">
        <f>(IF(R283="","",IF(BB283&gt;CA283,"H",IF(BB283&lt;CA283,"A","D"))))</f>
        <v>H</v>
      </c>
      <c r="DA283" s="88" t="str">
        <f>(IF(S283="","",IF(BC283&gt;CB283,"H",IF(BC283&lt;CB283,"A","D"))))</f>
        <v>A</v>
      </c>
      <c r="DB283" s="89"/>
      <c r="DK283" s="46"/>
      <c r="DL283" s="46"/>
      <c r="DM283" s="46"/>
      <c r="DQ283" s="24" t="str">
        <f t="shared" si="397"/>
        <v/>
      </c>
      <c r="DR283" s="24" t="str">
        <f t="shared" si="397"/>
        <v/>
      </c>
      <c r="DT283" s="20" t="str">
        <f t="shared" si="398"/>
        <v>Walton &amp; Hersham</v>
      </c>
      <c r="DU283" s="48">
        <f t="shared" si="412"/>
        <v>10</v>
      </c>
      <c r="DV283" s="49">
        <f t="shared" si="413"/>
        <v>3</v>
      </c>
      <c r="DW283" s="49">
        <f t="shared" si="414"/>
        <v>0</v>
      </c>
      <c r="DX283" s="49">
        <f t="shared" si="415"/>
        <v>3</v>
      </c>
      <c r="DY283" s="49">
        <f>COUNTIF(DB$276:DB$283,"A")</f>
        <v>2</v>
      </c>
      <c r="DZ283" s="49">
        <f>COUNTIF(DB$276:DB$283,"D")</f>
        <v>1</v>
      </c>
      <c r="EA283" s="49">
        <f>COUNTIF(DB$276:DB$283,"H")</f>
        <v>1</v>
      </c>
      <c r="EB283" s="48">
        <f t="shared" si="416"/>
        <v>5</v>
      </c>
      <c r="EC283" s="48">
        <f t="shared" si="399"/>
        <v>1</v>
      </c>
      <c r="ED283" s="48">
        <f t="shared" si="399"/>
        <v>4</v>
      </c>
      <c r="EE283" s="50">
        <f>SUM($AW283:$BT283)+SUM(CC$276:CC$283)</f>
        <v>19</v>
      </c>
      <c r="EF283" s="50">
        <f>SUM($BV283:$CS283)+SUM(BD$276:BD$283)</f>
        <v>14</v>
      </c>
      <c r="EG283" s="48">
        <f t="shared" si="417"/>
        <v>16</v>
      </c>
      <c r="EH283" s="50">
        <f t="shared" si="418"/>
        <v>5</v>
      </c>
      <c r="EI283" s="47"/>
      <c r="EJ283" s="49">
        <f t="shared" si="400"/>
        <v>14</v>
      </c>
      <c r="EK283" s="49">
        <f t="shared" si="401"/>
        <v>6</v>
      </c>
      <c r="EL283" s="49">
        <f t="shared" si="402"/>
        <v>2</v>
      </c>
      <c r="EM283" s="49">
        <f t="shared" si="403"/>
        <v>6</v>
      </c>
      <c r="EN283" s="49">
        <f t="shared" si="404"/>
        <v>26</v>
      </c>
      <c r="EO283" s="49">
        <f t="shared" si="405"/>
        <v>19</v>
      </c>
      <c r="EP283" s="49">
        <f t="shared" si="406"/>
        <v>20</v>
      </c>
      <c r="EQ283" s="49">
        <f t="shared" si="407"/>
        <v>7</v>
      </c>
      <c r="ES283" s="4">
        <f t="shared" si="419"/>
        <v>1</v>
      </c>
      <c r="ET283" s="4">
        <f t="shared" si="420"/>
        <v>1</v>
      </c>
      <c r="EU283" s="4">
        <f t="shared" si="408"/>
        <v>1</v>
      </c>
      <c r="EV283" s="4">
        <f t="shared" si="408"/>
        <v>1</v>
      </c>
      <c r="EW283" s="4">
        <f t="shared" si="408"/>
        <v>1</v>
      </c>
      <c r="EX283" s="4">
        <f t="shared" si="408"/>
        <v>1</v>
      </c>
      <c r="EY283" s="4">
        <f t="shared" si="408"/>
        <v>1</v>
      </c>
      <c r="EZ283" s="4">
        <f t="shared" si="408"/>
        <v>1</v>
      </c>
    </row>
    <row r="284" spans="1:164" x14ac:dyDescent="0.25">
      <c r="G284" s="27">
        <f>SUM(G276:G283)</f>
        <v>245</v>
      </c>
      <c r="H284" s="27">
        <f>SUM(H276:H283)</f>
        <v>245</v>
      </c>
      <c r="J284" s="27">
        <f>SUM(J276:J283)</f>
        <v>0</v>
      </c>
    </row>
    <row r="285" spans="1:164" ht="11.4" thickBot="1" x14ac:dyDescent="0.3">
      <c r="A285" s="20" t="s">
        <v>612</v>
      </c>
      <c r="B285" s="20"/>
      <c r="C285" s="23" t="s">
        <v>603</v>
      </c>
      <c r="D285" s="21"/>
      <c r="E285" s="21"/>
      <c r="F285" s="21"/>
      <c r="G285" s="21"/>
      <c r="H285" s="21"/>
      <c r="J285" s="21"/>
      <c r="L285" s="20" t="s">
        <v>613</v>
      </c>
      <c r="P285" s="31" t="s">
        <v>614</v>
      </c>
      <c r="AA285" s="20" t="s">
        <v>613</v>
      </c>
      <c r="AE285" s="31"/>
    </row>
    <row r="286" spans="1:164" ht="11.4" thickBot="1" x14ac:dyDescent="0.3">
      <c r="A286" s="20" t="s">
        <v>11</v>
      </c>
      <c r="B286" s="20" t="s">
        <v>12</v>
      </c>
      <c r="C286" s="21" t="s">
        <v>13</v>
      </c>
      <c r="D286" s="21" t="s">
        <v>14</v>
      </c>
      <c r="E286" s="21" t="s">
        <v>15</v>
      </c>
      <c r="F286" s="21" t="s">
        <v>16</v>
      </c>
      <c r="G286" s="21" t="s">
        <v>17</v>
      </c>
      <c r="H286" s="21" t="s">
        <v>18</v>
      </c>
      <c r="I286" s="21" t="s">
        <v>19</v>
      </c>
      <c r="J286" s="21" t="s">
        <v>96</v>
      </c>
      <c r="L286" s="32"/>
      <c r="M286" s="33" t="s">
        <v>509</v>
      </c>
      <c r="N286" s="33" t="s">
        <v>605</v>
      </c>
      <c r="O286" s="33" t="s">
        <v>463</v>
      </c>
      <c r="P286" s="34" t="s">
        <v>292</v>
      </c>
      <c r="Q286" s="33" t="s">
        <v>293</v>
      </c>
      <c r="R286" s="33" t="s">
        <v>571</v>
      </c>
      <c r="S286" s="33" t="s">
        <v>465</v>
      </c>
      <c r="T286" s="35" t="s">
        <v>394</v>
      </c>
      <c r="AA286" s="32"/>
      <c r="AB286" s="33" t="s">
        <v>509</v>
      </c>
      <c r="AC286" s="33" t="s">
        <v>605</v>
      </c>
      <c r="AD286" s="33" t="s">
        <v>463</v>
      </c>
      <c r="AE286" s="34" t="s">
        <v>292</v>
      </c>
      <c r="AF286" s="33" t="s">
        <v>293</v>
      </c>
      <c r="AG286" s="33" t="s">
        <v>571</v>
      </c>
      <c r="AH286" s="33" t="s">
        <v>465</v>
      </c>
      <c r="AI286" s="35" t="s">
        <v>394</v>
      </c>
      <c r="AP286" s="4" t="s">
        <v>112</v>
      </c>
      <c r="DU286" s="24" t="s">
        <v>13</v>
      </c>
      <c r="DV286" s="24" t="s">
        <v>90</v>
      </c>
      <c r="DW286" s="24" t="s">
        <v>91</v>
      </c>
      <c r="DX286" s="24" t="s">
        <v>92</v>
      </c>
      <c r="DY286" s="24" t="s">
        <v>93</v>
      </c>
      <c r="DZ286" s="24" t="s">
        <v>94</v>
      </c>
      <c r="EA286" s="24" t="s">
        <v>95</v>
      </c>
      <c r="EB286" s="24" t="s">
        <v>14</v>
      </c>
      <c r="EC286" s="24" t="s">
        <v>15</v>
      </c>
      <c r="ED286" s="24" t="s">
        <v>16</v>
      </c>
      <c r="EE286" s="24" t="s">
        <v>17</v>
      </c>
      <c r="EF286" s="24" t="s">
        <v>18</v>
      </c>
      <c r="EG286" s="24" t="s">
        <v>19</v>
      </c>
      <c r="EH286" s="24" t="s">
        <v>96</v>
      </c>
      <c r="EI286" s="24"/>
      <c r="EJ286" s="24" t="s">
        <v>13</v>
      </c>
      <c r="EK286" s="24" t="s">
        <v>14</v>
      </c>
      <c r="EL286" s="24" t="s">
        <v>15</v>
      </c>
      <c r="EM286" s="24" t="s">
        <v>16</v>
      </c>
      <c r="EN286" s="24" t="s">
        <v>17</v>
      </c>
      <c r="EO286" s="24" t="s">
        <v>18</v>
      </c>
      <c r="EP286" s="24" t="s">
        <v>19</v>
      </c>
      <c r="EQ286" s="24" t="s">
        <v>96</v>
      </c>
    </row>
    <row r="287" spans="1:164" s="20" customFormat="1" x14ac:dyDescent="0.25">
      <c r="A287" s="20">
        <v>1</v>
      </c>
      <c r="B287" s="20" t="s">
        <v>299</v>
      </c>
      <c r="C287" s="21">
        <v>14</v>
      </c>
      <c r="D287" s="21">
        <v>9</v>
      </c>
      <c r="E287" s="21">
        <v>4</v>
      </c>
      <c r="F287" s="21">
        <v>1</v>
      </c>
      <c r="G287" s="21">
        <v>38</v>
      </c>
      <c r="H287" s="21">
        <v>17</v>
      </c>
      <c r="I287" s="21">
        <v>31</v>
      </c>
      <c r="J287" s="21">
        <v>21</v>
      </c>
      <c r="L287" s="36" t="s">
        <v>518</v>
      </c>
      <c r="M287" s="37"/>
      <c r="N287" s="33" t="s">
        <v>145</v>
      </c>
      <c r="O287" s="33" t="s">
        <v>147</v>
      </c>
      <c r="P287" s="34" t="s">
        <v>235</v>
      </c>
      <c r="Q287" s="33" t="s">
        <v>207</v>
      </c>
      <c r="R287" s="33" t="s">
        <v>235</v>
      </c>
      <c r="S287" s="33" t="s">
        <v>131</v>
      </c>
      <c r="T287" s="35" t="s">
        <v>166</v>
      </c>
      <c r="AA287" s="36" t="s">
        <v>518</v>
      </c>
      <c r="AB287" s="37"/>
      <c r="AC287" s="33"/>
      <c r="AD287" s="33"/>
      <c r="AE287" s="34" t="s">
        <v>450</v>
      </c>
      <c r="AF287" s="41" t="s">
        <v>252</v>
      </c>
      <c r="AG287" s="33"/>
      <c r="AH287" s="33"/>
      <c r="AI287" s="35"/>
      <c r="AP287" s="4" t="s">
        <v>613</v>
      </c>
      <c r="AW287" s="43"/>
      <c r="AX287" s="44">
        <f t="shared" ref="AX287:BD288" si="421">(IF(N287="","",(IF(MID(N287,2,1)="-",LEFT(N287,1),LEFT(N287,2)))+0))</f>
        <v>2</v>
      </c>
      <c r="AY287" s="44">
        <f t="shared" si="421"/>
        <v>0</v>
      </c>
      <c r="AZ287" s="44">
        <f t="shared" si="421"/>
        <v>0</v>
      </c>
      <c r="BA287" s="44">
        <f t="shared" si="421"/>
        <v>0</v>
      </c>
      <c r="BB287" s="44">
        <f t="shared" si="421"/>
        <v>0</v>
      </c>
      <c r="BC287" s="44">
        <f t="shared" si="421"/>
        <v>2</v>
      </c>
      <c r="BD287" s="45">
        <f t="shared" si="421"/>
        <v>4</v>
      </c>
      <c r="BE287" s="4"/>
      <c r="BF287" s="4"/>
      <c r="BG287" s="4"/>
      <c r="BH287" s="4"/>
      <c r="BI287" s="4"/>
      <c r="BJ287" s="4"/>
      <c r="BK287" s="4"/>
      <c r="BL287" s="4"/>
      <c r="BM287" s="46"/>
      <c r="BN287" s="46"/>
      <c r="BO287" s="46"/>
      <c r="BP287" s="46" t="str">
        <f t="shared" ref="BP287:BT294" si="422">(IF(AQ287="","",(IF(MID(AQ287,2,1)="-",LEFT(AQ287,1),LEFT(AQ287,2)))+0))</f>
        <v/>
      </c>
      <c r="BQ287" s="46" t="str">
        <f t="shared" si="422"/>
        <v/>
      </c>
      <c r="BR287" s="46" t="str">
        <f t="shared" si="422"/>
        <v/>
      </c>
      <c r="BS287" s="46" t="str">
        <f t="shared" si="422"/>
        <v/>
      </c>
      <c r="BT287" s="46" t="str">
        <f t="shared" si="422"/>
        <v/>
      </c>
      <c r="BU287" s="47"/>
      <c r="BV287" s="43"/>
      <c r="BW287" s="44">
        <f t="shared" ref="BW287:CC288" si="423">(IF(N287="","",IF(RIGHT(N287,2)="10",RIGHT(N287,2),RIGHT(N287,1))+0))</f>
        <v>4</v>
      </c>
      <c r="BX287" s="44">
        <f t="shared" si="423"/>
        <v>1</v>
      </c>
      <c r="BY287" s="44">
        <f t="shared" si="423"/>
        <v>2</v>
      </c>
      <c r="BZ287" s="44">
        <f t="shared" si="423"/>
        <v>4</v>
      </c>
      <c r="CA287" s="44">
        <f t="shared" si="423"/>
        <v>2</v>
      </c>
      <c r="CB287" s="44">
        <f t="shared" si="423"/>
        <v>1</v>
      </c>
      <c r="CC287" s="45">
        <f t="shared" si="423"/>
        <v>3</v>
      </c>
      <c r="CD287" s="4"/>
      <c r="CE287" s="4"/>
      <c r="CF287" s="4"/>
      <c r="CG287" s="4"/>
      <c r="CH287" s="4"/>
      <c r="CI287" s="4"/>
      <c r="CJ287" s="4"/>
      <c r="CK287" s="4"/>
      <c r="CL287" s="46"/>
      <c r="CM287" s="46"/>
      <c r="CN287" s="46"/>
      <c r="CO287" s="46" t="str">
        <f t="shared" ref="CO287:CS294" si="424">(IF(AQ287="","",IF(RIGHT(AQ287,2)="10",RIGHT(AQ287,2),RIGHT(AQ287,1))+0))</f>
        <v/>
      </c>
      <c r="CP287" s="46" t="str">
        <f t="shared" si="424"/>
        <v/>
      </c>
      <c r="CQ287" s="46" t="str">
        <f t="shared" si="424"/>
        <v/>
      </c>
      <c r="CR287" s="46" t="str">
        <f t="shared" si="424"/>
        <v/>
      </c>
      <c r="CS287" s="46" t="str">
        <f t="shared" si="424"/>
        <v/>
      </c>
      <c r="CT287" s="4"/>
      <c r="CU287" s="43"/>
      <c r="CV287" s="44" t="str">
        <f t="shared" ref="CV287:DB288" si="425">(IF(N287="","",IF(AX287&gt;BW287,"H",IF(AX287&lt;BW287,"A","D"))))</f>
        <v>A</v>
      </c>
      <c r="CW287" s="44" t="str">
        <f t="shared" si="425"/>
        <v>A</v>
      </c>
      <c r="CX287" s="44" t="str">
        <f t="shared" si="425"/>
        <v>A</v>
      </c>
      <c r="CY287" s="44" t="str">
        <f t="shared" si="425"/>
        <v>A</v>
      </c>
      <c r="CZ287" s="44" t="str">
        <f t="shared" si="425"/>
        <v>A</v>
      </c>
      <c r="DA287" s="44" t="str">
        <f t="shared" si="425"/>
        <v>H</v>
      </c>
      <c r="DB287" s="45" t="str">
        <f t="shared" si="425"/>
        <v>H</v>
      </c>
      <c r="DC287" s="4"/>
      <c r="DD287" s="4"/>
      <c r="DE287" s="4"/>
      <c r="DF287" s="4"/>
      <c r="DG287" s="4"/>
      <c r="DH287" s="4"/>
      <c r="DI287" s="4"/>
      <c r="DJ287" s="4"/>
      <c r="DK287" s="46"/>
      <c r="DL287" s="46"/>
      <c r="DM287" s="46"/>
      <c r="DN287" s="24" t="str">
        <f t="shared" ref="DN287:DR295" si="426">(IF(AQ287="","",IF(BP287&gt;CO287,"H",IF(BP287&lt;CO287,"A","D"))))</f>
        <v/>
      </c>
      <c r="DO287" s="24" t="str">
        <f t="shared" si="426"/>
        <v/>
      </c>
      <c r="DP287" s="24" t="str">
        <f t="shared" si="426"/>
        <v/>
      </c>
      <c r="DQ287" s="24" t="str">
        <f t="shared" si="426"/>
        <v/>
      </c>
      <c r="DR287" s="24" t="str">
        <f t="shared" si="426"/>
        <v/>
      </c>
      <c r="DS287" s="4"/>
      <c r="DT287" s="20" t="str">
        <f t="shared" ref="DT287:DT294" si="427">L287</f>
        <v>Bedfont</v>
      </c>
      <c r="DU287" s="48">
        <f>SUM(EB287:ED287)</f>
        <v>14</v>
      </c>
      <c r="DV287" s="49">
        <f>COUNTIF($CU287:$DR287,"H")</f>
        <v>2</v>
      </c>
      <c r="DW287" s="49">
        <f>COUNTIF($CU287:$DR287,"D")</f>
        <v>0</v>
      </c>
      <c r="DX287" s="49">
        <f>COUNTIF($CU287:$DR287,"A")</f>
        <v>5</v>
      </c>
      <c r="DY287" s="49">
        <f>COUNTIF(CU$287:CU$294,"A")</f>
        <v>1</v>
      </c>
      <c r="DZ287" s="49">
        <f>COUNTIF(CU$287:CU$294,"D")</f>
        <v>0</v>
      </c>
      <c r="EA287" s="49">
        <f>COUNTIF(CU$287:CU$294,"H")</f>
        <v>6</v>
      </c>
      <c r="EB287" s="48">
        <f>DV287+DY287</f>
        <v>3</v>
      </c>
      <c r="EC287" s="48">
        <f t="shared" ref="EC287:ED294" si="428">DW287+DZ287</f>
        <v>0</v>
      </c>
      <c r="ED287" s="48">
        <f t="shared" si="428"/>
        <v>11</v>
      </c>
      <c r="EE287" s="50">
        <f>SUM($AW287:$BT287)+SUM(BV$287:BV$294)</f>
        <v>18</v>
      </c>
      <c r="EF287" s="50">
        <f>SUM($BV287:$CS287)+SUM(AW$287:AW$294)</f>
        <v>44</v>
      </c>
      <c r="EG287" s="48">
        <f>(EB287*3)+EC287</f>
        <v>9</v>
      </c>
      <c r="EH287" s="50">
        <f>EE287-EF287</f>
        <v>-26</v>
      </c>
      <c r="EI287" s="47"/>
      <c r="EJ287" s="49">
        <f t="shared" ref="EJ287:EJ294" si="429">VLOOKUP($DT287,$B$287:$J$294,2,0)</f>
        <v>14</v>
      </c>
      <c r="EK287" s="49">
        <f t="shared" ref="EK287:EK294" si="430">VLOOKUP($DT287,$B$287:$J$294,3,0)</f>
        <v>3</v>
      </c>
      <c r="EL287" s="49">
        <f t="shared" ref="EL287:EL294" si="431">VLOOKUP($DT287,$B$287:$J$294,4,0)</f>
        <v>0</v>
      </c>
      <c r="EM287" s="49">
        <f t="shared" ref="EM287:EM294" si="432">VLOOKUP($DT287,$B$287:$J$294,5,0)</f>
        <v>11</v>
      </c>
      <c r="EN287" s="49">
        <f t="shared" ref="EN287:EN294" si="433">VLOOKUP($DT287,$B$287:$J$294,6,0)</f>
        <v>18</v>
      </c>
      <c r="EO287" s="49">
        <f t="shared" ref="EO287:EO294" si="434">VLOOKUP($DT287,$B$287:$J$294,7,0)</f>
        <v>44</v>
      </c>
      <c r="EP287" s="49">
        <f t="shared" ref="EP287:EP294" si="435">VLOOKUP($DT287,$B$287:$J$294,8,0)</f>
        <v>9</v>
      </c>
      <c r="EQ287" s="49">
        <f t="shared" ref="EQ287:EQ294" si="436">VLOOKUP($DT287,$B$287:$J$294,9,0)</f>
        <v>-26</v>
      </c>
      <c r="ER287" s="4"/>
      <c r="ES287" s="4">
        <f>IF(DU287=EJ287,0,1)</f>
        <v>0</v>
      </c>
      <c r="ET287" s="4">
        <f>IF(EB287=EK287,0,1)</f>
        <v>0</v>
      </c>
      <c r="EU287" s="4">
        <f t="shared" ref="EU287:EZ294" si="437">IF(EC287=EL287,0,1)</f>
        <v>0</v>
      </c>
      <c r="EV287" s="4">
        <f t="shared" si="437"/>
        <v>0</v>
      </c>
      <c r="EW287" s="4">
        <f t="shared" si="437"/>
        <v>0</v>
      </c>
      <c r="EX287" s="4">
        <f t="shared" si="437"/>
        <v>0</v>
      </c>
      <c r="EY287" s="4">
        <f t="shared" si="437"/>
        <v>0</v>
      </c>
      <c r="EZ287" s="4">
        <f t="shared" si="437"/>
        <v>0</v>
      </c>
      <c r="FC287" s="22"/>
      <c r="FD287" s="22"/>
      <c r="FE287" s="22"/>
      <c r="FF287" s="22"/>
      <c r="FG287" s="22"/>
      <c r="FH287" s="4"/>
    </row>
    <row r="288" spans="1:164" x14ac:dyDescent="0.25">
      <c r="A288" s="4">
        <v>2</v>
      </c>
      <c r="B288" s="4" t="s">
        <v>579</v>
      </c>
      <c r="C288" s="24">
        <v>14</v>
      </c>
      <c r="D288" s="24">
        <v>10</v>
      </c>
      <c r="E288" s="24">
        <v>1</v>
      </c>
      <c r="F288" s="24">
        <v>3</v>
      </c>
      <c r="G288" s="24">
        <v>37</v>
      </c>
      <c r="H288" s="24">
        <v>16</v>
      </c>
      <c r="I288" s="21">
        <v>31</v>
      </c>
      <c r="J288" s="24">
        <v>21</v>
      </c>
      <c r="L288" s="51" t="s">
        <v>607</v>
      </c>
      <c r="M288" s="64" t="s">
        <v>164</v>
      </c>
      <c r="N288" s="53"/>
      <c r="O288" s="57" t="s">
        <v>101</v>
      </c>
      <c r="P288" s="55" t="s">
        <v>101</v>
      </c>
      <c r="Q288" s="57" t="s">
        <v>198</v>
      </c>
      <c r="R288" s="57" t="s">
        <v>206</v>
      </c>
      <c r="S288" s="57" t="s">
        <v>145</v>
      </c>
      <c r="T288" s="75" t="s">
        <v>134</v>
      </c>
      <c r="AA288" s="51" t="s">
        <v>607</v>
      </c>
      <c r="AB288" s="64"/>
      <c r="AC288" s="53"/>
      <c r="AD288" s="57"/>
      <c r="AE288" s="55" t="s">
        <v>270</v>
      </c>
      <c r="AF288" s="54" t="s">
        <v>438</v>
      </c>
      <c r="AG288" s="57"/>
      <c r="AH288" s="57"/>
      <c r="AI288" s="75"/>
      <c r="AP288" s="4" t="s">
        <v>473</v>
      </c>
      <c r="AW288" s="61">
        <f t="shared" ref="AW288:AX294" si="438">(IF(M288="","",(IF(MID(M288,2,1)="-",LEFT(M288,1),LEFT(M288,2)))+0))</f>
        <v>2</v>
      </c>
      <c r="AX288" s="62"/>
      <c r="AY288" s="46">
        <f t="shared" si="421"/>
        <v>2</v>
      </c>
      <c r="AZ288" s="46">
        <f t="shared" si="421"/>
        <v>2</v>
      </c>
      <c r="BA288" s="46">
        <f t="shared" si="421"/>
        <v>3</v>
      </c>
      <c r="BB288" s="46">
        <f t="shared" si="421"/>
        <v>1</v>
      </c>
      <c r="BC288" s="46">
        <f t="shared" si="421"/>
        <v>2</v>
      </c>
      <c r="BD288" s="63">
        <f t="shared" si="421"/>
        <v>3</v>
      </c>
      <c r="BM288" s="46"/>
      <c r="BN288" s="46"/>
      <c r="BO288" s="46"/>
      <c r="BP288" s="46" t="str">
        <f t="shared" si="422"/>
        <v/>
      </c>
      <c r="BQ288" s="46" t="str">
        <f t="shared" si="422"/>
        <v/>
      </c>
      <c r="BR288" s="46" t="str">
        <f t="shared" si="422"/>
        <v/>
      </c>
      <c r="BS288" s="46" t="str">
        <f t="shared" si="422"/>
        <v/>
      </c>
      <c r="BT288" s="46" t="str">
        <f t="shared" si="422"/>
        <v/>
      </c>
      <c r="BU288" s="47"/>
      <c r="BV288" s="61">
        <f t="shared" ref="BV288:BW294" si="439">(IF(M288="","",IF(RIGHT(M288,2)="10",RIGHT(M288,2),RIGHT(M288,1))+0))</f>
        <v>0</v>
      </c>
      <c r="BW288" s="62"/>
      <c r="BX288" s="46">
        <f t="shared" si="423"/>
        <v>2</v>
      </c>
      <c r="BY288" s="46">
        <f t="shared" si="423"/>
        <v>2</v>
      </c>
      <c r="BZ288" s="46">
        <f t="shared" si="423"/>
        <v>5</v>
      </c>
      <c r="CA288" s="46">
        <f t="shared" si="423"/>
        <v>2</v>
      </c>
      <c r="CB288" s="46">
        <f t="shared" si="423"/>
        <v>4</v>
      </c>
      <c r="CC288" s="63">
        <f t="shared" si="423"/>
        <v>1</v>
      </c>
      <c r="CL288" s="46"/>
      <c r="CM288" s="46"/>
      <c r="CN288" s="46"/>
      <c r="CO288" s="46" t="str">
        <f t="shared" si="424"/>
        <v/>
      </c>
      <c r="CP288" s="46" t="str">
        <f t="shared" si="424"/>
        <v/>
      </c>
      <c r="CQ288" s="46" t="str">
        <f t="shared" si="424"/>
        <v/>
      </c>
      <c r="CR288" s="46" t="str">
        <f t="shared" si="424"/>
        <v/>
      </c>
      <c r="CS288" s="46" t="str">
        <f t="shared" si="424"/>
        <v/>
      </c>
      <c r="CU288" s="61" t="str">
        <f t="shared" ref="CU288:CV294" si="440">(IF(M288="","",IF(AW288&gt;BV288,"H",IF(AW288&lt;BV288,"A","D"))))</f>
        <v>H</v>
      </c>
      <c r="CV288" s="62"/>
      <c r="CW288" s="46" t="str">
        <f t="shared" si="425"/>
        <v>D</v>
      </c>
      <c r="CX288" s="46" t="str">
        <f t="shared" si="425"/>
        <v>D</v>
      </c>
      <c r="CY288" s="46" t="str">
        <f t="shared" si="425"/>
        <v>A</v>
      </c>
      <c r="CZ288" s="46" t="str">
        <f t="shared" si="425"/>
        <v>A</v>
      </c>
      <c r="DA288" s="46" t="str">
        <f t="shared" si="425"/>
        <v>A</v>
      </c>
      <c r="DB288" s="63" t="str">
        <f t="shared" si="425"/>
        <v>H</v>
      </c>
      <c r="DK288" s="46"/>
      <c r="DL288" s="46"/>
      <c r="DM288" s="46"/>
      <c r="DN288" s="24" t="str">
        <f t="shared" si="426"/>
        <v/>
      </c>
      <c r="DO288" s="24" t="str">
        <f t="shared" si="426"/>
        <v/>
      </c>
      <c r="DP288" s="24" t="str">
        <f t="shared" si="426"/>
        <v/>
      </c>
      <c r="DQ288" s="24" t="str">
        <f t="shared" si="426"/>
        <v/>
      </c>
      <c r="DR288" s="24" t="str">
        <f t="shared" si="426"/>
        <v/>
      </c>
      <c r="DT288" s="20" t="str">
        <f t="shared" si="427"/>
        <v>Corinthian-Casuals</v>
      </c>
      <c r="DU288" s="48">
        <f t="shared" ref="DU288:DU294" si="441">SUM(EB288:ED288)</f>
        <v>14</v>
      </c>
      <c r="DV288" s="49">
        <f t="shared" ref="DV288:DV294" si="442">COUNTIF($CU288:$DR288,"H")</f>
        <v>2</v>
      </c>
      <c r="DW288" s="49">
        <f t="shared" ref="DW288:DW294" si="443">COUNTIF($CU288:$DR288,"D")</f>
        <v>2</v>
      </c>
      <c r="DX288" s="49">
        <f t="shared" ref="DX288:DX294" si="444">COUNTIF($CU288:$DR288,"A")</f>
        <v>3</v>
      </c>
      <c r="DY288" s="49">
        <f>COUNTIF(CV$287:CV$294,"A")</f>
        <v>2</v>
      </c>
      <c r="DZ288" s="49">
        <f>COUNTIF(CV$287:CV$294,"D")</f>
        <v>1</v>
      </c>
      <c r="EA288" s="49">
        <f>COUNTIF(CV$287:CV$294,"H")</f>
        <v>4</v>
      </c>
      <c r="EB288" s="48">
        <f t="shared" ref="EB288:EB294" si="445">DV288+DY288</f>
        <v>4</v>
      </c>
      <c r="EC288" s="48">
        <f t="shared" si="428"/>
        <v>3</v>
      </c>
      <c r="ED288" s="48">
        <f t="shared" si="428"/>
        <v>7</v>
      </c>
      <c r="EE288" s="50">
        <f>SUM($AW288:$BT288)+SUM(BW$287:BW$294)</f>
        <v>25</v>
      </c>
      <c r="EF288" s="50">
        <f>SUM($BV288:$CS288)+SUM(AX$287:AX$294)</f>
        <v>39</v>
      </c>
      <c r="EG288" s="48">
        <f t="shared" ref="EG288:EG294" si="446">(EB288*3)+EC288</f>
        <v>15</v>
      </c>
      <c r="EH288" s="50">
        <f t="shared" ref="EH288:EH294" si="447">EE288-EF288</f>
        <v>-14</v>
      </c>
      <c r="EI288" s="47"/>
      <c r="EJ288" s="49">
        <f t="shared" si="429"/>
        <v>14</v>
      </c>
      <c r="EK288" s="49">
        <f t="shared" si="430"/>
        <v>4</v>
      </c>
      <c r="EL288" s="49">
        <f t="shared" si="431"/>
        <v>3</v>
      </c>
      <c r="EM288" s="49">
        <f t="shared" si="432"/>
        <v>7</v>
      </c>
      <c r="EN288" s="49">
        <f t="shared" si="433"/>
        <v>25</v>
      </c>
      <c r="EO288" s="49">
        <f t="shared" si="434"/>
        <v>39</v>
      </c>
      <c r="EP288" s="49">
        <f t="shared" si="435"/>
        <v>15</v>
      </c>
      <c r="EQ288" s="49">
        <f t="shared" si="436"/>
        <v>-14</v>
      </c>
      <c r="ES288" s="4">
        <f t="shared" ref="ES288:ES294" si="448">IF(DU288=EJ288,0,1)</f>
        <v>0</v>
      </c>
      <c r="ET288" s="4">
        <f t="shared" ref="ET288:ET294" si="449">IF(EB288=EK288,0,1)</f>
        <v>0</v>
      </c>
      <c r="EU288" s="4">
        <f t="shared" si="437"/>
        <v>0</v>
      </c>
      <c r="EV288" s="4">
        <f t="shared" si="437"/>
        <v>0</v>
      </c>
      <c r="EW288" s="4">
        <f t="shared" si="437"/>
        <v>0</v>
      </c>
      <c r="EX288" s="4">
        <f t="shared" si="437"/>
        <v>0</v>
      </c>
      <c r="EY288" s="4">
        <f t="shared" si="437"/>
        <v>0</v>
      </c>
      <c r="EZ288" s="4">
        <f t="shared" si="437"/>
        <v>0</v>
      </c>
    </row>
    <row r="289" spans="1:164" x14ac:dyDescent="0.25">
      <c r="A289" s="4">
        <v>3</v>
      </c>
      <c r="B289" s="4" t="s">
        <v>306</v>
      </c>
      <c r="C289" s="24">
        <v>14</v>
      </c>
      <c r="D289" s="24">
        <v>9</v>
      </c>
      <c r="E289" s="24">
        <v>1</v>
      </c>
      <c r="F289" s="24">
        <v>4</v>
      </c>
      <c r="G289" s="24">
        <v>33</v>
      </c>
      <c r="H289" s="24">
        <v>20</v>
      </c>
      <c r="I289" s="21">
        <v>28</v>
      </c>
      <c r="J289" s="24">
        <v>13</v>
      </c>
      <c r="L289" s="51" t="s">
        <v>480</v>
      </c>
      <c r="M289" s="64" t="s">
        <v>234</v>
      </c>
      <c r="N289" s="57" t="s">
        <v>134</v>
      </c>
      <c r="O289" s="53"/>
      <c r="P289" s="55" t="s">
        <v>263</v>
      </c>
      <c r="Q289" s="57" t="s">
        <v>131</v>
      </c>
      <c r="R289" s="57" t="s">
        <v>147</v>
      </c>
      <c r="S289" s="57" t="s">
        <v>179</v>
      </c>
      <c r="T289" s="147"/>
      <c r="W289" s="24"/>
      <c r="X289" s="24"/>
      <c r="Y289" s="24"/>
      <c r="Z289" s="24"/>
      <c r="AA289" s="51" t="s">
        <v>480</v>
      </c>
      <c r="AB289" s="64"/>
      <c r="AC289" s="57"/>
      <c r="AD289" s="53"/>
      <c r="AE289" s="55" t="s">
        <v>304</v>
      </c>
      <c r="AF289" s="54" t="s">
        <v>450</v>
      </c>
      <c r="AG289" s="57"/>
      <c r="AH289" s="57"/>
      <c r="AI289" s="147"/>
      <c r="AJ289" s="24"/>
      <c r="AK289" s="24"/>
      <c r="AL289" s="24"/>
      <c r="AM289" s="24"/>
      <c r="AN289" s="24"/>
      <c r="AO289" s="24"/>
      <c r="AP289" s="4" t="s">
        <v>615</v>
      </c>
      <c r="AW289" s="61">
        <f t="shared" si="438"/>
        <v>6</v>
      </c>
      <c r="AX289" s="46">
        <f t="shared" si="438"/>
        <v>3</v>
      </c>
      <c r="AY289" s="62"/>
      <c r="AZ289" s="46">
        <f>(IF(P289="","",(IF(MID(P289,2,1)="-",LEFT(P289,1),LEFT(P289,2)))+0))</f>
        <v>0</v>
      </c>
      <c r="BA289" s="46">
        <f>(IF(Q289="","",(IF(MID(Q289,2,1)="-",LEFT(Q289,1),LEFT(Q289,2)))+0))</f>
        <v>2</v>
      </c>
      <c r="BB289" s="46">
        <f>(IF(R289="","",(IF(MID(R289,2,1)="-",LEFT(R289,1),LEFT(R289,2)))+0))</f>
        <v>0</v>
      </c>
      <c r="BC289" s="46">
        <f>(IF(S289="","",(IF(MID(S289,2,1)="-",LEFT(S289,1),LEFT(S289,2)))+0))</f>
        <v>3</v>
      </c>
      <c r="BD289" s="63" t="str">
        <f>(IF(T289="","",(IF(MID(T289,2,1)="-",LEFT(T289,1),LEFT(T289,2)))+0))</f>
        <v/>
      </c>
      <c r="BM289" s="46"/>
      <c r="BN289" s="46"/>
      <c r="BO289" s="46"/>
      <c r="BP289" s="46" t="str">
        <f t="shared" si="422"/>
        <v/>
      </c>
      <c r="BQ289" s="46" t="str">
        <f t="shared" si="422"/>
        <v/>
      </c>
      <c r="BR289" s="46" t="str">
        <f t="shared" si="422"/>
        <v/>
      </c>
      <c r="BS289" s="46" t="str">
        <f t="shared" si="422"/>
        <v/>
      </c>
      <c r="BT289" s="46" t="str">
        <f t="shared" si="422"/>
        <v/>
      </c>
      <c r="BU289" s="47"/>
      <c r="BV289" s="61">
        <f t="shared" si="439"/>
        <v>2</v>
      </c>
      <c r="BW289" s="46">
        <f t="shared" si="439"/>
        <v>1</v>
      </c>
      <c r="BX289" s="62"/>
      <c r="BY289" s="46">
        <f>(IF(P289="","",IF(RIGHT(P289,2)="10",RIGHT(P289,2),RIGHT(P289,1))+0))</f>
        <v>0</v>
      </c>
      <c r="BZ289" s="46">
        <f>(IF(Q289="","",IF(RIGHT(Q289,2)="10",RIGHT(Q289,2),RIGHT(Q289,1))+0))</f>
        <v>1</v>
      </c>
      <c r="CA289" s="46">
        <f>(IF(R289="","",IF(RIGHT(R289,2)="10",RIGHT(R289,2),RIGHT(R289,1))+0))</f>
        <v>1</v>
      </c>
      <c r="CB289" s="46">
        <f>(IF(S289="","",IF(RIGHT(S289,2)="10",RIGHT(S289,2),RIGHT(S289,1))+0))</f>
        <v>3</v>
      </c>
      <c r="CC289" s="63" t="str">
        <f>(IF(T289="","",IF(RIGHT(T289,2)="10",RIGHT(T289,2),RIGHT(T289,1))+0))</f>
        <v/>
      </c>
      <c r="CL289" s="46"/>
      <c r="CM289" s="46"/>
      <c r="CN289" s="46"/>
      <c r="CO289" s="46" t="str">
        <f t="shared" si="424"/>
        <v/>
      </c>
      <c r="CP289" s="46" t="str">
        <f t="shared" si="424"/>
        <v/>
      </c>
      <c r="CQ289" s="46" t="str">
        <f t="shared" si="424"/>
        <v/>
      </c>
      <c r="CR289" s="46" t="str">
        <f t="shared" si="424"/>
        <v/>
      </c>
      <c r="CS289" s="46" t="str">
        <f t="shared" si="424"/>
        <v/>
      </c>
      <c r="CU289" s="61" t="str">
        <f t="shared" si="440"/>
        <v>H</v>
      </c>
      <c r="CV289" s="46" t="str">
        <f t="shared" si="440"/>
        <v>H</v>
      </c>
      <c r="CW289" s="62"/>
      <c r="CX289" s="46" t="str">
        <f>(IF(P289="","",IF(AZ289&gt;BY289,"H",IF(AZ289&lt;BY289,"A","D"))))</f>
        <v>D</v>
      </c>
      <c r="CY289" s="46" t="str">
        <f>(IF(Q289="","",IF(BA289&gt;BZ289,"H",IF(BA289&lt;BZ289,"A","D"))))</f>
        <v>H</v>
      </c>
      <c r="CZ289" s="46" t="str">
        <f>(IF(R289="","",IF(BB289&gt;CA289,"H",IF(BB289&lt;CA289,"A","D"))))</f>
        <v>A</v>
      </c>
      <c r="DA289" s="46" t="str">
        <f>(IF(S289="","",IF(BC289&gt;CB289,"H",IF(BC289&lt;CB289,"A","D"))))</f>
        <v>D</v>
      </c>
      <c r="DB289" s="63" t="str">
        <f>(IF(T289="","",IF(BD289&gt;CC289,"H",IF(BD289&lt;CC289,"A","D"))))</f>
        <v/>
      </c>
      <c r="DK289" s="46"/>
      <c r="DL289" s="46"/>
      <c r="DM289" s="46"/>
      <c r="DQ289" s="24" t="str">
        <f t="shared" si="426"/>
        <v/>
      </c>
      <c r="DR289" s="24" t="str">
        <f t="shared" si="426"/>
        <v/>
      </c>
      <c r="DT289" s="20" t="str">
        <f t="shared" si="427"/>
        <v>Dorking</v>
      </c>
      <c r="DU289" s="48">
        <f t="shared" si="441"/>
        <v>12</v>
      </c>
      <c r="DV289" s="49">
        <f t="shared" si="442"/>
        <v>3</v>
      </c>
      <c r="DW289" s="49">
        <f t="shared" si="443"/>
        <v>2</v>
      </c>
      <c r="DX289" s="49">
        <f t="shared" si="444"/>
        <v>1</v>
      </c>
      <c r="DY289" s="49">
        <f>COUNTIF(CW$287:CW$294,"A")</f>
        <v>4</v>
      </c>
      <c r="DZ289" s="49">
        <f>COUNTIF(CW$287:CW$294,"D")</f>
        <v>1</v>
      </c>
      <c r="EA289" s="49">
        <f>COUNTIF(CW$287:CW$294,"H")</f>
        <v>1</v>
      </c>
      <c r="EB289" s="48">
        <f t="shared" si="445"/>
        <v>7</v>
      </c>
      <c r="EC289" s="48">
        <f t="shared" si="428"/>
        <v>3</v>
      </c>
      <c r="ED289" s="48">
        <f t="shared" si="428"/>
        <v>2</v>
      </c>
      <c r="EE289" s="50">
        <f>SUM($AW289:$BT289)+SUM(BX$287:BX$294)</f>
        <v>27</v>
      </c>
      <c r="EF289" s="50">
        <f>SUM($BV289:$CS289)+SUM(AY$287:AY$294)</f>
        <v>15</v>
      </c>
      <c r="EG289" s="48">
        <f t="shared" si="446"/>
        <v>24</v>
      </c>
      <c r="EH289" s="50">
        <f t="shared" si="447"/>
        <v>12</v>
      </c>
      <c r="EI289" s="47"/>
      <c r="EJ289" s="49">
        <f t="shared" si="429"/>
        <v>14</v>
      </c>
      <c r="EK289" s="49">
        <f t="shared" si="430"/>
        <v>8</v>
      </c>
      <c r="EL289" s="49">
        <f t="shared" si="431"/>
        <v>3</v>
      </c>
      <c r="EM289" s="49">
        <f t="shared" si="432"/>
        <v>3</v>
      </c>
      <c r="EN289" s="49">
        <f t="shared" si="433"/>
        <v>33</v>
      </c>
      <c r="EO289" s="49">
        <f t="shared" si="434"/>
        <v>17</v>
      </c>
      <c r="EP289" s="49">
        <f t="shared" si="435"/>
        <v>27</v>
      </c>
      <c r="EQ289" s="49">
        <f t="shared" si="436"/>
        <v>16</v>
      </c>
      <c r="ES289" s="4">
        <f t="shared" si="448"/>
        <v>1</v>
      </c>
      <c r="ET289" s="4">
        <f t="shared" si="449"/>
        <v>1</v>
      </c>
      <c r="EU289" s="4">
        <f t="shared" si="437"/>
        <v>0</v>
      </c>
      <c r="EV289" s="4">
        <f t="shared" si="437"/>
        <v>1</v>
      </c>
      <c r="EW289" s="4">
        <f t="shared" si="437"/>
        <v>1</v>
      </c>
      <c r="EX289" s="4">
        <f t="shared" si="437"/>
        <v>1</v>
      </c>
      <c r="EY289" s="4">
        <f t="shared" si="437"/>
        <v>1</v>
      </c>
      <c r="EZ289" s="4">
        <f t="shared" si="437"/>
        <v>1</v>
      </c>
    </row>
    <row r="290" spans="1:164" x14ac:dyDescent="0.25">
      <c r="A290" s="4">
        <v>4</v>
      </c>
      <c r="B290" s="4" t="s">
        <v>480</v>
      </c>
      <c r="C290" s="24">
        <v>14</v>
      </c>
      <c r="D290" s="24">
        <v>8</v>
      </c>
      <c r="E290" s="24">
        <v>3</v>
      </c>
      <c r="F290" s="24">
        <v>3</v>
      </c>
      <c r="G290" s="24">
        <v>33</v>
      </c>
      <c r="H290" s="24">
        <v>17</v>
      </c>
      <c r="I290" s="21">
        <v>27</v>
      </c>
      <c r="J290" s="24">
        <v>16</v>
      </c>
      <c r="L290" s="67" t="s">
        <v>299</v>
      </c>
      <c r="M290" s="68" t="s">
        <v>211</v>
      </c>
      <c r="N290" s="55" t="s">
        <v>102</v>
      </c>
      <c r="O290" s="55" t="s">
        <v>132</v>
      </c>
      <c r="P290" s="53"/>
      <c r="Q290" s="55" t="s">
        <v>131</v>
      </c>
      <c r="R290" s="55" t="s">
        <v>104</v>
      </c>
      <c r="S290" s="55" t="s">
        <v>134</v>
      </c>
      <c r="T290" s="70" t="s">
        <v>330</v>
      </c>
      <c r="W290" s="24"/>
      <c r="X290" s="24"/>
      <c r="Y290" s="24"/>
      <c r="Z290" s="24"/>
      <c r="AA290" s="67" t="s">
        <v>299</v>
      </c>
      <c r="AB290" s="68" t="s">
        <v>268</v>
      </c>
      <c r="AC290" s="55" t="s">
        <v>452</v>
      </c>
      <c r="AD290" s="55" t="s">
        <v>438</v>
      </c>
      <c r="AE290" s="53"/>
      <c r="AF290" s="55" t="s">
        <v>231</v>
      </c>
      <c r="AG290" s="55" t="s">
        <v>314</v>
      </c>
      <c r="AH290" s="55" t="s">
        <v>353</v>
      </c>
      <c r="AI290" s="70" t="s">
        <v>252</v>
      </c>
      <c r="AJ290" s="24"/>
      <c r="AK290" s="24"/>
      <c r="AL290" s="24"/>
      <c r="AM290" s="24"/>
      <c r="AN290" s="24"/>
      <c r="AO290" s="24"/>
      <c r="AW290" s="61">
        <f t="shared" si="438"/>
        <v>7</v>
      </c>
      <c r="AX290" s="46">
        <f t="shared" si="438"/>
        <v>3</v>
      </c>
      <c r="AY290" s="46">
        <f>(IF(O290="","",(IF(MID(O290,2,1)="-",LEFT(O290,1),LEFT(O290,2)))+0))</f>
        <v>4</v>
      </c>
      <c r="AZ290" s="62"/>
      <c r="BA290" s="46">
        <f>(IF(Q290="","",(IF(MID(Q290,2,1)="-",LEFT(Q290,1),LEFT(Q290,2)))+0))</f>
        <v>2</v>
      </c>
      <c r="BB290" s="46">
        <f>(IF(R290="","",(IF(MID(R290,2,1)="-",LEFT(R290,1),LEFT(R290,2)))+0))</f>
        <v>1</v>
      </c>
      <c r="BC290" s="46">
        <f>(IF(S290="","",(IF(MID(S290,2,1)="-",LEFT(S290,1),LEFT(S290,2)))+0))</f>
        <v>3</v>
      </c>
      <c r="BD290" s="63">
        <f>(IF(T290="","",(IF(MID(T290,2,1)="-",LEFT(T290,1),LEFT(T290,2)))+0))</f>
        <v>5</v>
      </c>
      <c r="BM290" s="46"/>
      <c r="BN290" s="46"/>
      <c r="BO290" s="46"/>
      <c r="BP290" s="46" t="str">
        <f t="shared" si="422"/>
        <v/>
      </c>
      <c r="BQ290" s="46" t="str">
        <f t="shared" si="422"/>
        <v/>
      </c>
      <c r="BR290" s="46" t="str">
        <f t="shared" si="422"/>
        <v/>
      </c>
      <c r="BS290" s="46" t="str">
        <f t="shared" si="422"/>
        <v/>
      </c>
      <c r="BT290" s="46" t="str">
        <f t="shared" si="422"/>
        <v/>
      </c>
      <c r="BU290" s="47"/>
      <c r="BV290" s="61">
        <f t="shared" si="439"/>
        <v>2</v>
      </c>
      <c r="BW290" s="46">
        <f t="shared" si="439"/>
        <v>0</v>
      </c>
      <c r="BX290" s="46">
        <f>(IF(O290="","",IF(RIGHT(O290,2)="10",RIGHT(O290,2),RIGHT(O290,1))+0))</f>
        <v>1</v>
      </c>
      <c r="BY290" s="62"/>
      <c r="BZ290" s="46">
        <f>(IF(Q290="","",IF(RIGHT(Q290,2)="10",RIGHT(Q290,2),RIGHT(Q290,1))+0))</f>
        <v>1</v>
      </c>
      <c r="CA290" s="46">
        <f>(IF(R290="","",IF(RIGHT(R290,2)="10",RIGHT(R290,2),RIGHT(R290,1))+0))</f>
        <v>3</v>
      </c>
      <c r="CB290" s="46">
        <f>(IF(S290="","",IF(RIGHT(S290,2)="10",RIGHT(S290,2),RIGHT(S290,1))+0))</f>
        <v>1</v>
      </c>
      <c r="CC290" s="63">
        <f>(IF(T290="","",IF(RIGHT(T290,2)="10",RIGHT(T290,2),RIGHT(T290,1))+0))</f>
        <v>1</v>
      </c>
      <c r="CL290" s="46"/>
      <c r="CM290" s="46"/>
      <c r="CN290" s="46"/>
      <c r="CO290" s="46" t="str">
        <f t="shared" si="424"/>
        <v/>
      </c>
      <c r="CP290" s="46" t="str">
        <f t="shared" si="424"/>
        <v/>
      </c>
      <c r="CQ290" s="46" t="str">
        <f t="shared" si="424"/>
        <v/>
      </c>
      <c r="CR290" s="46" t="str">
        <f t="shared" si="424"/>
        <v/>
      </c>
      <c r="CS290" s="46" t="str">
        <f t="shared" si="424"/>
        <v/>
      </c>
      <c r="CU290" s="61" t="str">
        <f t="shared" si="440"/>
        <v>H</v>
      </c>
      <c r="CV290" s="46" t="str">
        <f t="shared" si="440"/>
        <v>H</v>
      </c>
      <c r="CW290" s="46" t="str">
        <f>(IF(O290="","",IF(AY290&gt;BX290,"H",IF(AY290&lt;BX290,"A","D"))))</f>
        <v>H</v>
      </c>
      <c r="CX290" s="62"/>
      <c r="CY290" s="46" t="str">
        <f>(IF(Q290="","",IF(BA290&gt;BZ290,"H",IF(BA290&lt;BZ290,"A","D"))))</f>
        <v>H</v>
      </c>
      <c r="CZ290" s="46" t="str">
        <f>(IF(R290="","",IF(BB290&gt;CA290,"H",IF(BB290&lt;CA290,"A","D"))))</f>
        <v>A</v>
      </c>
      <c r="DA290" s="46" t="str">
        <f>(IF(S290="","",IF(BC290&gt;CB290,"H",IF(BC290&lt;CB290,"A","D"))))</f>
        <v>H</v>
      </c>
      <c r="DB290" s="63" t="str">
        <f>(IF(T290="","",IF(BD290&gt;CC290,"H",IF(BD290&lt;CC290,"A","D"))))</f>
        <v>H</v>
      </c>
      <c r="DK290" s="46"/>
      <c r="DL290" s="46"/>
      <c r="DM290" s="46"/>
      <c r="DQ290" s="24" t="str">
        <f t="shared" si="426"/>
        <v/>
      </c>
      <c r="DR290" s="24" t="str">
        <f t="shared" si="426"/>
        <v/>
      </c>
      <c r="DT290" s="20" t="str">
        <f t="shared" si="427"/>
        <v>Epsom &amp; Ewell</v>
      </c>
      <c r="DU290" s="48">
        <f t="shared" si="441"/>
        <v>14</v>
      </c>
      <c r="DV290" s="49">
        <f t="shared" si="442"/>
        <v>6</v>
      </c>
      <c r="DW290" s="49">
        <f t="shared" si="443"/>
        <v>0</v>
      </c>
      <c r="DX290" s="49">
        <f t="shared" si="444"/>
        <v>1</v>
      </c>
      <c r="DY290" s="49">
        <f>COUNTIF(CX$287:CX$294,"A")</f>
        <v>3</v>
      </c>
      <c r="DZ290" s="49">
        <f>COUNTIF(CX$287:CX$294,"D")</f>
        <v>4</v>
      </c>
      <c r="EA290" s="49">
        <f>COUNTIF(CX$287:CX$294,"H")</f>
        <v>0</v>
      </c>
      <c r="EB290" s="48">
        <f t="shared" si="445"/>
        <v>9</v>
      </c>
      <c r="EC290" s="48">
        <f t="shared" si="428"/>
        <v>4</v>
      </c>
      <c r="ED290" s="48">
        <f t="shared" si="428"/>
        <v>1</v>
      </c>
      <c r="EE290" s="50">
        <f>SUM($AW290:$BT290)+SUM(BY$287:BY$294)</f>
        <v>38</v>
      </c>
      <c r="EF290" s="50">
        <f>SUM($BV290:$CS290)+SUM(AZ$287:AZ$294)</f>
        <v>17</v>
      </c>
      <c r="EG290" s="48">
        <f t="shared" si="446"/>
        <v>31</v>
      </c>
      <c r="EH290" s="50">
        <f t="shared" si="447"/>
        <v>21</v>
      </c>
      <c r="EI290" s="47"/>
      <c r="EJ290" s="49">
        <f t="shared" si="429"/>
        <v>14</v>
      </c>
      <c r="EK290" s="49">
        <f t="shared" si="430"/>
        <v>9</v>
      </c>
      <c r="EL290" s="49">
        <f t="shared" si="431"/>
        <v>4</v>
      </c>
      <c r="EM290" s="49">
        <f t="shared" si="432"/>
        <v>1</v>
      </c>
      <c r="EN290" s="49">
        <f t="shared" si="433"/>
        <v>38</v>
      </c>
      <c r="EO290" s="49">
        <f t="shared" si="434"/>
        <v>17</v>
      </c>
      <c r="EP290" s="49">
        <f t="shared" si="435"/>
        <v>31</v>
      </c>
      <c r="EQ290" s="49">
        <f t="shared" si="436"/>
        <v>21</v>
      </c>
      <c r="ES290" s="4">
        <f t="shared" si="448"/>
        <v>0</v>
      </c>
      <c r="ET290" s="4">
        <f t="shared" si="449"/>
        <v>0</v>
      </c>
      <c r="EU290" s="4">
        <f t="shared" si="437"/>
        <v>0</v>
      </c>
      <c r="EV290" s="4">
        <f t="shared" si="437"/>
        <v>0</v>
      </c>
      <c r="EW290" s="4">
        <f t="shared" si="437"/>
        <v>0</v>
      </c>
      <c r="EX290" s="4">
        <f t="shared" si="437"/>
        <v>0</v>
      </c>
      <c r="EY290" s="4">
        <f t="shared" si="437"/>
        <v>0</v>
      </c>
      <c r="EZ290" s="4">
        <f t="shared" si="437"/>
        <v>0</v>
      </c>
    </row>
    <row r="291" spans="1:164" x14ac:dyDescent="0.25">
      <c r="A291" s="4">
        <v>5</v>
      </c>
      <c r="B291" s="4" t="s">
        <v>499</v>
      </c>
      <c r="C291" s="24">
        <v>14</v>
      </c>
      <c r="D291" s="24">
        <v>5</v>
      </c>
      <c r="E291" s="24">
        <v>2</v>
      </c>
      <c r="F291" s="24">
        <v>7</v>
      </c>
      <c r="G291" s="24">
        <v>27</v>
      </c>
      <c r="H291" s="24">
        <v>29</v>
      </c>
      <c r="I291" s="21">
        <v>17</v>
      </c>
      <c r="J291" s="24">
        <v>-2</v>
      </c>
      <c r="L291" s="51" t="s">
        <v>306</v>
      </c>
      <c r="M291" s="64" t="s">
        <v>149</v>
      </c>
      <c r="N291" s="57" t="s">
        <v>164</v>
      </c>
      <c r="O291" s="57" t="s">
        <v>104</v>
      </c>
      <c r="P291" s="55" t="s">
        <v>179</v>
      </c>
      <c r="Q291" s="53"/>
      <c r="R291" s="57" t="s">
        <v>164</v>
      </c>
      <c r="S291" s="57" t="s">
        <v>164</v>
      </c>
      <c r="T291" s="75" t="s">
        <v>169</v>
      </c>
      <c r="W291" s="24"/>
      <c r="X291" s="24"/>
      <c r="Y291" s="24"/>
      <c r="Z291" s="24"/>
      <c r="AA291" s="51" t="s">
        <v>306</v>
      </c>
      <c r="AB291" s="59" t="s">
        <v>389</v>
      </c>
      <c r="AC291" s="54" t="s">
        <v>386</v>
      </c>
      <c r="AD291" s="54" t="s">
        <v>246</v>
      </c>
      <c r="AE291" s="55" t="s">
        <v>616</v>
      </c>
      <c r="AF291" s="53"/>
      <c r="AG291" s="54" t="s">
        <v>557</v>
      </c>
      <c r="AH291" s="54" t="s">
        <v>315</v>
      </c>
      <c r="AI291" s="60" t="s">
        <v>268</v>
      </c>
      <c r="AJ291" s="24"/>
      <c r="AK291" s="24"/>
      <c r="AL291" s="24"/>
      <c r="AM291" s="24"/>
      <c r="AN291" s="24"/>
      <c r="AO291" s="24"/>
      <c r="AW291" s="61">
        <f t="shared" si="438"/>
        <v>3</v>
      </c>
      <c r="AX291" s="46">
        <f t="shared" si="438"/>
        <v>2</v>
      </c>
      <c r="AY291" s="46">
        <f>(IF(O291="","",(IF(MID(O291,2,1)="-",LEFT(O291,1),LEFT(O291,2)))+0))</f>
        <v>1</v>
      </c>
      <c r="AZ291" s="46">
        <f>(IF(P291="","",(IF(MID(P291,2,1)="-",LEFT(P291,1),LEFT(P291,2)))+0))</f>
        <v>3</v>
      </c>
      <c r="BA291" s="62"/>
      <c r="BB291" s="46">
        <f>(IF(R291="","",(IF(MID(R291,2,1)="-",LEFT(R291,1),LEFT(R291,2)))+0))</f>
        <v>2</v>
      </c>
      <c r="BC291" s="46">
        <f>(IF(S291="","",(IF(MID(S291,2,1)="-",LEFT(S291,1),LEFT(S291,2)))+0))</f>
        <v>2</v>
      </c>
      <c r="BD291" s="63">
        <f>(IF(T291="","",(IF(MID(T291,2,1)="-",LEFT(T291,1),LEFT(T291,2)))+0))</f>
        <v>4</v>
      </c>
      <c r="BM291" s="46"/>
      <c r="BN291" s="46"/>
      <c r="BO291" s="46"/>
      <c r="BP291" s="46" t="str">
        <f t="shared" si="422"/>
        <v/>
      </c>
      <c r="BQ291" s="46" t="str">
        <f t="shared" si="422"/>
        <v/>
      </c>
      <c r="BR291" s="46" t="str">
        <f t="shared" si="422"/>
        <v/>
      </c>
      <c r="BS291" s="46" t="str">
        <f t="shared" si="422"/>
        <v/>
      </c>
      <c r="BT291" s="46" t="str">
        <f t="shared" si="422"/>
        <v/>
      </c>
      <c r="BU291" s="47"/>
      <c r="BV291" s="61">
        <f t="shared" si="439"/>
        <v>2</v>
      </c>
      <c r="BW291" s="46">
        <f t="shared" si="439"/>
        <v>0</v>
      </c>
      <c r="BX291" s="46">
        <f>(IF(O291="","",IF(RIGHT(O291,2)="10",RIGHT(O291,2),RIGHT(O291,1))+0))</f>
        <v>3</v>
      </c>
      <c r="BY291" s="46">
        <f>(IF(P291="","",IF(RIGHT(P291,2)="10",RIGHT(P291,2),RIGHT(P291,1))+0))</f>
        <v>3</v>
      </c>
      <c r="BZ291" s="62"/>
      <c r="CA291" s="46">
        <f>(IF(R291="","",IF(RIGHT(R291,2)="10",RIGHT(R291,2),RIGHT(R291,1))+0))</f>
        <v>0</v>
      </c>
      <c r="CB291" s="46">
        <f>(IF(S291="","",IF(RIGHT(S291,2)="10",RIGHT(S291,2),RIGHT(S291,1))+0))</f>
        <v>0</v>
      </c>
      <c r="CC291" s="63">
        <f>(IF(T291="","",IF(RIGHT(T291,2)="10",RIGHT(T291,2),RIGHT(T291,1))+0))</f>
        <v>2</v>
      </c>
      <c r="CL291" s="46"/>
      <c r="CM291" s="46"/>
      <c r="CN291" s="46"/>
      <c r="CO291" s="46" t="str">
        <f t="shared" si="424"/>
        <v/>
      </c>
      <c r="CP291" s="46" t="str">
        <f t="shared" si="424"/>
        <v/>
      </c>
      <c r="CQ291" s="46" t="str">
        <f t="shared" si="424"/>
        <v/>
      </c>
      <c r="CR291" s="46" t="str">
        <f t="shared" si="424"/>
        <v/>
      </c>
      <c r="CS291" s="46" t="str">
        <f t="shared" si="424"/>
        <v/>
      </c>
      <c r="CU291" s="61" t="str">
        <f t="shared" si="440"/>
        <v>H</v>
      </c>
      <c r="CV291" s="46" t="str">
        <f t="shared" si="440"/>
        <v>H</v>
      </c>
      <c r="CW291" s="46" t="str">
        <f>(IF(O291="","",IF(AY291&gt;BX291,"H",IF(AY291&lt;BX291,"A","D"))))</f>
        <v>A</v>
      </c>
      <c r="CX291" s="46" t="str">
        <f>(IF(P291="","",IF(AZ291&gt;BY291,"H",IF(AZ291&lt;BY291,"A","D"))))</f>
        <v>D</v>
      </c>
      <c r="CY291" s="62"/>
      <c r="CZ291" s="46" t="str">
        <f>(IF(R291="","",IF(BB291&gt;CA291,"H",IF(BB291&lt;CA291,"A","D"))))</f>
        <v>H</v>
      </c>
      <c r="DA291" s="46" t="str">
        <f>(IF(S291="","",IF(BC291&gt;CB291,"H",IF(BC291&lt;CB291,"A","D"))))</f>
        <v>H</v>
      </c>
      <c r="DB291" s="63" t="str">
        <f>(IF(T291="","",IF(BD291&gt;CC291,"H",IF(BD291&lt;CC291,"A","D"))))</f>
        <v>H</v>
      </c>
      <c r="DK291" s="46"/>
      <c r="DL291" s="46"/>
      <c r="DM291" s="46"/>
      <c r="DQ291" s="24" t="str">
        <f t="shared" si="426"/>
        <v/>
      </c>
      <c r="DR291" s="24" t="str">
        <f t="shared" si="426"/>
        <v/>
      </c>
      <c r="DT291" s="20" t="str">
        <f t="shared" si="427"/>
        <v>Hampton</v>
      </c>
      <c r="DU291" s="48">
        <f t="shared" si="441"/>
        <v>14</v>
      </c>
      <c r="DV291" s="49">
        <f t="shared" si="442"/>
        <v>5</v>
      </c>
      <c r="DW291" s="49">
        <f t="shared" si="443"/>
        <v>1</v>
      </c>
      <c r="DX291" s="49">
        <f t="shared" si="444"/>
        <v>1</v>
      </c>
      <c r="DY291" s="49">
        <f>COUNTIF(CY$287:CY$294,"A")</f>
        <v>4</v>
      </c>
      <c r="DZ291" s="49">
        <f>COUNTIF(CY$287:CY$294,"D")</f>
        <v>0</v>
      </c>
      <c r="EA291" s="49">
        <f>COUNTIF(CY$287:CY$294,"H")</f>
        <v>3</v>
      </c>
      <c r="EB291" s="48">
        <f t="shared" si="445"/>
        <v>9</v>
      </c>
      <c r="EC291" s="48">
        <f t="shared" si="428"/>
        <v>1</v>
      </c>
      <c r="ED291" s="48">
        <f t="shared" si="428"/>
        <v>4</v>
      </c>
      <c r="EE291" s="50">
        <f>SUM($AW291:$BT291)+SUM(BZ$287:BZ$294)</f>
        <v>33</v>
      </c>
      <c r="EF291" s="50">
        <f>SUM($BV291:$CS291)+SUM(BA$287:BA$294)</f>
        <v>20</v>
      </c>
      <c r="EG291" s="48">
        <f t="shared" si="446"/>
        <v>28</v>
      </c>
      <c r="EH291" s="50">
        <f t="shared" si="447"/>
        <v>13</v>
      </c>
      <c r="EI291" s="47"/>
      <c r="EJ291" s="49">
        <f t="shared" si="429"/>
        <v>14</v>
      </c>
      <c r="EK291" s="49">
        <f t="shared" si="430"/>
        <v>9</v>
      </c>
      <c r="EL291" s="49">
        <f t="shared" si="431"/>
        <v>1</v>
      </c>
      <c r="EM291" s="49">
        <f t="shared" si="432"/>
        <v>4</v>
      </c>
      <c r="EN291" s="49">
        <f t="shared" si="433"/>
        <v>33</v>
      </c>
      <c r="EO291" s="49">
        <f t="shared" si="434"/>
        <v>20</v>
      </c>
      <c r="EP291" s="49">
        <f t="shared" si="435"/>
        <v>28</v>
      </c>
      <c r="EQ291" s="49">
        <f t="shared" si="436"/>
        <v>13</v>
      </c>
      <c r="ES291" s="4">
        <f t="shared" si="448"/>
        <v>0</v>
      </c>
      <c r="ET291" s="4">
        <f t="shared" si="449"/>
        <v>0</v>
      </c>
      <c r="EU291" s="4">
        <f t="shared" si="437"/>
        <v>0</v>
      </c>
      <c r="EV291" s="4">
        <f t="shared" si="437"/>
        <v>0</v>
      </c>
      <c r="EW291" s="4">
        <f t="shared" si="437"/>
        <v>0</v>
      </c>
      <c r="EX291" s="4">
        <f t="shared" si="437"/>
        <v>0</v>
      </c>
      <c r="EY291" s="4">
        <f t="shared" si="437"/>
        <v>0</v>
      </c>
      <c r="EZ291" s="4">
        <f t="shared" si="437"/>
        <v>0</v>
      </c>
    </row>
    <row r="292" spans="1:164" x14ac:dyDescent="0.25">
      <c r="A292" s="4">
        <v>6</v>
      </c>
      <c r="B292" s="4" t="s">
        <v>607</v>
      </c>
      <c r="C292" s="24">
        <v>14</v>
      </c>
      <c r="D292" s="24">
        <v>4</v>
      </c>
      <c r="E292" s="24">
        <v>3</v>
      </c>
      <c r="F292" s="24">
        <v>7</v>
      </c>
      <c r="G292" s="24">
        <v>25</v>
      </c>
      <c r="H292" s="24">
        <v>39</v>
      </c>
      <c r="I292" s="21">
        <v>15</v>
      </c>
      <c r="J292" s="24">
        <v>-14</v>
      </c>
      <c r="L292" s="51" t="s">
        <v>579</v>
      </c>
      <c r="M292" s="64" t="s">
        <v>149</v>
      </c>
      <c r="N292" s="57" t="s">
        <v>150</v>
      </c>
      <c r="O292" s="141"/>
      <c r="P292" s="55" t="s">
        <v>101</v>
      </c>
      <c r="Q292" s="57" t="s">
        <v>164</v>
      </c>
      <c r="R292" s="53"/>
      <c r="S292" s="57" t="s">
        <v>232</v>
      </c>
      <c r="T292" s="147"/>
      <c r="W292" s="24"/>
      <c r="X292" s="24"/>
      <c r="Y292" s="24"/>
      <c r="Z292" s="24"/>
      <c r="AA292" s="51" t="s">
        <v>579</v>
      </c>
      <c r="AB292" s="64"/>
      <c r="AC292" s="57"/>
      <c r="AD292" s="141"/>
      <c r="AE292" s="55" t="s">
        <v>246</v>
      </c>
      <c r="AF292" s="54" t="s">
        <v>427</v>
      </c>
      <c r="AG292" s="53"/>
      <c r="AH292" s="57"/>
      <c r="AI292" s="147"/>
      <c r="AJ292" s="24"/>
      <c r="AK292" s="24"/>
      <c r="AL292" s="24"/>
      <c r="AM292" s="24"/>
      <c r="AN292" s="24"/>
      <c r="AO292" s="24"/>
      <c r="AW292" s="61">
        <f t="shared" si="438"/>
        <v>3</v>
      </c>
      <c r="AX292" s="46">
        <f t="shared" si="438"/>
        <v>9</v>
      </c>
      <c r="AY292" s="46" t="str">
        <f>(IF(O292="","",(IF(MID(O292,2,1)="-",LEFT(O292,1),LEFT(O292,2)))+0))</f>
        <v/>
      </c>
      <c r="AZ292" s="46">
        <f>(IF(P292="","",(IF(MID(P292,2,1)="-",LEFT(P292,1),LEFT(P292,2)))+0))</f>
        <v>2</v>
      </c>
      <c r="BA292" s="46">
        <f>(IF(Q292="","",(IF(MID(Q292,2,1)="-",LEFT(Q292,1),LEFT(Q292,2)))+0))</f>
        <v>2</v>
      </c>
      <c r="BB292" s="62"/>
      <c r="BC292" s="46">
        <f>(IF(S292="","",(IF(MID(S292,2,1)="-",LEFT(S292,1),LEFT(S292,2)))+0))</f>
        <v>4</v>
      </c>
      <c r="BD292" s="63" t="str">
        <f>(IF(T292="","",(IF(MID(T292,2,1)="-",LEFT(T292,1),LEFT(T292,2)))+0))</f>
        <v/>
      </c>
      <c r="BM292" s="46"/>
      <c r="BN292" s="46"/>
      <c r="BO292" s="46"/>
      <c r="BP292" s="46" t="str">
        <f t="shared" si="422"/>
        <v/>
      </c>
      <c r="BQ292" s="46" t="str">
        <f t="shared" si="422"/>
        <v/>
      </c>
      <c r="BR292" s="46" t="str">
        <f t="shared" si="422"/>
        <v/>
      </c>
      <c r="BS292" s="46" t="str">
        <f t="shared" si="422"/>
        <v/>
      </c>
      <c r="BT292" s="46" t="str">
        <f t="shared" si="422"/>
        <v/>
      </c>
      <c r="BU292" s="47"/>
      <c r="BV292" s="61">
        <f t="shared" si="439"/>
        <v>2</v>
      </c>
      <c r="BW292" s="46">
        <f t="shared" si="439"/>
        <v>0</v>
      </c>
      <c r="BX292" s="46" t="str">
        <f>(IF(O292="","",IF(RIGHT(O292,2)="10",RIGHT(O292,2),RIGHT(O292,1))+0))</f>
        <v/>
      </c>
      <c r="BY292" s="46">
        <f>(IF(P292="","",IF(RIGHT(P292,2)="10",RIGHT(P292,2),RIGHT(P292,1))+0))</f>
        <v>2</v>
      </c>
      <c r="BZ292" s="46">
        <f>(IF(Q292="","",IF(RIGHT(Q292,2)="10",RIGHT(Q292,2),RIGHT(Q292,1))+0))</f>
        <v>0</v>
      </c>
      <c r="CA292" s="62"/>
      <c r="CB292" s="46">
        <f>(IF(S292="","",IF(RIGHT(S292,2)="10",RIGHT(S292,2),RIGHT(S292,1))+0))</f>
        <v>0</v>
      </c>
      <c r="CC292" s="63" t="str">
        <f>(IF(T292="","",IF(RIGHT(T292,2)="10",RIGHT(T292,2),RIGHT(T292,1))+0))</f>
        <v/>
      </c>
      <c r="CL292" s="46"/>
      <c r="CM292" s="46"/>
      <c r="CN292" s="46"/>
      <c r="CO292" s="46" t="str">
        <f t="shared" si="424"/>
        <v/>
      </c>
      <c r="CP292" s="46" t="str">
        <f t="shared" si="424"/>
        <v/>
      </c>
      <c r="CQ292" s="46" t="str">
        <f t="shared" si="424"/>
        <v/>
      </c>
      <c r="CR292" s="46" t="str">
        <f t="shared" si="424"/>
        <v/>
      </c>
      <c r="CS292" s="46" t="str">
        <f t="shared" si="424"/>
        <v/>
      </c>
      <c r="CU292" s="61" t="str">
        <f t="shared" si="440"/>
        <v>H</v>
      </c>
      <c r="CV292" s="46" t="str">
        <f t="shared" si="440"/>
        <v>H</v>
      </c>
      <c r="CW292" s="46" t="str">
        <f>(IF(O292="","",IF(AY292&gt;BX292,"H",IF(AY292&lt;BX292,"A","D"))))</f>
        <v/>
      </c>
      <c r="CX292" s="46" t="str">
        <f>(IF(P292="","",IF(AZ292&gt;BY292,"H",IF(AZ292&lt;BY292,"A","D"))))</f>
        <v>D</v>
      </c>
      <c r="CY292" s="46" t="str">
        <f>(IF(Q292="","",IF(BA292&gt;BZ292,"H",IF(BA292&lt;BZ292,"A","D"))))</f>
        <v>H</v>
      </c>
      <c r="CZ292" s="62"/>
      <c r="DA292" s="46" t="str">
        <f>(IF(S292="","",IF(BC292&gt;CB292,"H",IF(BC292&lt;CB292,"A","D"))))</f>
        <v>H</v>
      </c>
      <c r="DB292" s="63" t="str">
        <f>(IF(T292="","",IF(BD292&gt;CC292,"H",IF(BD292&lt;CC292,"A","D"))))</f>
        <v/>
      </c>
      <c r="DK292" s="46"/>
      <c r="DL292" s="46"/>
      <c r="DM292" s="46"/>
      <c r="DQ292" s="24" t="str">
        <f t="shared" si="426"/>
        <v/>
      </c>
      <c r="DR292" s="24" t="str">
        <f t="shared" si="426"/>
        <v/>
      </c>
      <c r="DT292" s="20" t="str">
        <f t="shared" si="427"/>
        <v>Kingstonian</v>
      </c>
      <c r="DU292" s="48">
        <f t="shared" si="441"/>
        <v>12</v>
      </c>
      <c r="DV292" s="49">
        <f t="shared" si="442"/>
        <v>4</v>
      </c>
      <c r="DW292" s="49">
        <f t="shared" si="443"/>
        <v>1</v>
      </c>
      <c r="DX292" s="49">
        <f t="shared" si="444"/>
        <v>0</v>
      </c>
      <c r="DY292" s="49">
        <f>COUNTIF(CZ$287:CZ$294,"A")</f>
        <v>4</v>
      </c>
      <c r="DZ292" s="49">
        <f>COUNTIF(CZ$287:CZ$294,"D")</f>
        <v>0</v>
      </c>
      <c r="EA292" s="49">
        <f>COUNTIF(CZ$287:CZ$294,"H")</f>
        <v>3</v>
      </c>
      <c r="EB292" s="48">
        <f t="shared" si="445"/>
        <v>8</v>
      </c>
      <c r="EC292" s="48">
        <f t="shared" si="428"/>
        <v>1</v>
      </c>
      <c r="ED292" s="48">
        <f t="shared" si="428"/>
        <v>3</v>
      </c>
      <c r="EE292" s="50">
        <f>SUM($AW292:$BT292)+SUM(CA$287:CA$294)</f>
        <v>30</v>
      </c>
      <c r="EF292" s="50">
        <f>SUM($BV292:$CS292)+SUM(BB$287:BB$294)</f>
        <v>15</v>
      </c>
      <c r="EG292" s="48">
        <f t="shared" si="446"/>
        <v>25</v>
      </c>
      <c r="EH292" s="50">
        <f t="shared" si="447"/>
        <v>15</v>
      </c>
      <c r="EI292" s="47"/>
      <c r="EJ292" s="49">
        <f t="shared" si="429"/>
        <v>14</v>
      </c>
      <c r="EK292" s="49">
        <f t="shared" si="430"/>
        <v>10</v>
      </c>
      <c r="EL292" s="49">
        <f t="shared" si="431"/>
        <v>1</v>
      </c>
      <c r="EM292" s="49">
        <f t="shared" si="432"/>
        <v>3</v>
      </c>
      <c r="EN292" s="49">
        <f t="shared" si="433"/>
        <v>37</v>
      </c>
      <c r="EO292" s="49">
        <f t="shared" si="434"/>
        <v>16</v>
      </c>
      <c r="EP292" s="49">
        <f t="shared" si="435"/>
        <v>31</v>
      </c>
      <c r="EQ292" s="49">
        <f t="shared" si="436"/>
        <v>21</v>
      </c>
      <c r="ES292" s="4">
        <f t="shared" si="448"/>
        <v>1</v>
      </c>
      <c r="ET292" s="4">
        <f t="shared" si="449"/>
        <v>1</v>
      </c>
      <c r="EU292" s="4">
        <f t="shared" si="437"/>
        <v>0</v>
      </c>
      <c r="EV292" s="4">
        <f t="shared" si="437"/>
        <v>0</v>
      </c>
      <c r="EW292" s="4">
        <f t="shared" si="437"/>
        <v>1</v>
      </c>
      <c r="EX292" s="4">
        <f t="shared" si="437"/>
        <v>1</v>
      </c>
      <c r="EY292" s="4">
        <f t="shared" si="437"/>
        <v>1</v>
      </c>
      <c r="EZ292" s="4">
        <f t="shared" si="437"/>
        <v>1</v>
      </c>
    </row>
    <row r="293" spans="1:164" x14ac:dyDescent="0.25">
      <c r="A293" s="4">
        <v>7</v>
      </c>
      <c r="B293" s="4" t="s">
        <v>518</v>
      </c>
      <c r="C293" s="24">
        <v>14</v>
      </c>
      <c r="D293" s="24">
        <v>3</v>
      </c>
      <c r="E293" s="24">
        <v>0</v>
      </c>
      <c r="F293" s="24">
        <v>11</v>
      </c>
      <c r="G293" s="24">
        <v>18</v>
      </c>
      <c r="H293" s="24">
        <v>44</v>
      </c>
      <c r="I293" s="21">
        <v>9</v>
      </c>
      <c r="J293" s="24">
        <v>-26</v>
      </c>
      <c r="L293" s="51" t="s">
        <v>499</v>
      </c>
      <c r="M293" s="64" t="s">
        <v>165</v>
      </c>
      <c r="N293" s="57" t="s">
        <v>179</v>
      </c>
      <c r="O293" s="57" t="s">
        <v>207</v>
      </c>
      <c r="P293" s="55" t="s">
        <v>206</v>
      </c>
      <c r="Q293" s="57" t="s">
        <v>157</v>
      </c>
      <c r="R293" s="57" t="s">
        <v>232</v>
      </c>
      <c r="S293" s="53"/>
      <c r="T293" s="75" t="s">
        <v>227</v>
      </c>
      <c r="W293" s="24"/>
      <c r="X293" s="24"/>
      <c r="Y293" s="24"/>
      <c r="Z293" s="24"/>
      <c r="AA293" s="51" t="s">
        <v>499</v>
      </c>
      <c r="AB293" s="64"/>
      <c r="AC293" s="57"/>
      <c r="AD293" s="57"/>
      <c r="AE293" s="55" t="s">
        <v>358</v>
      </c>
      <c r="AF293" s="54" t="s">
        <v>380</v>
      </c>
      <c r="AG293" s="57"/>
      <c r="AH293" s="53"/>
      <c r="AI293" s="75"/>
      <c r="AJ293" s="24"/>
      <c r="AK293" s="24"/>
      <c r="AL293" s="24"/>
      <c r="AM293" s="24"/>
      <c r="AN293" s="24"/>
      <c r="AO293" s="24"/>
      <c r="AW293" s="61">
        <f t="shared" si="438"/>
        <v>6</v>
      </c>
      <c r="AX293" s="46">
        <f t="shared" si="438"/>
        <v>3</v>
      </c>
      <c r="AY293" s="46">
        <f>(IF(O293="","",(IF(MID(O293,2,1)="-",LEFT(O293,1),LEFT(O293,2)))+0))</f>
        <v>0</v>
      </c>
      <c r="AZ293" s="46">
        <f>(IF(P293="","",(IF(MID(P293,2,1)="-",LEFT(P293,1),LEFT(P293,2)))+0))</f>
        <v>1</v>
      </c>
      <c r="BA293" s="46">
        <f>(IF(Q293="","",(IF(MID(Q293,2,1)="-",LEFT(Q293,1),LEFT(Q293,2)))+0))</f>
        <v>0</v>
      </c>
      <c r="BB293" s="46">
        <f>(IF(R293="","",(IF(MID(R293,2,1)="-",LEFT(R293,1),LEFT(R293,2)))+0))</f>
        <v>4</v>
      </c>
      <c r="BC293" s="62"/>
      <c r="BD293" s="63">
        <f>(IF(T293="","",(IF(MID(T293,2,1)="-",LEFT(T293,1),LEFT(T293,2)))+0))</f>
        <v>1</v>
      </c>
      <c r="BM293" s="46"/>
      <c r="BN293" s="46"/>
      <c r="BO293" s="46"/>
      <c r="BP293" s="46" t="str">
        <f t="shared" si="422"/>
        <v/>
      </c>
      <c r="BQ293" s="46" t="str">
        <f t="shared" si="422"/>
        <v/>
      </c>
      <c r="BR293" s="46" t="str">
        <f t="shared" si="422"/>
        <v/>
      </c>
      <c r="BS293" s="46" t="str">
        <f t="shared" si="422"/>
        <v/>
      </c>
      <c r="BT293" s="46" t="str">
        <f t="shared" si="422"/>
        <v/>
      </c>
      <c r="BU293" s="47"/>
      <c r="BV293" s="61">
        <f t="shared" si="439"/>
        <v>0</v>
      </c>
      <c r="BW293" s="46">
        <f t="shared" si="439"/>
        <v>3</v>
      </c>
      <c r="BX293" s="46">
        <f>(IF(O293="","",IF(RIGHT(O293,2)="10",RIGHT(O293,2),RIGHT(O293,1))+0))</f>
        <v>4</v>
      </c>
      <c r="BY293" s="46">
        <f>(IF(P293="","",IF(RIGHT(P293,2)="10",RIGHT(P293,2),RIGHT(P293,1))+0))</f>
        <v>2</v>
      </c>
      <c r="BZ293" s="46">
        <f>(IF(Q293="","",IF(RIGHT(Q293,2)="10",RIGHT(Q293,2),RIGHT(Q293,1))+0))</f>
        <v>3</v>
      </c>
      <c r="CA293" s="46">
        <f>(IF(R293="","",IF(RIGHT(R293,2)="10",RIGHT(R293,2),RIGHT(R293,1))+0))</f>
        <v>0</v>
      </c>
      <c r="CB293" s="62"/>
      <c r="CC293" s="63">
        <f>(IF(T293="","",IF(RIGHT(T293,2)="10",RIGHT(T293,2),RIGHT(T293,1))+0))</f>
        <v>0</v>
      </c>
      <c r="CL293" s="46"/>
      <c r="CM293" s="46"/>
      <c r="CN293" s="46"/>
      <c r="CO293" s="46" t="str">
        <f t="shared" si="424"/>
        <v/>
      </c>
      <c r="CP293" s="46" t="str">
        <f t="shared" si="424"/>
        <v/>
      </c>
      <c r="CQ293" s="46" t="str">
        <f t="shared" si="424"/>
        <v/>
      </c>
      <c r="CR293" s="46" t="str">
        <f t="shared" si="424"/>
        <v/>
      </c>
      <c r="CS293" s="46" t="str">
        <f t="shared" si="424"/>
        <v/>
      </c>
      <c r="CU293" s="61" t="str">
        <f t="shared" si="440"/>
        <v>H</v>
      </c>
      <c r="CV293" s="46" t="str">
        <f t="shared" si="440"/>
        <v>D</v>
      </c>
      <c r="CW293" s="46" t="str">
        <f>(IF(O293="","",IF(AY293&gt;BX293,"H",IF(AY293&lt;BX293,"A","D"))))</f>
        <v>A</v>
      </c>
      <c r="CX293" s="46" t="str">
        <f>(IF(P293="","",IF(AZ293&gt;BY293,"H",IF(AZ293&lt;BY293,"A","D"))))</f>
        <v>A</v>
      </c>
      <c r="CY293" s="46" t="str">
        <f>(IF(Q293="","",IF(BA293&gt;BZ293,"H",IF(BA293&lt;BZ293,"A","D"))))</f>
        <v>A</v>
      </c>
      <c r="CZ293" s="46" t="str">
        <f>(IF(R293="","",IF(BB293&gt;CA293,"H",IF(BB293&lt;CA293,"A","D"))))</f>
        <v>H</v>
      </c>
      <c r="DA293" s="62"/>
      <c r="DB293" s="63" t="str">
        <f>(IF(T293="","",IF(BD293&gt;CC293,"H",IF(BD293&lt;CC293,"A","D"))))</f>
        <v>H</v>
      </c>
      <c r="DK293" s="46"/>
      <c r="DL293" s="46"/>
      <c r="DM293" s="46"/>
      <c r="DQ293" s="24" t="str">
        <f t="shared" si="426"/>
        <v/>
      </c>
      <c r="DR293" s="24" t="str">
        <f t="shared" si="426"/>
        <v/>
      </c>
      <c r="DT293" s="20" t="str">
        <f t="shared" si="427"/>
        <v>Malden Vale</v>
      </c>
      <c r="DU293" s="48">
        <f t="shared" si="441"/>
        <v>14</v>
      </c>
      <c r="DV293" s="49">
        <f t="shared" si="442"/>
        <v>3</v>
      </c>
      <c r="DW293" s="49">
        <f t="shared" si="443"/>
        <v>1</v>
      </c>
      <c r="DX293" s="49">
        <f t="shared" si="444"/>
        <v>3</v>
      </c>
      <c r="DY293" s="49">
        <f>COUNTIF(DA$287:DA$294,"A")</f>
        <v>2</v>
      </c>
      <c r="DZ293" s="49">
        <f>COUNTIF(DA$287:DA$294,"D")</f>
        <v>1</v>
      </c>
      <c r="EA293" s="49">
        <f>COUNTIF(DA$287:DA$294,"H")</f>
        <v>4</v>
      </c>
      <c r="EB293" s="48">
        <f t="shared" si="445"/>
        <v>5</v>
      </c>
      <c r="EC293" s="48">
        <f t="shared" si="428"/>
        <v>2</v>
      </c>
      <c r="ED293" s="48">
        <f t="shared" si="428"/>
        <v>7</v>
      </c>
      <c r="EE293" s="50">
        <f>SUM($AW293:$BT293)+SUM(CB$287:CB$294)</f>
        <v>27</v>
      </c>
      <c r="EF293" s="50">
        <f>SUM($BV293:$CS293)+SUM(BC$287:BC$294)</f>
        <v>29</v>
      </c>
      <c r="EG293" s="48">
        <f t="shared" si="446"/>
        <v>17</v>
      </c>
      <c r="EH293" s="50">
        <f t="shared" si="447"/>
        <v>-2</v>
      </c>
      <c r="EI293" s="47"/>
      <c r="EJ293" s="49">
        <f t="shared" si="429"/>
        <v>14</v>
      </c>
      <c r="EK293" s="49">
        <f t="shared" si="430"/>
        <v>5</v>
      </c>
      <c r="EL293" s="49">
        <f t="shared" si="431"/>
        <v>2</v>
      </c>
      <c r="EM293" s="49">
        <f t="shared" si="432"/>
        <v>7</v>
      </c>
      <c r="EN293" s="49">
        <f t="shared" si="433"/>
        <v>27</v>
      </c>
      <c r="EO293" s="49">
        <f t="shared" si="434"/>
        <v>29</v>
      </c>
      <c r="EP293" s="49">
        <f t="shared" si="435"/>
        <v>17</v>
      </c>
      <c r="EQ293" s="49">
        <f t="shared" si="436"/>
        <v>-2</v>
      </c>
      <c r="ES293" s="4">
        <f t="shared" si="448"/>
        <v>0</v>
      </c>
      <c r="ET293" s="4">
        <f t="shared" si="449"/>
        <v>0</v>
      </c>
      <c r="EU293" s="4">
        <f t="shared" si="437"/>
        <v>0</v>
      </c>
      <c r="EV293" s="4">
        <f t="shared" si="437"/>
        <v>0</v>
      </c>
      <c r="EW293" s="4">
        <f t="shared" si="437"/>
        <v>0</v>
      </c>
      <c r="EX293" s="4">
        <f t="shared" si="437"/>
        <v>0</v>
      </c>
      <c r="EY293" s="4">
        <f t="shared" si="437"/>
        <v>0</v>
      </c>
      <c r="EZ293" s="4">
        <f t="shared" si="437"/>
        <v>0</v>
      </c>
    </row>
    <row r="294" spans="1:164" ht="11.4" thickBot="1" x14ac:dyDescent="0.3">
      <c r="A294" s="4">
        <v>8</v>
      </c>
      <c r="B294" s="4" t="s">
        <v>411</v>
      </c>
      <c r="C294" s="24">
        <v>14</v>
      </c>
      <c r="D294" s="24">
        <v>1</v>
      </c>
      <c r="E294" s="24">
        <v>0</v>
      </c>
      <c r="F294" s="24">
        <v>13</v>
      </c>
      <c r="G294" s="24">
        <v>15</v>
      </c>
      <c r="H294" s="24">
        <v>44</v>
      </c>
      <c r="I294" s="21">
        <v>3</v>
      </c>
      <c r="J294" s="24">
        <v>-29</v>
      </c>
      <c r="L294" s="77" t="s">
        <v>411</v>
      </c>
      <c r="M294" s="78" t="s">
        <v>235</v>
      </c>
      <c r="N294" s="80" t="s">
        <v>206</v>
      </c>
      <c r="O294" s="80" t="s">
        <v>235</v>
      </c>
      <c r="P294" s="81" t="s">
        <v>235</v>
      </c>
      <c r="Q294" s="80" t="s">
        <v>206</v>
      </c>
      <c r="R294" s="80" t="s">
        <v>149</v>
      </c>
      <c r="S294" s="80" t="s">
        <v>104</v>
      </c>
      <c r="T294" s="83"/>
      <c r="W294" s="24"/>
      <c r="X294" s="24"/>
      <c r="Y294" s="24"/>
      <c r="Z294" s="24"/>
      <c r="AA294" s="77" t="s">
        <v>411</v>
      </c>
      <c r="AB294" s="78"/>
      <c r="AC294" s="80"/>
      <c r="AD294" s="80"/>
      <c r="AE294" s="81" t="s">
        <v>617</v>
      </c>
      <c r="AF294" s="85" t="s">
        <v>382</v>
      </c>
      <c r="AG294" s="80"/>
      <c r="AH294" s="80"/>
      <c r="AI294" s="83"/>
      <c r="AJ294" s="24"/>
      <c r="AK294" s="24"/>
      <c r="AL294" s="24"/>
      <c r="AM294" s="24"/>
      <c r="AN294" s="24"/>
      <c r="AO294" s="24"/>
      <c r="AW294" s="87">
        <f t="shared" si="438"/>
        <v>0</v>
      </c>
      <c r="AX294" s="88">
        <f t="shared" si="438"/>
        <v>1</v>
      </c>
      <c r="AY294" s="88">
        <f>(IF(O294="","",(IF(MID(O294,2,1)="-",LEFT(O294,1),LEFT(O294,2)))+0))</f>
        <v>0</v>
      </c>
      <c r="AZ294" s="88">
        <f>(IF(P294="","",(IF(MID(P294,2,1)="-",LEFT(P294,1),LEFT(P294,2)))+0))</f>
        <v>0</v>
      </c>
      <c r="BA294" s="88">
        <f>(IF(Q294="","",(IF(MID(Q294,2,1)="-",LEFT(Q294,1),LEFT(Q294,2)))+0))</f>
        <v>1</v>
      </c>
      <c r="BB294" s="88">
        <f>(IF(R294="","",(IF(MID(R294,2,1)="-",LEFT(R294,1),LEFT(R294,2)))+0))</f>
        <v>3</v>
      </c>
      <c r="BC294" s="88">
        <f>(IF(S294="","",(IF(MID(S294,2,1)="-",LEFT(S294,1),LEFT(S294,2)))+0))</f>
        <v>1</v>
      </c>
      <c r="BD294" s="89"/>
      <c r="BM294" s="46"/>
      <c r="BN294" s="46"/>
      <c r="BO294" s="46"/>
      <c r="BP294" s="46" t="str">
        <f t="shared" si="422"/>
        <v/>
      </c>
      <c r="BQ294" s="46" t="str">
        <f t="shared" si="422"/>
        <v/>
      </c>
      <c r="BR294" s="46" t="str">
        <f t="shared" si="422"/>
        <v/>
      </c>
      <c r="BS294" s="46" t="str">
        <f t="shared" si="422"/>
        <v/>
      </c>
      <c r="BT294" s="46" t="str">
        <f t="shared" si="422"/>
        <v/>
      </c>
      <c r="BU294" s="47"/>
      <c r="BV294" s="87">
        <f t="shared" si="439"/>
        <v>2</v>
      </c>
      <c r="BW294" s="88">
        <f t="shared" si="439"/>
        <v>2</v>
      </c>
      <c r="BX294" s="88">
        <f>(IF(O294="","",IF(RIGHT(O294,2)="10",RIGHT(O294,2),RIGHT(O294,1))+0))</f>
        <v>2</v>
      </c>
      <c r="BY294" s="88">
        <f>(IF(P294="","",IF(RIGHT(P294,2)="10",RIGHT(P294,2),RIGHT(P294,1))+0))</f>
        <v>2</v>
      </c>
      <c r="BZ294" s="88">
        <f>(IF(Q294="","",IF(RIGHT(Q294,2)="10",RIGHT(Q294,2),RIGHT(Q294,1))+0))</f>
        <v>2</v>
      </c>
      <c r="CA294" s="88">
        <f>(IF(R294="","",IF(RIGHT(R294,2)="10",RIGHT(R294,2),RIGHT(R294,1))+0))</f>
        <v>2</v>
      </c>
      <c r="CB294" s="88">
        <f>(IF(S294="","",IF(RIGHT(S294,2)="10",RIGHT(S294,2),RIGHT(S294,1))+0))</f>
        <v>3</v>
      </c>
      <c r="CC294" s="89"/>
      <c r="CL294" s="46"/>
      <c r="CM294" s="46"/>
      <c r="CN294" s="46"/>
      <c r="CO294" s="46" t="str">
        <f t="shared" si="424"/>
        <v/>
      </c>
      <c r="CP294" s="46" t="str">
        <f t="shared" si="424"/>
        <v/>
      </c>
      <c r="CQ294" s="46" t="str">
        <f t="shared" si="424"/>
        <v/>
      </c>
      <c r="CR294" s="46" t="str">
        <f t="shared" si="424"/>
        <v/>
      </c>
      <c r="CS294" s="46" t="str">
        <f t="shared" si="424"/>
        <v/>
      </c>
      <c r="CU294" s="87" t="str">
        <f t="shared" si="440"/>
        <v>A</v>
      </c>
      <c r="CV294" s="88" t="str">
        <f t="shared" si="440"/>
        <v>A</v>
      </c>
      <c r="CW294" s="88" t="str">
        <f>(IF(O294="","",IF(AY294&gt;BX294,"H",IF(AY294&lt;BX294,"A","D"))))</f>
        <v>A</v>
      </c>
      <c r="CX294" s="88" t="str">
        <f>(IF(P294="","",IF(AZ294&gt;BY294,"H",IF(AZ294&lt;BY294,"A","D"))))</f>
        <v>A</v>
      </c>
      <c r="CY294" s="88" t="str">
        <f>(IF(Q294="","",IF(BA294&gt;BZ294,"H",IF(BA294&lt;BZ294,"A","D"))))</f>
        <v>A</v>
      </c>
      <c r="CZ294" s="88" t="str">
        <f>(IF(R294="","",IF(BB294&gt;CA294,"H",IF(BB294&lt;CA294,"A","D"))))</f>
        <v>H</v>
      </c>
      <c r="DA294" s="88" t="str">
        <f>(IF(S294="","",IF(BC294&gt;CB294,"H",IF(BC294&lt;CB294,"A","D"))))</f>
        <v>A</v>
      </c>
      <c r="DB294" s="89"/>
      <c r="DK294" s="46"/>
      <c r="DL294" s="46"/>
      <c r="DM294" s="46"/>
      <c r="DQ294" s="24" t="str">
        <f t="shared" si="426"/>
        <v/>
      </c>
      <c r="DR294" s="24" t="str">
        <f t="shared" si="426"/>
        <v/>
      </c>
      <c r="DT294" s="20" t="str">
        <f t="shared" si="427"/>
        <v>Walton &amp; Hersham</v>
      </c>
      <c r="DU294" s="48">
        <f t="shared" si="441"/>
        <v>12</v>
      </c>
      <c r="DV294" s="49">
        <f t="shared" si="442"/>
        <v>1</v>
      </c>
      <c r="DW294" s="49">
        <f t="shared" si="443"/>
        <v>0</v>
      </c>
      <c r="DX294" s="49">
        <f t="shared" si="444"/>
        <v>6</v>
      </c>
      <c r="DY294" s="49">
        <f>COUNTIF(DB$287:DB$294,"A")</f>
        <v>0</v>
      </c>
      <c r="DZ294" s="49">
        <f>COUNTIF(DB$287:DB$294,"D")</f>
        <v>0</v>
      </c>
      <c r="EA294" s="49">
        <f>COUNTIF(DB$287:DB$294,"H")</f>
        <v>5</v>
      </c>
      <c r="EB294" s="48">
        <f t="shared" si="445"/>
        <v>1</v>
      </c>
      <c r="EC294" s="48">
        <f t="shared" si="428"/>
        <v>0</v>
      </c>
      <c r="ED294" s="48">
        <f t="shared" si="428"/>
        <v>11</v>
      </c>
      <c r="EE294" s="50">
        <f>SUM($AW294:$BT294)+SUM(CC$287:CC$294)</f>
        <v>13</v>
      </c>
      <c r="EF294" s="50">
        <f>SUM($BV294:$CS294)+SUM(BD$287:BD$294)</f>
        <v>32</v>
      </c>
      <c r="EG294" s="48">
        <f t="shared" si="446"/>
        <v>3</v>
      </c>
      <c r="EH294" s="50">
        <f t="shared" si="447"/>
        <v>-19</v>
      </c>
      <c r="EI294" s="47"/>
      <c r="EJ294" s="49">
        <f t="shared" si="429"/>
        <v>14</v>
      </c>
      <c r="EK294" s="49">
        <f t="shared" si="430"/>
        <v>1</v>
      </c>
      <c r="EL294" s="49">
        <f t="shared" si="431"/>
        <v>0</v>
      </c>
      <c r="EM294" s="49">
        <f t="shared" si="432"/>
        <v>13</v>
      </c>
      <c r="EN294" s="49">
        <f t="shared" si="433"/>
        <v>15</v>
      </c>
      <c r="EO294" s="49">
        <f t="shared" si="434"/>
        <v>44</v>
      </c>
      <c r="EP294" s="49">
        <f t="shared" si="435"/>
        <v>3</v>
      </c>
      <c r="EQ294" s="49">
        <f t="shared" si="436"/>
        <v>-29</v>
      </c>
      <c r="ES294" s="4">
        <f t="shared" si="448"/>
        <v>1</v>
      </c>
      <c r="ET294" s="4">
        <f t="shared" si="449"/>
        <v>0</v>
      </c>
      <c r="EU294" s="4">
        <f t="shared" si="437"/>
        <v>0</v>
      </c>
      <c r="EV294" s="4">
        <f t="shared" si="437"/>
        <v>1</v>
      </c>
      <c r="EW294" s="4">
        <f t="shared" si="437"/>
        <v>1</v>
      </c>
      <c r="EX294" s="4">
        <f t="shared" si="437"/>
        <v>1</v>
      </c>
      <c r="EY294" s="4">
        <f t="shared" si="437"/>
        <v>0</v>
      </c>
      <c r="EZ294" s="4">
        <f t="shared" si="437"/>
        <v>1</v>
      </c>
    </row>
    <row r="295" spans="1:164" x14ac:dyDescent="0.25">
      <c r="G295" s="27">
        <f>SUM(G287:G294)</f>
        <v>226</v>
      </c>
      <c r="H295" s="27">
        <f>SUM(H287:H294)</f>
        <v>226</v>
      </c>
      <c r="J295" s="27">
        <f>SUM(J287:J294)</f>
        <v>0</v>
      </c>
      <c r="DN295" s="24" t="str">
        <f>(IF(AQ295="","",IF(BP295&gt;CO295,"H",IF(BP295&lt;CO295,"A","D"))))</f>
        <v/>
      </c>
      <c r="DO295" s="24" t="str">
        <f>(IF(AR295="","",IF(BQ295&gt;CP295,"H",IF(BQ295&lt;CP295,"A","D"))))</f>
        <v/>
      </c>
      <c r="DP295" s="24" t="str">
        <f>(IF(AS295="","",IF(BR295&gt;CQ295,"H",IF(BR295&lt;CQ295,"A","D"))))</f>
        <v/>
      </c>
      <c r="DQ295" s="24" t="str">
        <f t="shared" si="426"/>
        <v/>
      </c>
      <c r="DR295" s="24" t="str">
        <f t="shared" si="426"/>
        <v/>
      </c>
      <c r="DS295" s="20"/>
      <c r="DT295" s="20"/>
      <c r="DU295" s="48"/>
      <c r="DV295" s="49"/>
      <c r="DW295" s="49"/>
      <c r="DX295" s="49"/>
      <c r="DY295" s="49"/>
      <c r="DZ295" s="49"/>
      <c r="EA295" s="49"/>
      <c r="EB295" s="48"/>
      <c r="EC295" s="48"/>
      <c r="ED295" s="48"/>
      <c r="EE295" s="50"/>
      <c r="EF295" s="50"/>
      <c r="EG295" s="48"/>
      <c r="EH295" s="50"/>
      <c r="EI295" s="47"/>
      <c r="EJ295" s="49"/>
      <c r="EK295" s="49"/>
      <c r="EL295" s="49"/>
      <c r="EM295" s="49"/>
      <c r="EN295" s="49"/>
      <c r="EO295" s="49"/>
      <c r="EP295" s="49"/>
      <c r="EQ295" s="49"/>
      <c r="ER295" s="20"/>
    </row>
    <row r="296" spans="1:164" ht="11.4" thickBot="1" x14ac:dyDescent="0.3">
      <c r="A296" s="20" t="s">
        <v>618</v>
      </c>
      <c r="B296" s="20"/>
      <c r="C296" s="23" t="s">
        <v>619</v>
      </c>
      <c r="D296" s="21"/>
      <c r="E296" s="21"/>
      <c r="F296" s="21"/>
      <c r="G296" s="21"/>
      <c r="H296" s="21"/>
      <c r="J296" s="21"/>
    </row>
    <row r="297" spans="1:164" ht="11.4" thickBot="1" x14ac:dyDescent="0.3">
      <c r="A297" s="20" t="s">
        <v>11</v>
      </c>
      <c r="B297" s="20" t="s">
        <v>12</v>
      </c>
      <c r="C297" s="21" t="s">
        <v>13</v>
      </c>
      <c r="D297" s="21" t="s">
        <v>14</v>
      </c>
      <c r="E297" s="21" t="s">
        <v>15</v>
      </c>
      <c r="F297" s="21" t="s">
        <v>16</v>
      </c>
      <c r="G297" s="21" t="s">
        <v>17</v>
      </c>
      <c r="H297" s="21" t="s">
        <v>18</v>
      </c>
      <c r="I297" s="21" t="s">
        <v>19</v>
      </c>
      <c r="J297" s="21" t="s">
        <v>96</v>
      </c>
      <c r="L297" s="131" t="s">
        <v>420</v>
      </c>
      <c r="M297" s="33" t="s">
        <v>620</v>
      </c>
      <c r="N297" s="33" t="s">
        <v>621</v>
      </c>
      <c r="O297" s="33" t="s">
        <v>622</v>
      </c>
      <c r="P297" s="33" t="s">
        <v>623</v>
      </c>
      <c r="Q297" s="33" t="s">
        <v>624</v>
      </c>
      <c r="R297" s="34" t="s">
        <v>292</v>
      </c>
      <c r="S297" s="33" t="s">
        <v>625</v>
      </c>
      <c r="T297" s="33" t="s">
        <v>626</v>
      </c>
      <c r="U297" s="33" t="s">
        <v>510</v>
      </c>
      <c r="V297" s="35" t="s">
        <v>627</v>
      </c>
      <c r="W297" s="92" t="s">
        <v>628</v>
      </c>
      <c r="AA297" s="32"/>
      <c r="AB297" s="33" t="s">
        <v>620</v>
      </c>
      <c r="AC297" s="33" t="s">
        <v>621</v>
      </c>
      <c r="AD297" s="33" t="s">
        <v>622</v>
      </c>
      <c r="AE297" s="33" t="s">
        <v>623</v>
      </c>
      <c r="AF297" s="33" t="s">
        <v>624</v>
      </c>
      <c r="AG297" s="34" t="s">
        <v>292</v>
      </c>
      <c r="AH297" s="33" t="s">
        <v>625</v>
      </c>
      <c r="AI297" s="33" t="s">
        <v>626</v>
      </c>
      <c r="AJ297" s="33" t="s">
        <v>510</v>
      </c>
      <c r="AK297" s="33" t="s">
        <v>627</v>
      </c>
      <c r="AL297" s="92" t="s">
        <v>628</v>
      </c>
      <c r="AP297" s="4" t="s">
        <v>112</v>
      </c>
      <c r="DU297" s="24" t="s">
        <v>13</v>
      </c>
      <c r="DV297" s="24" t="s">
        <v>90</v>
      </c>
      <c r="DW297" s="24" t="s">
        <v>91</v>
      </c>
      <c r="DX297" s="24" t="s">
        <v>92</v>
      </c>
      <c r="DY297" s="24" t="s">
        <v>93</v>
      </c>
      <c r="DZ297" s="24" t="s">
        <v>94</v>
      </c>
      <c r="EA297" s="24" t="s">
        <v>95</v>
      </c>
      <c r="EB297" s="24" t="s">
        <v>14</v>
      </c>
      <c r="EC297" s="24" t="s">
        <v>15</v>
      </c>
      <c r="ED297" s="24" t="s">
        <v>16</v>
      </c>
      <c r="EE297" s="24" t="s">
        <v>17</v>
      </c>
      <c r="EF297" s="24" t="s">
        <v>18</v>
      </c>
      <c r="EG297" s="24" t="s">
        <v>19</v>
      </c>
      <c r="EH297" s="24" t="s">
        <v>96</v>
      </c>
      <c r="EI297" s="24"/>
      <c r="EJ297" s="24" t="s">
        <v>13</v>
      </c>
      <c r="EK297" s="24" t="s">
        <v>14</v>
      </c>
      <c r="EL297" s="24" t="s">
        <v>15</v>
      </c>
      <c r="EM297" s="24" t="s">
        <v>16</v>
      </c>
      <c r="EN297" s="24" t="s">
        <v>17</v>
      </c>
      <c r="EO297" s="24" t="s">
        <v>18</v>
      </c>
      <c r="EP297" s="24" t="s">
        <v>19</v>
      </c>
      <c r="EQ297" s="24" t="s">
        <v>96</v>
      </c>
    </row>
    <row r="298" spans="1:164" x14ac:dyDescent="0.25">
      <c r="A298" s="4">
        <v>1</v>
      </c>
      <c r="B298" s="4" t="s">
        <v>629</v>
      </c>
      <c r="C298" s="24">
        <v>18</v>
      </c>
      <c r="D298" s="24">
        <v>13</v>
      </c>
      <c r="E298" s="24">
        <v>2</v>
      </c>
      <c r="F298" s="24">
        <v>3</v>
      </c>
      <c r="G298" s="24">
        <v>69</v>
      </c>
      <c r="H298" s="24">
        <v>27</v>
      </c>
      <c r="I298" s="21">
        <v>41</v>
      </c>
      <c r="J298" s="24">
        <v>42</v>
      </c>
      <c r="L298" s="36" t="s">
        <v>630</v>
      </c>
      <c r="M298" s="37"/>
      <c r="N298" s="33" t="s">
        <v>104</v>
      </c>
      <c r="O298" s="33" t="s">
        <v>157</v>
      </c>
      <c r="P298" s="33" t="s">
        <v>177</v>
      </c>
      <c r="Q298" s="33" t="s">
        <v>116</v>
      </c>
      <c r="R298" s="34" t="s">
        <v>631</v>
      </c>
      <c r="S298" s="33" t="s">
        <v>121</v>
      </c>
      <c r="T298" s="33" t="s">
        <v>206</v>
      </c>
      <c r="U298" s="33" t="s">
        <v>207</v>
      </c>
      <c r="V298" s="35" t="s">
        <v>104</v>
      </c>
      <c r="W298" s="94"/>
      <c r="AA298" s="36" t="s">
        <v>630</v>
      </c>
      <c r="AB298" s="37"/>
      <c r="AC298" s="33" t="s">
        <v>573</v>
      </c>
      <c r="AD298" s="33" t="s">
        <v>575</v>
      </c>
      <c r="AE298" s="33" t="s">
        <v>403</v>
      </c>
      <c r="AF298" s="33" t="s">
        <v>409</v>
      </c>
      <c r="AG298" s="34" t="s">
        <v>584</v>
      </c>
      <c r="AH298" s="33" t="s">
        <v>632</v>
      </c>
      <c r="AI298" s="33" t="s">
        <v>475</v>
      </c>
      <c r="AJ298" s="33" t="s">
        <v>633</v>
      </c>
      <c r="AK298" s="35" t="s">
        <v>634</v>
      </c>
      <c r="AL298" s="94"/>
      <c r="AP298" s="4" t="s">
        <v>312</v>
      </c>
      <c r="AW298" s="43"/>
      <c r="AX298" s="44">
        <f t="shared" ref="AX298:BF301" si="450">(IF(N298="","",(IF(MID(N298,2,1)="-",LEFT(N298,1),LEFT(N298,2)))+0))</f>
        <v>1</v>
      </c>
      <c r="AY298" s="44">
        <f t="shared" si="450"/>
        <v>0</v>
      </c>
      <c r="AZ298" s="44">
        <f t="shared" si="450"/>
        <v>2</v>
      </c>
      <c r="BA298" s="44">
        <f t="shared" si="450"/>
        <v>1</v>
      </c>
      <c r="BB298" s="44">
        <f t="shared" si="450"/>
        <v>3</v>
      </c>
      <c r="BC298" s="44">
        <f t="shared" si="450"/>
        <v>1</v>
      </c>
      <c r="BD298" s="44">
        <f t="shared" si="450"/>
        <v>1</v>
      </c>
      <c r="BE298" s="44">
        <f t="shared" si="450"/>
        <v>0</v>
      </c>
      <c r="BF298" s="45">
        <f t="shared" si="450"/>
        <v>1</v>
      </c>
      <c r="BM298" s="46"/>
      <c r="BN298" s="46"/>
      <c r="BO298" s="46"/>
      <c r="BP298" s="46" t="str">
        <f t="shared" ref="BP298:BT306" si="451">(IF(AQ298="","",(IF(MID(AQ298,2,1)="-",LEFT(AQ298,1),LEFT(AQ298,2)))+0))</f>
        <v/>
      </c>
      <c r="BQ298" s="46" t="str">
        <f t="shared" si="451"/>
        <v/>
      </c>
      <c r="BR298" s="46" t="str">
        <f t="shared" si="451"/>
        <v/>
      </c>
      <c r="BS298" s="46" t="str">
        <f t="shared" si="451"/>
        <v/>
      </c>
      <c r="BT298" s="46" t="str">
        <f t="shared" si="451"/>
        <v/>
      </c>
      <c r="BU298" s="47"/>
      <c r="BV298" s="43"/>
      <c r="BW298" s="44">
        <f t="shared" ref="BW298:CE301" si="452">(IF(N298="","",IF(RIGHT(N298,2)="10",RIGHT(N298,2),RIGHT(N298,1))+0))</f>
        <v>3</v>
      </c>
      <c r="BX298" s="44">
        <f t="shared" si="452"/>
        <v>3</v>
      </c>
      <c r="BY298" s="44">
        <f t="shared" si="452"/>
        <v>1</v>
      </c>
      <c r="BZ298" s="44">
        <f t="shared" si="452"/>
        <v>5</v>
      </c>
      <c r="CA298" s="44">
        <f t="shared" si="452"/>
        <v>8</v>
      </c>
      <c r="CB298" s="44">
        <f t="shared" si="452"/>
        <v>4</v>
      </c>
      <c r="CC298" s="44">
        <f t="shared" si="452"/>
        <v>2</v>
      </c>
      <c r="CD298" s="44">
        <f t="shared" si="452"/>
        <v>4</v>
      </c>
      <c r="CE298" s="45">
        <f t="shared" si="452"/>
        <v>3</v>
      </c>
      <c r="CL298" s="46"/>
      <c r="CM298" s="46"/>
      <c r="CN298" s="46"/>
      <c r="CO298" s="46" t="str">
        <f t="shared" ref="CO298:CS306" si="453">(IF(AQ298="","",IF(RIGHT(AQ298,2)="10",RIGHT(AQ298,2),RIGHT(AQ298,1))+0))</f>
        <v/>
      </c>
      <c r="CP298" s="46" t="str">
        <f t="shared" si="453"/>
        <v/>
      </c>
      <c r="CQ298" s="46" t="str">
        <f t="shared" si="453"/>
        <v/>
      </c>
      <c r="CR298" s="46" t="str">
        <f t="shared" si="453"/>
        <v/>
      </c>
      <c r="CS298" s="46" t="str">
        <f t="shared" si="453"/>
        <v/>
      </c>
      <c r="CU298" s="43"/>
      <c r="CV298" s="44" t="str">
        <f t="shared" ref="CV298:DD301" si="454">(IF(N298="","",IF(AX298&gt;BW298,"H",IF(AX298&lt;BW298,"A","D"))))</f>
        <v>A</v>
      </c>
      <c r="CW298" s="44" t="str">
        <f t="shared" si="454"/>
        <v>A</v>
      </c>
      <c r="CX298" s="44" t="str">
        <f t="shared" si="454"/>
        <v>H</v>
      </c>
      <c r="CY298" s="44" t="str">
        <f t="shared" si="454"/>
        <v>A</v>
      </c>
      <c r="CZ298" s="44" t="str">
        <f t="shared" si="454"/>
        <v>A</v>
      </c>
      <c r="DA298" s="44" t="str">
        <f t="shared" si="454"/>
        <v>A</v>
      </c>
      <c r="DB298" s="44" t="str">
        <f t="shared" si="454"/>
        <v>A</v>
      </c>
      <c r="DC298" s="44" t="str">
        <f t="shared" si="454"/>
        <v>A</v>
      </c>
      <c r="DD298" s="45" t="str">
        <f t="shared" si="454"/>
        <v>A</v>
      </c>
      <c r="DK298" s="46"/>
      <c r="DL298" s="46"/>
      <c r="DM298" s="46"/>
      <c r="DN298" s="24" t="str">
        <f t="shared" ref="DN298:DR306" si="455">(IF(AQ298="","",IF(BP298&gt;CO298,"H",IF(BP298&lt;CO298,"A","D"))))</f>
        <v/>
      </c>
      <c r="DO298" s="24" t="str">
        <f t="shared" si="455"/>
        <v/>
      </c>
      <c r="DP298" s="24" t="str">
        <f t="shared" si="455"/>
        <v/>
      </c>
      <c r="DQ298" s="24" t="str">
        <f t="shared" si="455"/>
        <v/>
      </c>
      <c r="DR298" s="24" t="str">
        <f t="shared" si="455"/>
        <v/>
      </c>
      <c r="DT298" s="20" t="str">
        <f t="shared" ref="DT298:DT307" si="456">L298</f>
        <v>Broadbridge Heath</v>
      </c>
      <c r="DU298" s="48">
        <f>SUM(EB298:ED298)</f>
        <v>18</v>
      </c>
      <c r="DV298" s="49">
        <f>COUNTIF($CU298:$DR298,"H")</f>
        <v>1</v>
      </c>
      <c r="DW298" s="49">
        <f>COUNTIF($CU298:$DR298,"D")</f>
        <v>0</v>
      </c>
      <c r="DX298" s="49">
        <f>COUNTIF($CU298:$DR298,"A")</f>
        <v>8</v>
      </c>
      <c r="DY298" s="49">
        <f>COUNTIF(CU$298:CU$307,"A")</f>
        <v>1</v>
      </c>
      <c r="DZ298" s="49">
        <f>COUNTIF(CU$298:CU$307,"D")</f>
        <v>1</v>
      </c>
      <c r="EA298" s="49">
        <f>COUNTIF(CU$298:CU$307,"H")</f>
        <v>7</v>
      </c>
      <c r="EB298" s="48">
        <f>DV298+DY298</f>
        <v>2</v>
      </c>
      <c r="EC298" s="48">
        <f t="shared" ref="EC298:ED307" si="457">DW298+DZ298</f>
        <v>1</v>
      </c>
      <c r="ED298" s="48">
        <f t="shared" si="457"/>
        <v>15</v>
      </c>
      <c r="EE298" s="50">
        <f>SUM($AW298:$BT298)+SUM(BV$298:BV$307)</f>
        <v>21</v>
      </c>
      <c r="EF298" s="50">
        <f>SUM($BV298:$CS298)+SUM(AW$298:AW$307)</f>
        <v>69</v>
      </c>
      <c r="EG298" s="48">
        <f>(EB298*3)+EC298</f>
        <v>7</v>
      </c>
      <c r="EH298" s="50">
        <f>EE298-EF298</f>
        <v>-48</v>
      </c>
      <c r="EI298" s="47"/>
      <c r="EJ298" s="49">
        <f t="shared" ref="EJ298:EJ307" si="458">VLOOKUP($DT298,$B$298:$J$307,2,0)</f>
        <v>18</v>
      </c>
      <c r="EK298" s="49">
        <f t="shared" ref="EK298:EK307" si="459">VLOOKUP($DT298,$B$298:$J$307,3,0)</f>
        <v>1</v>
      </c>
      <c r="EL298" s="49">
        <f t="shared" ref="EL298:EL307" si="460">VLOOKUP($DT298,$B$298:$J$307,4,0)</f>
        <v>1</v>
      </c>
      <c r="EM298" s="49">
        <f t="shared" ref="EM298:EM307" si="461">VLOOKUP($DT298,$B$298:$J$307,5,0)</f>
        <v>16</v>
      </c>
      <c r="EN298" s="49">
        <f t="shared" ref="EN298:EN307" si="462">VLOOKUP($DT298,$B$298:$J$307,6,0)</f>
        <v>21</v>
      </c>
      <c r="EO298" s="49">
        <f t="shared" ref="EO298:EO307" si="463">VLOOKUP($DT298,$B$298:$J$307,7,0)</f>
        <v>79</v>
      </c>
      <c r="EP298" s="49">
        <f t="shared" ref="EP298:EP307" si="464">VLOOKUP($DT298,$B$298:$J$307,8,0)</f>
        <v>4</v>
      </c>
      <c r="EQ298" s="49">
        <f t="shared" ref="EQ298:EQ307" si="465">VLOOKUP($DT298,$B$298:$J$307,9,0)</f>
        <v>-58</v>
      </c>
      <c r="ES298" s="4">
        <f>IF(DU298=EJ298,0,1)</f>
        <v>0</v>
      </c>
      <c r="ET298" s="4">
        <f>IF(EB298=EK298,0,1)</f>
        <v>1</v>
      </c>
      <c r="EU298" s="4">
        <f t="shared" ref="EU298:EZ307" si="466">IF(EC298=EL298,0,1)</f>
        <v>0</v>
      </c>
      <c r="EV298" s="4">
        <f t="shared" si="466"/>
        <v>1</v>
      </c>
      <c r="EW298" s="4">
        <f t="shared" si="466"/>
        <v>0</v>
      </c>
      <c r="EX298" s="4">
        <f t="shared" si="466"/>
        <v>1</v>
      </c>
      <c r="EY298" s="4">
        <f t="shared" si="466"/>
        <v>1</v>
      </c>
      <c r="EZ298" s="4">
        <f t="shared" si="466"/>
        <v>1</v>
      </c>
    </row>
    <row r="299" spans="1:164" x14ac:dyDescent="0.25">
      <c r="A299" s="4">
        <v>2</v>
      </c>
      <c r="B299" s="4" t="s">
        <v>338</v>
      </c>
      <c r="C299" s="24">
        <v>18</v>
      </c>
      <c r="D299" s="24">
        <v>11</v>
      </c>
      <c r="E299" s="24">
        <v>4</v>
      </c>
      <c r="F299" s="24">
        <v>3</v>
      </c>
      <c r="G299" s="24">
        <v>52</v>
      </c>
      <c r="H299" s="24">
        <v>22</v>
      </c>
      <c r="I299" s="21">
        <v>37</v>
      </c>
      <c r="J299" s="24">
        <v>30</v>
      </c>
      <c r="L299" s="51" t="s">
        <v>635</v>
      </c>
      <c r="M299" s="64" t="s">
        <v>149</v>
      </c>
      <c r="N299" s="53"/>
      <c r="O299" s="57" t="s">
        <v>134</v>
      </c>
      <c r="P299" s="57" t="s">
        <v>100</v>
      </c>
      <c r="Q299" s="57" t="s">
        <v>99</v>
      </c>
      <c r="R299" s="55" t="s">
        <v>227</v>
      </c>
      <c r="S299" s="57" t="s">
        <v>117</v>
      </c>
      <c r="T299" s="57" t="s">
        <v>385</v>
      </c>
      <c r="U299" s="57" t="s">
        <v>206</v>
      </c>
      <c r="V299" s="75" t="s">
        <v>436</v>
      </c>
      <c r="W299" s="94"/>
      <c r="AA299" s="51" t="s">
        <v>635</v>
      </c>
      <c r="AB299" s="64" t="s">
        <v>435</v>
      </c>
      <c r="AC299" s="53"/>
      <c r="AD299" s="57" t="s">
        <v>555</v>
      </c>
      <c r="AE299" s="57" t="s">
        <v>560</v>
      </c>
      <c r="AF299" s="57" t="s">
        <v>432</v>
      </c>
      <c r="AG299" s="55" t="s">
        <v>537</v>
      </c>
      <c r="AH299" s="57" t="s">
        <v>514</v>
      </c>
      <c r="AI299" s="148"/>
      <c r="AJ299" s="57" t="s">
        <v>398</v>
      </c>
      <c r="AK299" s="75" t="s">
        <v>589</v>
      </c>
      <c r="AL299" s="94"/>
      <c r="AP299" s="4" t="s">
        <v>636</v>
      </c>
      <c r="AW299" s="61">
        <f t="shared" ref="AW299:AZ307" si="467">(IF(M299="","",(IF(MID(M299,2,1)="-",LEFT(M299,1),LEFT(M299,2)))+0))</f>
        <v>3</v>
      </c>
      <c r="AX299" s="62"/>
      <c r="AY299" s="46">
        <f t="shared" si="450"/>
        <v>3</v>
      </c>
      <c r="AZ299" s="46">
        <f t="shared" si="450"/>
        <v>2</v>
      </c>
      <c r="BA299" s="46">
        <f t="shared" si="450"/>
        <v>5</v>
      </c>
      <c r="BB299" s="46">
        <f t="shared" si="450"/>
        <v>1</v>
      </c>
      <c r="BC299" s="46">
        <f t="shared" si="450"/>
        <v>1</v>
      </c>
      <c r="BD299" s="46">
        <f t="shared" si="450"/>
        <v>6</v>
      </c>
      <c r="BE299" s="46">
        <f t="shared" si="450"/>
        <v>1</v>
      </c>
      <c r="BF299" s="63">
        <f t="shared" si="450"/>
        <v>5</v>
      </c>
      <c r="BM299" s="46"/>
      <c r="BN299" s="46"/>
      <c r="BO299" s="46"/>
      <c r="BP299" s="46" t="str">
        <f t="shared" si="451"/>
        <v/>
      </c>
      <c r="BQ299" s="46" t="str">
        <f t="shared" si="451"/>
        <v/>
      </c>
      <c r="BR299" s="46" t="str">
        <f t="shared" si="451"/>
        <v/>
      </c>
      <c r="BS299" s="46" t="str">
        <f t="shared" si="451"/>
        <v/>
      </c>
      <c r="BT299" s="46" t="str">
        <f t="shared" si="451"/>
        <v/>
      </c>
      <c r="BU299" s="47"/>
      <c r="BV299" s="61">
        <f t="shared" ref="BV299:BY307" si="468">(IF(M299="","",IF(RIGHT(M299,2)="10",RIGHT(M299,2),RIGHT(M299,1))+0))</f>
        <v>2</v>
      </c>
      <c r="BW299" s="62"/>
      <c r="BX299" s="46">
        <f t="shared" si="452"/>
        <v>1</v>
      </c>
      <c r="BY299" s="46">
        <f t="shared" si="452"/>
        <v>3</v>
      </c>
      <c r="BZ299" s="46">
        <f t="shared" si="452"/>
        <v>3</v>
      </c>
      <c r="CA299" s="46">
        <f t="shared" si="452"/>
        <v>0</v>
      </c>
      <c r="CB299" s="46">
        <f t="shared" si="452"/>
        <v>1</v>
      </c>
      <c r="CC299" s="46">
        <f t="shared" si="452"/>
        <v>1</v>
      </c>
      <c r="CD299" s="46">
        <f t="shared" si="452"/>
        <v>2</v>
      </c>
      <c r="CE299" s="63">
        <f t="shared" si="452"/>
        <v>4</v>
      </c>
      <c r="CL299" s="46"/>
      <c r="CM299" s="46"/>
      <c r="CN299" s="46"/>
      <c r="CO299" s="46" t="str">
        <f t="shared" si="453"/>
        <v/>
      </c>
      <c r="CP299" s="46" t="str">
        <f t="shared" si="453"/>
        <v/>
      </c>
      <c r="CQ299" s="46" t="str">
        <f t="shared" si="453"/>
        <v/>
      </c>
      <c r="CR299" s="46" t="str">
        <f t="shared" si="453"/>
        <v/>
      </c>
      <c r="CS299" s="46" t="str">
        <f t="shared" si="453"/>
        <v/>
      </c>
      <c r="CU299" s="61" t="str">
        <f t="shared" ref="CU299:CX307" si="469">(IF(M299="","",IF(AW299&gt;BV299,"H",IF(AW299&lt;BV299,"A","D"))))</f>
        <v>H</v>
      </c>
      <c r="CV299" s="62"/>
      <c r="CW299" s="46" t="str">
        <f t="shared" si="454"/>
        <v>H</v>
      </c>
      <c r="CX299" s="46" t="str">
        <f t="shared" si="454"/>
        <v>A</v>
      </c>
      <c r="CY299" s="46" t="str">
        <f t="shared" si="454"/>
        <v>H</v>
      </c>
      <c r="CZ299" s="46" t="str">
        <f t="shared" si="454"/>
        <v>H</v>
      </c>
      <c r="DA299" s="46" t="str">
        <f t="shared" si="454"/>
        <v>D</v>
      </c>
      <c r="DB299" s="46" t="str">
        <f t="shared" si="454"/>
        <v>H</v>
      </c>
      <c r="DC299" s="46" t="str">
        <f t="shared" si="454"/>
        <v>A</v>
      </c>
      <c r="DD299" s="63" t="str">
        <f t="shared" si="454"/>
        <v>H</v>
      </c>
      <c r="DK299" s="46"/>
      <c r="DL299" s="46"/>
      <c r="DM299" s="46"/>
      <c r="DN299" s="24" t="str">
        <f t="shared" si="455"/>
        <v/>
      </c>
      <c r="DO299" s="24" t="str">
        <f t="shared" si="455"/>
        <v/>
      </c>
      <c r="DP299" s="24" t="str">
        <f t="shared" si="455"/>
        <v/>
      </c>
      <c r="DQ299" s="24" t="str">
        <f t="shared" si="455"/>
        <v/>
      </c>
      <c r="DR299" s="24" t="str">
        <f t="shared" si="455"/>
        <v/>
      </c>
      <c r="DT299" s="20" t="str">
        <f t="shared" si="456"/>
        <v>Chessington &amp; Hook United</v>
      </c>
      <c r="DU299" s="48">
        <f t="shared" ref="DU299:DU307" si="470">SUM(EB299:ED299)</f>
        <v>18</v>
      </c>
      <c r="DV299" s="49">
        <f t="shared" ref="DV299:DV307" si="471">COUNTIF($CU299:$DR299,"H")</f>
        <v>6</v>
      </c>
      <c r="DW299" s="49">
        <f t="shared" ref="DW299:DW307" si="472">COUNTIF($CU299:$DR299,"D")</f>
        <v>1</v>
      </c>
      <c r="DX299" s="49">
        <f t="shared" ref="DX299:DX307" si="473">COUNTIF($CU299:$DR299,"A")</f>
        <v>2</v>
      </c>
      <c r="DY299" s="49">
        <f>COUNTIF(CV$298:CV$307,"A")</f>
        <v>4</v>
      </c>
      <c r="DZ299" s="49">
        <f>COUNTIF(CV$298:CV$307,"D")</f>
        <v>1</v>
      </c>
      <c r="EA299" s="49">
        <f>COUNTIF(CV$298:CV$307,"H")</f>
        <v>4</v>
      </c>
      <c r="EB299" s="48">
        <f t="shared" ref="EB299:EB307" si="474">DV299+DY299</f>
        <v>10</v>
      </c>
      <c r="EC299" s="48">
        <f t="shared" si="457"/>
        <v>2</v>
      </c>
      <c r="ED299" s="48">
        <f t="shared" si="457"/>
        <v>6</v>
      </c>
      <c r="EE299" s="50">
        <f>SUM($AW299:$BT299)+SUM(BW$298:BW$307)</f>
        <v>45</v>
      </c>
      <c r="EF299" s="50">
        <f>SUM($BV299:$CS299)+SUM(AX$298:AX$307)</f>
        <v>36</v>
      </c>
      <c r="EG299" s="48">
        <f t="shared" ref="EG299:EG307" si="475">(EB299*3)+EC299</f>
        <v>32</v>
      </c>
      <c r="EH299" s="50">
        <f t="shared" ref="EH299:EH307" si="476">EE299-EF299</f>
        <v>9</v>
      </c>
      <c r="EI299" s="47"/>
      <c r="EJ299" s="49">
        <f t="shared" si="458"/>
        <v>18</v>
      </c>
      <c r="EK299" s="49">
        <f t="shared" si="459"/>
        <v>10</v>
      </c>
      <c r="EL299" s="49">
        <f t="shared" si="460"/>
        <v>2</v>
      </c>
      <c r="EM299" s="49">
        <f t="shared" si="461"/>
        <v>6</v>
      </c>
      <c r="EN299" s="49">
        <f t="shared" si="462"/>
        <v>45</v>
      </c>
      <c r="EO299" s="49">
        <f t="shared" si="463"/>
        <v>36</v>
      </c>
      <c r="EP299" s="49">
        <f t="shared" si="464"/>
        <v>32</v>
      </c>
      <c r="EQ299" s="49">
        <f t="shared" si="465"/>
        <v>9</v>
      </c>
      <c r="ES299" s="4">
        <f t="shared" ref="ES299:ES307" si="477">IF(DU299=EJ299,0,1)</f>
        <v>0</v>
      </c>
      <c r="ET299" s="4">
        <f t="shared" ref="ET299:ET307" si="478">IF(EB299=EK299,0,1)</f>
        <v>0</v>
      </c>
      <c r="EU299" s="4">
        <f t="shared" si="466"/>
        <v>0</v>
      </c>
      <c r="EV299" s="4">
        <f t="shared" si="466"/>
        <v>0</v>
      </c>
      <c r="EW299" s="4">
        <f t="shared" si="466"/>
        <v>0</v>
      </c>
      <c r="EX299" s="4">
        <f t="shared" si="466"/>
        <v>0</v>
      </c>
      <c r="EY299" s="4">
        <f t="shared" si="466"/>
        <v>0</v>
      </c>
      <c r="EZ299" s="4">
        <f t="shared" si="466"/>
        <v>0</v>
      </c>
    </row>
    <row r="300" spans="1:164" x14ac:dyDescent="0.25">
      <c r="A300" s="4">
        <v>3</v>
      </c>
      <c r="B300" s="4" t="s">
        <v>637</v>
      </c>
      <c r="C300" s="24">
        <v>18</v>
      </c>
      <c r="D300" s="24">
        <v>12</v>
      </c>
      <c r="E300" s="24">
        <v>1</v>
      </c>
      <c r="F300" s="24">
        <v>5</v>
      </c>
      <c r="G300" s="24">
        <v>52</v>
      </c>
      <c r="H300" s="24">
        <v>27</v>
      </c>
      <c r="I300" s="21">
        <v>37</v>
      </c>
      <c r="J300" s="24">
        <v>25</v>
      </c>
      <c r="L300" s="51" t="s">
        <v>638</v>
      </c>
      <c r="M300" s="64" t="s">
        <v>330</v>
      </c>
      <c r="N300" s="57" t="s">
        <v>145</v>
      </c>
      <c r="O300" s="53"/>
      <c r="P300" s="57" t="s">
        <v>235</v>
      </c>
      <c r="Q300" s="57" t="s">
        <v>227</v>
      </c>
      <c r="R300" s="55" t="s">
        <v>149</v>
      </c>
      <c r="S300" s="57" t="s">
        <v>206</v>
      </c>
      <c r="T300" s="57" t="s">
        <v>227</v>
      </c>
      <c r="U300" s="57" t="s">
        <v>235</v>
      </c>
      <c r="V300" s="75" t="s">
        <v>164</v>
      </c>
      <c r="W300" s="94"/>
      <c r="AA300" s="51" t="s">
        <v>638</v>
      </c>
      <c r="AB300" s="64" t="s">
        <v>349</v>
      </c>
      <c r="AC300" s="57" t="s">
        <v>601</v>
      </c>
      <c r="AD300" s="53"/>
      <c r="AE300" s="57" t="s">
        <v>639</v>
      </c>
      <c r="AF300" s="57" t="s">
        <v>396</v>
      </c>
      <c r="AG300" s="55" t="s">
        <v>600</v>
      </c>
      <c r="AH300" s="57" t="s">
        <v>592</v>
      </c>
      <c r="AI300" s="57" t="s">
        <v>581</v>
      </c>
      <c r="AJ300" s="57" t="s">
        <v>488</v>
      </c>
      <c r="AK300" s="75" t="s">
        <v>560</v>
      </c>
      <c r="AL300" s="94"/>
      <c r="AP300" s="4" t="s">
        <v>442</v>
      </c>
      <c r="AW300" s="61">
        <f t="shared" si="467"/>
        <v>5</v>
      </c>
      <c r="AX300" s="46">
        <f t="shared" si="467"/>
        <v>2</v>
      </c>
      <c r="AY300" s="62"/>
      <c r="AZ300" s="46">
        <f t="shared" si="450"/>
        <v>0</v>
      </c>
      <c r="BA300" s="46">
        <f t="shared" si="450"/>
        <v>1</v>
      </c>
      <c r="BB300" s="46">
        <f t="shared" si="450"/>
        <v>3</v>
      </c>
      <c r="BC300" s="46">
        <f t="shared" si="450"/>
        <v>1</v>
      </c>
      <c r="BD300" s="46">
        <f t="shared" si="450"/>
        <v>1</v>
      </c>
      <c r="BE300" s="46">
        <f t="shared" si="450"/>
        <v>0</v>
      </c>
      <c r="BF300" s="63">
        <f t="shared" si="450"/>
        <v>2</v>
      </c>
      <c r="BM300" s="46"/>
      <c r="BN300" s="46"/>
      <c r="BO300" s="46"/>
      <c r="BP300" s="46" t="str">
        <f t="shared" si="451"/>
        <v/>
      </c>
      <c r="BQ300" s="46" t="str">
        <f t="shared" si="451"/>
        <v/>
      </c>
      <c r="BR300" s="46" t="str">
        <f t="shared" si="451"/>
        <v/>
      </c>
      <c r="BS300" s="46" t="str">
        <f t="shared" si="451"/>
        <v/>
      </c>
      <c r="BT300" s="46" t="str">
        <f t="shared" si="451"/>
        <v/>
      </c>
      <c r="BU300" s="47"/>
      <c r="BV300" s="61">
        <f t="shared" si="468"/>
        <v>1</v>
      </c>
      <c r="BW300" s="46">
        <f t="shared" si="468"/>
        <v>4</v>
      </c>
      <c r="BX300" s="62"/>
      <c r="BY300" s="46">
        <f t="shared" si="452"/>
        <v>2</v>
      </c>
      <c r="BZ300" s="46">
        <f t="shared" si="452"/>
        <v>0</v>
      </c>
      <c r="CA300" s="46">
        <f t="shared" si="452"/>
        <v>2</v>
      </c>
      <c r="CB300" s="46">
        <f t="shared" si="452"/>
        <v>2</v>
      </c>
      <c r="CC300" s="46">
        <f t="shared" si="452"/>
        <v>0</v>
      </c>
      <c r="CD300" s="46">
        <f t="shared" si="452"/>
        <v>2</v>
      </c>
      <c r="CE300" s="63">
        <f t="shared" si="452"/>
        <v>0</v>
      </c>
      <c r="CL300" s="46"/>
      <c r="CM300" s="46"/>
      <c r="CN300" s="46"/>
      <c r="CO300" s="46" t="str">
        <f t="shared" si="453"/>
        <v/>
      </c>
      <c r="CP300" s="46" t="str">
        <f t="shared" si="453"/>
        <v/>
      </c>
      <c r="CQ300" s="46" t="str">
        <f t="shared" si="453"/>
        <v/>
      </c>
      <c r="CR300" s="46" t="str">
        <f t="shared" si="453"/>
        <v/>
      </c>
      <c r="CS300" s="46" t="str">
        <f t="shared" si="453"/>
        <v/>
      </c>
      <c r="CU300" s="61" t="str">
        <f t="shared" si="469"/>
        <v>H</v>
      </c>
      <c r="CV300" s="46" t="str">
        <f t="shared" si="469"/>
        <v>A</v>
      </c>
      <c r="CW300" s="62"/>
      <c r="CX300" s="46" t="str">
        <f t="shared" si="454"/>
        <v>A</v>
      </c>
      <c r="CY300" s="46" t="str">
        <f t="shared" si="454"/>
        <v>H</v>
      </c>
      <c r="CZ300" s="46" t="str">
        <f t="shared" si="454"/>
        <v>H</v>
      </c>
      <c r="DA300" s="46" t="str">
        <f t="shared" si="454"/>
        <v>A</v>
      </c>
      <c r="DB300" s="46" t="str">
        <f t="shared" si="454"/>
        <v>H</v>
      </c>
      <c r="DC300" s="46" t="str">
        <f t="shared" si="454"/>
        <v>A</v>
      </c>
      <c r="DD300" s="63" t="str">
        <f t="shared" si="454"/>
        <v>H</v>
      </c>
      <c r="DK300" s="46"/>
      <c r="DL300" s="46"/>
      <c r="DM300" s="46"/>
      <c r="DN300" s="24" t="str">
        <f t="shared" si="455"/>
        <v/>
      </c>
      <c r="DO300" s="24" t="str">
        <f t="shared" si="455"/>
        <v/>
      </c>
      <c r="DP300" s="24" t="str">
        <f t="shared" si="455"/>
        <v/>
      </c>
      <c r="DQ300" s="24" t="str">
        <f t="shared" si="455"/>
        <v/>
      </c>
      <c r="DR300" s="24" t="str">
        <f t="shared" si="455"/>
        <v/>
      </c>
      <c r="DT300" s="20" t="str">
        <f t="shared" si="456"/>
        <v>Cobham</v>
      </c>
      <c r="DU300" s="48">
        <f t="shared" si="470"/>
        <v>18</v>
      </c>
      <c r="DV300" s="49">
        <f t="shared" si="471"/>
        <v>5</v>
      </c>
      <c r="DW300" s="49">
        <f t="shared" si="472"/>
        <v>0</v>
      </c>
      <c r="DX300" s="49">
        <f t="shared" si="473"/>
        <v>4</v>
      </c>
      <c r="DY300" s="49">
        <f>COUNTIF(CW$298:CW$307,"A")</f>
        <v>3</v>
      </c>
      <c r="DZ300" s="49">
        <f>COUNTIF(CW$298:CW$307,"D")</f>
        <v>2</v>
      </c>
      <c r="EA300" s="49">
        <f>COUNTIF(CW$298:CW$307,"H")</f>
        <v>4</v>
      </c>
      <c r="EB300" s="48">
        <f t="shared" si="474"/>
        <v>8</v>
      </c>
      <c r="EC300" s="48">
        <f t="shared" si="457"/>
        <v>2</v>
      </c>
      <c r="ED300" s="48">
        <f t="shared" si="457"/>
        <v>8</v>
      </c>
      <c r="EE300" s="50">
        <f>SUM($AW300:$BT300)+SUM(BX$298:BX$307)</f>
        <v>29</v>
      </c>
      <c r="EF300" s="50">
        <f>SUM($BV300:$CS300)+SUM(AY$298:AY$307)</f>
        <v>32</v>
      </c>
      <c r="EG300" s="48">
        <f t="shared" si="475"/>
        <v>26</v>
      </c>
      <c r="EH300" s="50">
        <f t="shared" si="476"/>
        <v>-3</v>
      </c>
      <c r="EI300" s="47"/>
      <c r="EJ300" s="49">
        <f t="shared" si="458"/>
        <v>18</v>
      </c>
      <c r="EK300" s="49">
        <f t="shared" si="459"/>
        <v>8</v>
      </c>
      <c r="EL300" s="49">
        <f t="shared" si="460"/>
        <v>2</v>
      </c>
      <c r="EM300" s="49">
        <f t="shared" si="461"/>
        <v>8</v>
      </c>
      <c r="EN300" s="49">
        <f t="shared" si="462"/>
        <v>29</v>
      </c>
      <c r="EO300" s="49">
        <f t="shared" si="463"/>
        <v>32</v>
      </c>
      <c r="EP300" s="49">
        <f t="shared" si="464"/>
        <v>26</v>
      </c>
      <c r="EQ300" s="49">
        <f t="shared" si="465"/>
        <v>-3</v>
      </c>
      <c r="ES300" s="4">
        <f t="shared" si="477"/>
        <v>0</v>
      </c>
      <c r="ET300" s="4">
        <f t="shared" si="478"/>
        <v>0</v>
      </c>
      <c r="EU300" s="4">
        <f t="shared" si="466"/>
        <v>0</v>
      </c>
      <c r="EV300" s="4">
        <f t="shared" si="466"/>
        <v>0</v>
      </c>
      <c r="EW300" s="4">
        <f t="shared" si="466"/>
        <v>0</v>
      </c>
      <c r="EX300" s="4">
        <f t="shared" si="466"/>
        <v>0</v>
      </c>
      <c r="EY300" s="4">
        <f t="shared" si="466"/>
        <v>0</v>
      </c>
      <c r="EZ300" s="4">
        <f t="shared" si="466"/>
        <v>0</v>
      </c>
    </row>
    <row r="301" spans="1:164" x14ac:dyDescent="0.25">
      <c r="A301" s="4">
        <v>4</v>
      </c>
      <c r="B301" s="4" t="s">
        <v>551</v>
      </c>
      <c r="C301" s="24">
        <v>18</v>
      </c>
      <c r="D301" s="24">
        <v>11</v>
      </c>
      <c r="E301" s="24">
        <v>3</v>
      </c>
      <c r="F301" s="24">
        <v>4</v>
      </c>
      <c r="G301" s="24">
        <v>47</v>
      </c>
      <c r="H301" s="24">
        <v>27</v>
      </c>
      <c r="I301" s="21">
        <v>36</v>
      </c>
      <c r="J301" s="24">
        <v>20</v>
      </c>
      <c r="L301" s="51" t="s">
        <v>629</v>
      </c>
      <c r="M301" s="64" t="s">
        <v>165</v>
      </c>
      <c r="N301" s="57" t="s">
        <v>134</v>
      </c>
      <c r="O301" s="57" t="s">
        <v>102</v>
      </c>
      <c r="P301" s="53"/>
      <c r="Q301" s="57" t="s">
        <v>100</v>
      </c>
      <c r="R301" s="55" t="s">
        <v>179</v>
      </c>
      <c r="S301" s="57" t="s">
        <v>131</v>
      </c>
      <c r="T301" s="57" t="s">
        <v>234</v>
      </c>
      <c r="U301" s="57" t="s">
        <v>116</v>
      </c>
      <c r="V301" s="75" t="s">
        <v>206</v>
      </c>
      <c r="W301" s="94"/>
      <c r="AA301" s="51" t="s">
        <v>629</v>
      </c>
      <c r="AB301" s="64" t="s">
        <v>478</v>
      </c>
      <c r="AC301" s="57" t="s">
        <v>640</v>
      </c>
      <c r="AD301" s="57" t="s">
        <v>641</v>
      </c>
      <c r="AE301" s="53"/>
      <c r="AF301" s="57" t="s">
        <v>475</v>
      </c>
      <c r="AG301" s="55" t="s">
        <v>415</v>
      </c>
      <c r="AH301" s="57" t="s">
        <v>395</v>
      </c>
      <c r="AI301" s="57" t="s">
        <v>334</v>
      </c>
      <c r="AJ301" s="57" t="s">
        <v>355</v>
      </c>
      <c r="AK301" s="75" t="s">
        <v>432</v>
      </c>
      <c r="AL301" s="94"/>
      <c r="AW301" s="61">
        <f t="shared" si="467"/>
        <v>6</v>
      </c>
      <c r="AX301" s="46">
        <f t="shared" si="467"/>
        <v>3</v>
      </c>
      <c r="AY301" s="46">
        <f t="shared" si="467"/>
        <v>3</v>
      </c>
      <c r="AZ301" s="62"/>
      <c r="BA301" s="46">
        <f t="shared" si="450"/>
        <v>2</v>
      </c>
      <c r="BB301" s="46">
        <f t="shared" si="450"/>
        <v>3</v>
      </c>
      <c r="BC301" s="46">
        <f t="shared" si="450"/>
        <v>2</v>
      </c>
      <c r="BD301" s="46">
        <f t="shared" si="450"/>
        <v>6</v>
      </c>
      <c r="BE301" s="46">
        <f t="shared" si="450"/>
        <v>1</v>
      </c>
      <c r="BF301" s="63">
        <f t="shared" si="450"/>
        <v>1</v>
      </c>
      <c r="BM301" s="46"/>
      <c r="BN301" s="46"/>
      <c r="BO301" s="46"/>
      <c r="BP301" s="46" t="str">
        <f t="shared" si="451"/>
        <v/>
      </c>
      <c r="BQ301" s="46" t="str">
        <f t="shared" si="451"/>
        <v/>
      </c>
      <c r="BR301" s="46" t="str">
        <f t="shared" si="451"/>
        <v/>
      </c>
      <c r="BS301" s="46" t="str">
        <f t="shared" si="451"/>
        <v/>
      </c>
      <c r="BT301" s="46" t="str">
        <f t="shared" si="451"/>
        <v/>
      </c>
      <c r="BU301" s="47"/>
      <c r="BV301" s="61">
        <f t="shared" si="468"/>
        <v>0</v>
      </c>
      <c r="BW301" s="46">
        <f t="shared" si="468"/>
        <v>1</v>
      </c>
      <c r="BX301" s="46">
        <f t="shared" si="468"/>
        <v>0</v>
      </c>
      <c r="BY301" s="62"/>
      <c r="BZ301" s="46">
        <f t="shared" si="452"/>
        <v>3</v>
      </c>
      <c r="CA301" s="46">
        <f t="shared" si="452"/>
        <v>3</v>
      </c>
      <c r="CB301" s="46">
        <f t="shared" si="452"/>
        <v>1</v>
      </c>
      <c r="CC301" s="46">
        <f t="shared" si="452"/>
        <v>2</v>
      </c>
      <c r="CD301" s="46">
        <f t="shared" si="452"/>
        <v>5</v>
      </c>
      <c r="CE301" s="63">
        <f t="shared" si="452"/>
        <v>2</v>
      </c>
      <c r="CL301" s="46"/>
      <c r="CM301" s="46"/>
      <c r="CN301" s="46"/>
      <c r="CO301" s="46" t="str">
        <f t="shared" si="453"/>
        <v/>
      </c>
      <c r="CP301" s="46" t="str">
        <f t="shared" si="453"/>
        <v/>
      </c>
      <c r="CQ301" s="46" t="str">
        <f t="shared" si="453"/>
        <v/>
      </c>
      <c r="CR301" s="46" t="str">
        <f t="shared" si="453"/>
        <v/>
      </c>
      <c r="CS301" s="46" t="str">
        <f t="shared" si="453"/>
        <v/>
      </c>
      <c r="CU301" s="61" t="str">
        <f t="shared" si="469"/>
        <v>H</v>
      </c>
      <c r="CV301" s="46" t="str">
        <f t="shared" si="469"/>
        <v>H</v>
      </c>
      <c r="CW301" s="46" t="str">
        <f t="shared" si="469"/>
        <v>H</v>
      </c>
      <c r="CX301" s="62"/>
      <c r="CY301" s="46" t="str">
        <f t="shared" si="454"/>
        <v>A</v>
      </c>
      <c r="CZ301" s="46" t="str">
        <f t="shared" si="454"/>
        <v>D</v>
      </c>
      <c r="DA301" s="46" t="str">
        <f t="shared" si="454"/>
        <v>H</v>
      </c>
      <c r="DB301" s="46" t="str">
        <f t="shared" si="454"/>
        <v>H</v>
      </c>
      <c r="DC301" s="46" t="str">
        <f t="shared" si="454"/>
        <v>A</v>
      </c>
      <c r="DD301" s="63" t="str">
        <f t="shared" si="454"/>
        <v>A</v>
      </c>
      <c r="DK301" s="46"/>
      <c r="DL301" s="46"/>
      <c r="DM301" s="46"/>
      <c r="DN301" s="24" t="str">
        <f t="shared" si="455"/>
        <v/>
      </c>
      <c r="DO301" s="24" t="str">
        <f t="shared" si="455"/>
        <v/>
      </c>
      <c r="DP301" s="24" t="str">
        <f t="shared" si="455"/>
        <v/>
      </c>
      <c r="DQ301" s="24" t="str">
        <f t="shared" si="455"/>
        <v/>
      </c>
      <c r="DR301" s="24" t="str">
        <f t="shared" si="455"/>
        <v/>
      </c>
      <c r="DT301" s="20" t="str">
        <f t="shared" si="456"/>
        <v>Crawley Town</v>
      </c>
      <c r="DU301" s="48">
        <f t="shared" si="470"/>
        <v>18</v>
      </c>
      <c r="DV301" s="49">
        <f t="shared" si="471"/>
        <v>5</v>
      </c>
      <c r="DW301" s="49">
        <f t="shared" si="472"/>
        <v>1</v>
      </c>
      <c r="DX301" s="49">
        <f t="shared" si="473"/>
        <v>3</v>
      </c>
      <c r="DY301" s="49">
        <f>COUNTIF(CX$298:CX$307,"A")</f>
        <v>7</v>
      </c>
      <c r="DZ301" s="49">
        <f>COUNTIF(CX$298:CX$307,"D")</f>
        <v>1</v>
      </c>
      <c r="EA301" s="49">
        <f>COUNTIF(CX$298:CX$307,"H")</f>
        <v>1</v>
      </c>
      <c r="EB301" s="48">
        <f t="shared" si="474"/>
        <v>12</v>
      </c>
      <c r="EC301" s="48">
        <f t="shared" si="457"/>
        <v>2</v>
      </c>
      <c r="ED301" s="48">
        <f t="shared" si="457"/>
        <v>4</v>
      </c>
      <c r="EE301" s="50">
        <f>SUM($AW301:$BT301)+SUM(BY$298:BY$307)</f>
        <v>59</v>
      </c>
      <c r="EF301" s="50">
        <f>SUM($BV301:$CS301)+SUM(AZ$298:AZ$307)</f>
        <v>27</v>
      </c>
      <c r="EG301" s="48">
        <f t="shared" si="475"/>
        <v>38</v>
      </c>
      <c r="EH301" s="50">
        <f t="shared" si="476"/>
        <v>32</v>
      </c>
      <c r="EI301" s="47"/>
      <c r="EJ301" s="49">
        <f t="shared" si="458"/>
        <v>18</v>
      </c>
      <c r="EK301" s="49">
        <f t="shared" si="459"/>
        <v>13</v>
      </c>
      <c r="EL301" s="49">
        <f t="shared" si="460"/>
        <v>2</v>
      </c>
      <c r="EM301" s="49">
        <f t="shared" si="461"/>
        <v>3</v>
      </c>
      <c r="EN301" s="49">
        <f t="shared" si="462"/>
        <v>69</v>
      </c>
      <c r="EO301" s="49">
        <f t="shared" si="463"/>
        <v>27</v>
      </c>
      <c r="EP301" s="49">
        <f t="shared" si="464"/>
        <v>41</v>
      </c>
      <c r="EQ301" s="49">
        <f t="shared" si="465"/>
        <v>42</v>
      </c>
      <c r="ES301" s="4">
        <f t="shared" si="477"/>
        <v>0</v>
      </c>
      <c r="ET301" s="4">
        <f t="shared" si="478"/>
        <v>1</v>
      </c>
      <c r="EU301" s="4">
        <f t="shared" si="466"/>
        <v>0</v>
      </c>
      <c r="EV301" s="4">
        <f t="shared" si="466"/>
        <v>1</v>
      </c>
      <c r="EW301" s="4">
        <f t="shared" si="466"/>
        <v>1</v>
      </c>
      <c r="EX301" s="4">
        <f t="shared" si="466"/>
        <v>0</v>
      </c>
      <c r="EY301" s="4">
        <f t="shared" si="466"/>
        <v>1</v>
      </c>
      <c r="EZ301" s="4">
        <f t="shared" si="466"/>
        <v>1</v>
      </c>
    </row>
    <row r="302" spans="1:164" x14ac:dyDescent="0.25">
      <c r="A302" s="4">
        <v>5</v>
      </c>
      <c r="B302" s="4" t="s">
        <v>635</v>
      </c>
      <c r="C302" s="24">
        <v>18</v>
      </c>
      <c r="D302" s="24">
        <v>10</v>
      </c>
      <c r="E302" s="24">
        <v>2</v>
      </c>
      <c r="F302" s="24">
        <v>6</v>
      </c>
      <c r="G302" s="24">
        <v>45</v>
      </c>
      <c r="H302" s="24">
        <v>36</v>
      </c>
      <c r="I302" s="21">
        <v>32</v>
      </c>
      <c r="J302" s="24">
        <v>9</v>
      </c>
      <c r="L302" s="51" t="s">
        <v>642</v>
      </c>
      <c r="M302" s="64" t="s">
        <v>134</v>
      </c>
      <c r="N302" s="57" t="s">
        <v>117</v>
      </c>
      <c r="O302" s="57" t="s">
        <v>104</v>
      </c>
      <c r="P302" s="57" t="s">
        <v>116</v>
      </c>
      <c r="Q302" s="53"/>
      <c r="R302" s="55" t="s">
        <v>157</v>
      </c>
      <c r="S302" s="57" t="s">
        <v>207</v>
      </c>
      <c r="T302" s="57" t="s">
        <v>147</v>
      </c>
      <c r="U302" s="57" t="s">
        <v>206</v>
      </c>
      <c r="V302" s="75" t="s">
        <v>121</v>
      </c>
      <c r="W302" s="94"/>
      <c r="AA302" s="51" t="s">
        <v>642</v>
      </c>
      <c r="AB302" s="64" t="s">
        <v>504</v>
      </c>
      <c r="AC302" s="57" t="s">
        <v>478</v>
      </c>
      <c r="AD302" s="57" t="s">
        <v>481</v>
      </c>
      <c r="AE302" s="57" t="s">
        <v>476</v>
      </c>
      <c r="AF302" s="53"/>
      <c r="AG302" s="55" t="s">
        <v>634</v>
      </c>
      <c r="AH302" s="149"/>
      <c r="AI302" s="57" t="s">
        <v>407</v>
      </c>
      <c r="AJ302" s="57" t="s">
        <v>643</v>
      </c>
      <c r="AK302" s="75" t="s">
        <v>584</v>
      </c>
      <c r="AL302" s="94"/>
      <c r="AW302" s="61">
        <f t="shared" si="467"/>
        <v>3</v>
      </c>
      <c r="AX302" s="46">
        <f t="shared" si="467"/>
        <v>1</v>
      </c>
      <c r="AY302" s="46">
        <f t="shared" si="467"/>
        <v>1</v>
      </c>
      <c r="AZ302" s="46">
        <f t="shared" si="467"/>
        <v>1</v>
      </c>
      <c r="BA302" s="62"/>
      <c r="BB302" s="46">
        <f>(IF(R302="","",(IF(MID(R302,2,1)="-",LEFT(R302,1),LEFT(R302,2)))+0))</f>
        <v>0</v>
      </c>
      <c r="BC302" s="46">
        <f>(IF(S302="","",(IF(MID(S302,2,1)="-",LEFT(S302,1),LEFT(S302,2)))+0))</f>
        <v>0</v>
      </c>
      <c r="BD302" s="46">
        <f>(IF(T302="","",(IF(MID(T302,2,1)="-",LEFT(T302,1),LEFT(T302,2)))+0))</f>
        <v>0</v>
      </c>
      <c r="BE302" s="46">
        <f>(IF(U302="","",(IF(MID(U302,2,1)="-",LEFT(U302,1),LEFT(U302,2)))+0))</f>
        <v>1</v>
      </c>
      <c r="BF302" s="63">
        <f>(IF(V302="","",(IF(MID(V302,2,1)="-",LEFT(V302,1),LEFT(V302,2)))+0))</f>
        <v>1</v>
      </c>
      <c r="BM302" s="46"/>
      <c r="BN302" s="46"/>
      <c r="BO302" s="46"/>
      <c r="BP302" s="46" t="str">
        <f t="shared" si="451"/>
        <v/>
      </c>
      <c r="BQ302" s="46" t="str">
        <f t="shared" si="451"/>
        <v/>
      </c>
      <c r="BR302" s="46" t="str">
        <f t="shared" si="451"/>
        <v/>
      </c>
      <c r="BS302" s="46" t="str">
        <f t="shared" si="451"/>
        <v/>
      </c>
      <c r="BT302" s="46" t="str">
        <f t="shared" si="451"/>
        <v/>
      </c>
      <c r="BU302" s="47"/>
      <c r="BV302" s="61">
        <f t="shared" si="468"/>
        <v>1</v>
      </c>
      <c r="BW302" s="46">
        <f t="shared" si="468"/>
        <v>1</v>
      </c>
      <c r="BX302" s="46">
        <f t="shared" si="468"/>
        <v>3</v>
      </c>
      <c r="BY302" s="46">
        <f t="shared" si="468"/>
        <v>5</v>
      </c>
      <c r="BZ302" s="62"/>
      <c r="CA302" s="46">
        <f>(IF(R302="","",IF(RIGHT(R302,2)="10",RIGHT(R302,2),RIGHT(R302,1))+0))</f>
        <v>3</v>
      </c>
      <c r="CB302" s="46">
        <f>(IF(S302="","",IF(RIGHT(S302,2)="10",RIGHT(S302,2),RIGHT(S302,1))+0))</f>
        <v>4</v>
      </c>
      <c r="CC302" s="46">
        <f>(IF(T302="","",IF(RIGHT(T302,2)="10",RIGHT(T302,2),RIGHT(T302,1))+0))</f>
        <v>1</v>
      </c>
      <c r="CD302" s="46">
        <f>(IF(U302="","",IF(RIGHT(U302,2)="10",RIGHT(U302,2),RIGHT(U302,1))+0))</f>
        <v>2</v>
      </c>
      <c r="CE302" s="63">
        <f>(IF(V302="","",IF(RIGHT(V302,2)="10",RIGHT(V302,2),RIGHT(V302,1))+0))</f>
        <v>4</v>
      </c>
      <c r="CL302" s="46"/>
      <c r="CM302" s="46"/>
      <c r="CN302" s="46"/>
      <c r="CO302" s="46" t="str">
        <f t="shared" si="453"/>
        <v/>
      </c>
      <c r="CP302" s="46" t="str">
        <f t="shared" si="453"/>
        <v/>
      </c>
      <c r="CQ302" s="46" t="str">
        <f t="shared" si="453"/>
        <v/>
      </c>
      <c r="CR302" s="46" t="str">
        <f t="shared" si="453"/>
        <v/>
      </c>
      <c r="CS302" s="46" t="str">
        <f t="shared" si="453"/>
        <v/>
      </c>
      <c r="CU302" s="61" t="str">
        <f t="shared" si="469"/>
        <v>H</v>
      </c>
      <c r="CV302" s="46" t="str">
        <f t="shared" si="469"/>
        <v>D</v>
      </c>
      <c r="CW302" s="46" t="str">
        <f t="shared" si="469"/>
        <v>A</v>
      </c>
      <c r="CX302" s="46" t="str">
        <f t="shared" si="469"/>
        <v>A</v>
      </c>
      <c r="CY302" s="62"/>
      <c r="CZ302" s="46" t="str">
        <f>(IF(R302="","",IF(BB302&gt;CA302,"H",IF(BB302&lt;CA302,"A","D"))))</f>
        <v>A</v>
      </c>
      <c r="DA302" s="46" t="str">
        <f>(IF(S302="","",IF(BC302&gt;CB302,"H",IF(BC302&lt;CB302,"A","D"))))</f>
        <v>A</v>
      </c>
      <c r="DB302" s="46" t="str">
        <f>(IF(T302="","",IF(BD302&gt;CC302,"H",IF(BD302&lt;CC302,"A","D"))))</f>
        <v>A</v>
      </c>
      <c r="DC302" s="46" t="str">
        <f>(IF(U302="","",IF(BE302&gt;CD302,"H",IF(BE302&lt;CD302,"A","D"))))</f>
        <v>A</v>
      </c>
      <c r="DD302" s="63" t="str">
        <f>(IF(V302="","",IF(BF302&gt;CE302,"H",IF(BF302&lt;CE302,"A","D"))))</f>
        <v>A</v>
      </c>
      <c r="DK302" s="46"/>
      <c r="DL302" s="46"/>
      <c r="DM302" s="46"/>
      <c r="DN302" s="24" t="str">
        <f t="shared" si="455"/>
        <v/>
      </c>
      <c r="DO302" s="24" t="str">
        <f t="shared" si="455"/>
        <v/>
      </c>
      <c r="DP302" s="24" t="str">
        <f t="shared" si="455"/>
        <v/>
      </c>
      <c r="DQ302" s="24" t="str">
        <f t="shared" si="455"/>
        <v/>
      </c>
      <c r="DR302" s="24" t="str">
        <f t="shared" si="455"/>
        <v/>
      </c>
      <c r="DT302" s="20" t="str">
        <f t="shared" si="456"/>
        <v>East Grinstead Town</v>
      </c>
      <c r="DU302" s="48">
        <f t="shared" si="470"/>
        <v>18</v>
      </c>
      <c r="DV302" s="49">
        <f t="shared" si="471"/>
        <v>1</v>
      </c>
      <c r="DW302" s="49">
        <f t="shared" si="472"/>
        <v>1</v>
      </c>
      <c r="DX302" s="49">
        <f t="shared" si="473"/>
        <v>7</v>
      </c>
      <c r="DY302" s="49">
        <f>COUNTIF(CY$298:CY$307,"A")</f>
        <v>3</v>
      </c>
      <c r="DZ302" s="49">
        <f>COUNTIF(CY$298:CY$307,"D")</f>
        <v>1</v>
      </c>
      <c r="EA302" s="49">
        <f>COUNTIF(CY$298:CY$307,"H")</f>
        <v>5</v>
      </c>
      <c r="EB302" s="48">
        <f t="shared" si="474"/>
        <v>4</v>
      </c>
      <c r="EC302" s="48">
        <f t="shared" si="457"/>
        <v>2</v>
      </c>
      <c r="ED302" s="48">
        <f t="shared" si="457"/>
        <v>12</v>
      </c>
      <c r="EE302" s="50">
        <f>SUM($AW302:$BT302)+SUM(BZ$298:BZ$307)</f>
        <v>31</v>
      </c>
      <c r="EF302" s="50">
        <f>SUM($BV302:$CS302)+SUM(BA$298:BA$307)</f>
        <v>44</v>
      </c>
      <c r="EG302" s="48">
        <f t="shared" si="475"/>
        <v>14</v>
      </c>
      <c r="EH302" s="50">
        <f t="shared" si="476"/>
        <v>-13</v>
      </c>
      <c r="EI302" s="47"/>
      <c r="EJ302" s="49" t="e">
        <f t="shared" si="458"/>
        <v>#N/A</v>
      </c>
      <c r="EK302" s="49" t="e">
        <f t="shared" si="459"/>
        <v>#N/A</v>
      </c>
      <c r="EL302" s="49" t="e">
        <f t="shared" si="460"/>
        <v>#N/A</v>
      </c>
      <c r="EM302" s="49" t="e">
        <f t="shared" si="461"/>
        <v>#N/A</v>
      </c>
      <c r="EN302" s="49" t="e">
        <f t="shared" si="462"/>
        <v>#N/A</v>
      </c>
      <c r="EO302" s="49" t="e">
        <f t="shared" si="463"/>
        <v>#N/A</v>
      </c>
      <c r="EP302" s="49" t="e">
        <f t="shared" si="464"/>
        <v>#N/A</v>
      </c>
      <c r="EQ302" s="49" t="e">
        <f t="shared" si="465"/>
        <v>#N/A</v>
      </c>
      <c r="ES302" s="4" t="e">
        <f t="shared" si="477"/>
        <v>#N/A</v>
      </c>
      <c r="ET302" s="4" t="e">
        <f t="shared" si="478"/>
        <v>#N/A</v>
      </c>
      <c r="EU302" s="4" t="e">
        <f t="shared" si="466"/>
        <v>#N/A</v>
      </c>
      <c r="EV302" s="4" t="e">
        <f t="shared" si="466"/>
        <v>#N/A</v>
      </c>
      <c r="EW302" s="4" t="e">
        <f t="shared" si="466"/>
        <v>#N/A</v>
      </c>
      <c r="EX302" s="4" t="e">
        <f t="shared" si="466"/>
        <v>#N/A</v>
      </c>
      <c r="EY302" s="4" t="e">
        <f t="shared" si="466"/>
        <v>#N/A</v>
      </c>
      <c r="EZ302" s="4" t="e">
        <f t="shared" si="466"/>
        <v>#N/A</v>
      </c>
    </row>
    <row r="303" spans="1:164" x14ac:dyDescent="0.25">
      <c r="A303" s="4">
        <v>6</v>
      </c>
      <c r="B303" s="4" t="s">
        <v>638</v>
      </c>
      <c r="C303" s="24">
        <v>18</v>
      </c>
      <c r="D303" s="24">
        <v>8</v>
      </c>
      <c r="E303" s="24">
        <v>2</v>
      </c>
      <c r="F303" s="24">
        <v>8</v>
      </c>
      <c r="G303" s="24">
        <v>29</v>
      </c>
      <c r="H303" s="24">
        <v>32</v>
      </c>
      <c r="I303" s="21">
        <v>26</v>
      </c>
      <c r="J303" s="24">
        <v>-3</v>
      </c>
      <c r="L303" s="67" t="s">
        <v>299</v>
      </c>
      <c r="M303" s="68" t="s">
        <v>117</v>
      </c>
      <c r="N303" s="55" t="s">
        <v>131</v>
      </c>
      <c r="O303" s="55" t="s">
        <v>206</v>
      </c>
      <c r="P303" s="55" t="s">
        <v>157</v>
      </c>
      <c r="Q303" s="55" t="s">
        <v>101</v>
      </c>
      <c r="R303" s="53"/>
      <c r="S303" s="55" t="s">
        <v>235</v>
      </c>
      <c r="T303" s="55" t="s">
        <v>132</v>
      </c>
      <c r="U303" s="55" t="s">
        <v>101</v>
      </c>
      <c r="V303" s="70" t="s">
        <v>157</v>
      </c>
      <c r="W303" s="150"/>
      <c r="AA303" s="67" t="s">
        <v>299</v>
      </c>
      <c r="AB303" s="68" t="s">
        <v>432</v>
      </c>
      <c r="AC303" s="55" t="s">
        <v>527</v>
      </c>
      <c r="AD303" s="55" t="s">
        <v>416</v>
      </c>
      <c r="AE303" s="55" t="s">
        <v>643</v>
      </c>
      <c r="AF303" s="55" t="s">
        <v>435</v>
      </c>
      <c r="AG303" s="53"/>
      <c r="AH303" s="55" t="s">
        <v>644</v>
      </c>
      <c r="AI303" s="55" t="s">
        <v>398</v>
      </c>
      <c r="AJ303" s="55" t="s">
        <v>397</v>
      </c>
      <c r="AK303" s="70" t="s">
        <v>581</v>
      </c>
      <c r="AL303" s="150"/>
      <c r="AW303" s="61">
        <f t="shared" si="467"/>
        <v>1</v>
      </c>
      <c r="AX303" s="46">
        <f t="shared" si="467"/>
        <v>2</v>
      </c>
      <c r="AY303" s="46">
        <f t="shared" si="467"/>
        <v>1</v>
      </c>
      <c r="AZ303" s="46">
        <f t="shared" si="467"/>
        <v>0</v>
      </c>
      <c r="BA303" s="46">
        <f>(IF(Q303="","",(IF(MID(Q303,2,1)="-",LEFT(Q303,1),LEFT(Q303,2)))+0))</f>
        <v>2</v>
      </c>
      <c r="BB303" s="62"/>
      <c r="BC303" s="46">
        <f>(IF(S303="","",(IF(MID(S303,2,1)="-",LEFT(S303,1),LEFT(S303,2)))+0))</f>
        <v>0</v>
      </c>
      <c r="BD303" s="46">
        <f>(IF(T303="","",(IF(MID(T303,2,1)="-",LEFT(T303,1),LEFT(T303,2)))+0))</f>
        <v>4</v>
      </c>
      <c r="BE303" s="46">
        <f>(IF(U303="","",(IF(MID(U303,2,1)="-",LEFT(U303,1),LEFT(U303,2)))+0))</f>
        <v>2</v>
      </c>
      <c r="BF303" s="63">
        <f>(IF(V303="","",(IF(MID(V303,2,1)="-",LEFT(V303,1),LEFT(V303,2)))+0))</f>
        <v>0</v>
      </c>
      <c r="BM303" s="46"/>
      <c r="BN303" s="46"/>
      <c r="BO303" s="46"/>
      <c r="BP303" s="46" t="str">
        <f t="shared" si="451"/>
        <v/>
      </c>
      <c r="BQ303" s="46" t="str">
        <f t="shared" si="451"/>
        <v/>
      </c>
      <c r="BR303" s="46" t="str">
        <f t="shared" si="451"/>
        <v/>
      </c>
      <c r="BS303" s="46" t="str">
        <f t="shared" si="451"/>
        <v/>
      </c>
      <c r="BT303" s="46" t="str">
        <f t="shared" si="451"/>
        <v/>
      </c>
      <c r="BU303" s="47"/>
      <c r="BV303" s="61">
        <f t="shared" si="468"/>
        <v>1</v>
      </c>
      <c r="BW303" s="46">
        <f t="shared" si="468"/>
        <v>1</v>
      </c>
      <c r="BX303" s="46">
        <f t="shared" si="468"/>
        <v>2</v>
      </c>
      <c r="BY303" s="46">
        <f t="shared" si="468"/>
        <v>3</v>
      </c>
      <c r="BZ303" s="46">
        <f>(IF(Q303="","",IF(RIGHT(Q303,2)="10",RIGHT(Q303,2),RIGHT(Q303,1))+0))</f>
        <v>2</v>
      </c>
      <c r="CA303" s="62"/>
      <c r="CB303" s="46">
        <f>(IF(S303="","",IF(RIGHT(S303,2)="10",RIGHT(S303,2),RIGHT(S303,1))+0))</f>
        <v>2</v>
      </c>
      <c r="CC303" s="46">
        <f>(IF(T303="","",IF(RIGHT(T303,2)="10",RIGHT(T303,2),RIGHT(T303,1))+0))</f>
        <v>1</v>
      </c>
      <c r="CD303" s="46">
        <f>(IF(U303="","",IF(RIGHT(U303,2)="10",RIGHT(U303,2),RIGHT(U303,1))+0))</f>
        <v>2</v>
      </c>
      <c r="CE303" s="63">
        <f>(IF(V303="","",IF(RIGHT(V303,2)="10",RIGHT(V303,2),RIGHT(V303,1))+0))</f>
        <v>3</v>
      </c>
      <c r="CL303" s="46"/>
      <c r="CM303" s="46"/>
      <c r="CN303" s="46"/>
      <c r="CO303" s="46" t="str">
        <f t="shared" si="453"/>
        <v/>
      </c>
      <c r="CP303" s="46" t="str">
        <f t="shared" si="453"/>
        <v/>
      </c>
      <c r="CQ303" s="46" t="str">
        <f t="shared" si="453"/>
        <v/>
      </c>
      <c r="CR303" s="46" t="str">
        <f t="shared" si="453"/>
        <v/>
      </c>
      <c r="CS303" s="46" t="str">
        <f t="shared" si="453"/>
        <v/>
      </c>
      <c r="CU303" s="61" t="str">
        <f t="shared" si="469"/>
        <v>D</v>
      </c>
      <c r="CV303" s="46" t="str">
        <f t="shared" si="469"/>
        <v>H</v>
      </c>
      <c r="CW303" s="46" t="str">
        <f t="shared" si="469"/>
        <v>A</v>
      </c>
      <c r="CX303" s="46" t="str">
        <f t="shared" si="469"/>
        <v>A</v>
      </c>
      <c r="CY303" s="46" t="str">
        <f>(IF(Q303="","",IF(BA303&gt;BZ303,"H",IF(BA303&lt;BZ303,"A","D"))))</f>
        <v>D</v>
      </c>
      <c r="CZ303" s="62"/>
      <c r="DA303" s="46" t="str">
        <f>(IF(S303="","",IF(BC303&gt;CB303,"H",IF(BC303&lt;CB303,"A","D"))))</f>
        <v>A</v>
      </c>
      <c r="DB303" s="46" t="str">
        <f>(IF(T303="","",IF(BD303&gt;CC303,"H",IF(BD303&lt;CC303,"A","D"))))</f>
        <v>H</v>
      </c>
      <c r="DC303" s="46" t="str">
        <f>(IF(U303="","",IF(BE303&gt;CD303,"H",IF(BE303&lt;CD303,"A","D"))))</f>
        <v>D</v>
      </c>
      <c r="DD303" s="63" t="str">
        <f>(IF(V303="","",IF(BF303&gt;CE303,"H",IF(BF303&lt;CE303,"A","D"))))</f>
        <v>A</v>
      </c>
      <c r="DK303" s="46"/>
      <c r="DL303" s="46"/>
      <c r="DM303" s="46"/>
      <c r="DN303" s="24" t="str">
        <f t="shared" si="455"/>
        <v/>
      </c>
      <c r="DO303" s="24" t="str">
        <f t="shared" si="455"/>
        <v/>
      </c>
      <c r="DP303" s="24" t="str">
        <f t="shared" si="455"/>
        <v/>
      </c>
      <c r="DQ303" s="24" t="str">
        <f t="shared" si="455"/>
        <v/>
      </c>
      <c r="DR303" s="24" t="str">
        <f t="shared" si="455"/>
        <v/>
      </c>
      <c r="DT303" s="20" t="str">
        <f t="shared" si="456"/>
        <v>Epsom &amp; Ewell</v>
      </c>
      <c r="DU303" s="48">
        <f t="shared" si="470"/>
        <v>18</v>
      </c>
      <c r="DV303" s="49">
        <f t="shared" si="471"/>
        <v>2</v>
      </c>
      <c r="DW303" s="49">
        <f t="shared" si="472"/>
        <v>3</v>
      </c>
      <c r="DX303" s="49">
        <f t="shared" si="473"/>
        <v>4</v>
      </c>
      <c r="DY303" s="49">
        <f>COUNTIF(CZ$298:CZ$307,"A")</f>
        <v>4</v>
      </c>
      <c r="DZ303" s="49">
        <f>COUNTIF(CZ$298:CZ$307,"D")</f>
        <v>1</v>
      </c>
      <c r="EA303" s="49">
        <f>COUNTIF(CZ$298:CZ$307,"H")</f>
        <v>4</v>
      </c>
      <c r="EB303" s="48">
        <f t="shared" si="474"/>
        <v>6</v>
      </c>
      <c r="EC303" s="48">
        <f t="shared" si="457"/>
        <v>4</v>
      </c>
      <c r="ED303" s="48">
        <f t="shared" si="457"/>
        <v>8</v>
      </c>
      <c r="EE303" s="50">
        <f>SUM($AW303:$BT303)+SUM(CA$298:CA$307)</f>
        <v>38</v>
      </c>
      <c r="EF303" s="50">
        <f>SUM($BV303:$CS303)+SUM(BB$298:BB$307)</f>
        <v>37</v>
      </c>
      <c r="EG303" s="48">
        <f t="shared" si="475"/>
        <v>22</v>
      </c>
      <c r="EH303" s="50">
        <f t="shared" si="476"/>
        <v>1</v>
      </c>
      <c r="EI303" s="47"/>
      <c r="EJ303" s="49">
        <f t="shared" si="458"/>
        <v>18</v>
      </c>
      <c r="EK303" s="49">
        <f t="shared" si="459"/>
        <v>6</v>
      </c>
      <c r="EL303" s="49">
        <f t="shared" si="460"/>
        <v>4</v>
      </c>
      <c r="EM303" s="49">
        <f t="shared" si="461"/>
        <v>8</v>
      </c>
      <c r="EN303" s="49">
        <f t="shared" si="462"/>
        <v>38</v>
      </c>
      <c r="EO303" s="49">
        <f t="shared" si="463"/>
        <v>37</v>
      </c>
      <c r="EP303" s="49">
        <f t="shared" si="464"/>
        <v>22</v>
      </c>
      <c r="EQ303" s="49">
        <f t="shared" si="465"/>
        <v>1</v>
      </c>
      <c r="ES303" s="4">
        <f t="shared" si="477"/>
        <v>0</v>
      </c>
      <c r="ET303" s="4">
        <f t="shared" si="478"/>
        <v>0</v>
      </c>
      <c r="EU303" s="4">
        <f t="shared" si="466"/>
        <v>0</v>
      </c>
      <c r="EV303" s="4">
        <f t="shared" si="466"/>
        <v>0</v>
      </c>
      <c r="EW303" s="4">
        <f t="shared" si="466"/>
        <v>0</v>
      </c>
      <c r="EX303" s="4">
        <f t="shared" si="466"/>
        <v>0</v>
      </c>
      <c r="EY303" s="4">
        <f t="shared" si="466"/>
        <v>0</v>
      </c>
      <c r="EZ303" s="4">
        <f t="shared" si="466"/>
        <v>0</v>
      </c>
    </row>
    <row r="304" spans="1:164" s="20" customFormat="1" x14ac:dyDescent="0.25">
      <c r="A304" s="20">
        <v>7</v>
      </c>
      <c r="B304" s="20" t="s">
        <v>299</v>
      </c>
      <c r="C304" s="21">
        <v>18</v>
      </c>
      <c r="D304" s="21">
        <v>6</v>
      </c>
      <c r="E304" s="21">
        <v>4</v>
      </c>
      <c r="F304" s="21">
        <v>8</v>
      </c>
      <c r="G304" s="21">
        <v>38</v>
      </c>
      <c r="H304" s="21">
        <v>37</v>
      </c>
      <c r="I304" s="21">
        <v>22</v>
      </c>
      <c r="J304" s="21">
        <v>1</v>
      </c>
      <c r="L304" s="51" t="s">
        <v>338</v>
      </c>
      <c r="M304" s="64" t="s">
        <v>144</v>
      </c>
      <c r="N304" s="57" t="s">
        <v>146</v>
      </c>
      <c r="O304" s="57" t="s">
        <v>117</v>
      </c>
      <c r="P304" s="57" t="s">
        <v>179</v>
      </c>
      <c r="Q304" s="57" t="s">
        <v>134</v>
      </c>
      <c r="R304" s="55" t="s">
        <v>102</v>
      </c>
      <c r="S304" s="53"/>
      <c r="T304" s="57" t="s">
        <v>102</v>
      </c>
      <c r="U304" s="57" t="s">
        <v>117</v>
      </c>
      <c r="V304" s="75" t="s">
        <v>100</v>
      </c>
      <c r="W304" s="94"/>
      <c r="AA304" s="51" t="s">
        <v>338</v>
      </c>
      <c r="AB304" s="64" t="s">
        <v>645</v>
      </c>
      <c r="AC304" s="57" t="s">
        <v>593</v>
      </c>
      <c r="AD304" s="57" t="s">
        <v>334</v>
      </c>
      <c r="AE304" s="57" t="s">
        <v>485</v>
      </c>
      <c r="AF304" s="57" t="s">
        <v>581</v>
      </c>
      <c r="AG304" s="55" t="s">
        <v>646</v>
      </c>
      <c r="AH304" s="53"/>
      <c r="AI304" s="57" t="s">
        <v>435</v>
      </c>
      <c r="AJ304" s="57" t="s">
        <v>600</v>
      </c>
      <c r="AK304" s="75" t="s">
        <v>647</v>
      </c>
      <c r="AL304" s="94"/>
      <c r="AW304" s="61">
        <f t="shared" si="467"/>
        <v>7</v>
      </c>
      <c r="AX304" s="46">
        <f t="shared" si="467"/>
        <v>3</v>
      </c>
      <c r="AY304" s="46">
        <f t="shared" si="467"/>
        <v>1</v>
      </c>
      <c r="AZ304" s="46">
        <f t="shared" si="467"/>
        <v>3</v>
      </c>
      <c r="BA304" s="46">
        <f>(IF(Q304="","",(IF(MID(Q304,2,1)="-",LEFT(Q304,1),LEFT(Q304,2)))+0))</f>
        <v>3</v>
      </c>
      <c r="BB304" s="46">
        <f>(IF(R304="","",(IF(MID(R304,2,1)="-",LEFT(R304,1),LEFT(R304,2)))+0))</f>
        <v>3</v>
      </c>
      <c r="BC304" s="62"/>
      <c r="BD304" s="46">
        <f>(IF(T304="","",(IF(MID(T304,2,1)="-",LEFT(T304,1),LEFT(T304,2)))+0))</f>
        <v>3</v>
      </c>
      <c r="BE304" s="46">
        <f>(IF(U304="","",(IF(MID(U304,2,1)="-",LEFT(U304,1),LEFT(U304,2)))+0))</f>
        <v>1</v>
      </c>
      <c r="BF304" s="63">
        <f>(IF(V304="","",(IF(MID(V304,2,1)="-",LEFT(V304,1),LEFT(V304,2)))+0))</f>
        <v>2</v>
      </c>
      <c r="BG304" s="4"/>
      <c r="BH304" s="4"/>
      <c r="BI304" s="4"/>
      <c r="BJ304" s="4"/>
      <c r="BK304" s="4"/>
      <c r="BL304" s="4"/>
      <c r="BM304" s="46"/>
      <c r="BN304" s="46"/>
      <c r="BO304" s="46"/>
      <c r="BP304" s="46" t="str">
        <f t="shared" si="451"/>
        <v/>
      </c>
      <c r="BQ304" s="46" t="str">
        <f t="shared" si="451"/>
        <v/>
      </c>
      <c r="BR304" s="46" t="str">
        <f t="shared" si="451"/>
        <v/>
      </c>
      <c r="BS304" s="46" t="str">
        <f t="shared" si="451"/>
        <v/>
      </c>
      <c r="BT304" s="46" t="str">
        <f t="shared" si="451"/>
        <v/>
      </c>
      <c r="BU304" s="47"/>
      <c r="BV304" s="61">
        <f t="shared" si="468"/>
        <v>1</v>
      </c>
      <c r="BW304" s="46">
        <f t="shared" si="468"/>
        <v>4</v>
      </c>
      <c r="BX304" s="46">
        <f t="shared" si="468"/>
        <v>1</v>
      </c>
      <c r="BY304" s="46">
        <f t="shared" si="468"/>
        <v>3</v>
      </c>
      <c r="BZ304" s="46">
        <f>(IF(Q304="","",IF(RIGHT(Q304,2)="10",RIGHT(Q304,2),RIGHT(Q304,1))+0))</f>
        <v>1</v>
      </c>
      <c r="CA304" s="46">
        <f>(IF(R304="","",IF(RIGHT(R304,2)="10",RIGHT(R304,2),RIGHT(R304,1))+0))</f>
        <v>0</v>
      </c>
      <c r="CB304" s="62"/>
      <c r="CC304" s="46">
        <f>(IF(T304="","",IF(RIGHT(T304,2)="10",RIGHT(T304,2),RIGHT(T304,1))+0))</f>
        <v>0</v>
      </c>
      <c r="CD304" s="46">
        <f>(IF(U304="","",IF(RIGHT(U304,2)="10",RIGHT(U304,2),RIGHT(U304,1))+0))</f>
        <v>1</v>
      </c>
      <c r="CE304" s="63">
        <f>(IF(V304="","",IF(RIGHT(V304,2)="10",RIGHT(V304,2),RIGHT(V304,1))+0))</f>
        <v>3</v>
      </c>
      <c r="CF304" s="4"/>
      <c r="CG304" s="4"/>
      <c r="CH304" s="4"/>
      <c r="CI304" s="4"/>
      <c r="CJ304" s="4"/>
      <c r="CK304" s="4"/>
      <c r="CL304" s="46"/>
      <c r="CM304" s="46"/>
      <c r="CN304" s="46"/>
      <c r="CO304" s="46" t="str">
        <f t="shared" si="453"/>
        <v/>
      </c>
      <c r="CP304" s="46" t="str">
        <f t="shared" si="453"/>
        <v/>
      </c>
      <c r="CQ304" s="46" t="str">
        <f t="shared" si="453"/>
        <v/>
      </c>
      <c r="CR304" s="46" t="str">
        <f t="shared" si="453"/>
        <v/>
      </c>
      <c r="CS304" s="46" t="str">
        <f t="shared" si="453"/>
        <v/>
      </c>
      <c r="CT304" s="4"/>
      <c r="CU304" s="61" t="str">
        <f t="shared" si="469"/>
        <v>H</v>
      </c>
      <c r="CV304" s="46" t="str">
        <f t="shared" si="469"/>
        <v>A</v>
      </c>
      <c r="CW304" s="46" t="str">
        <f t="shared" si="469"/>
        <v>D</v>
      </c>
      <c r="CX304" s="46" t="str">
        <f t="shared" si="469"/>
        <v>D</v>
      </c>
      <c r="CY304" s="46" t="str">
        <f>(IF(Q304="","",IF(BA304&gt;BZ304,"H",IF(BA304&lt;BZ304,"A","D"))))</f>
        <v>H</v>
      </c>
      <c r="CZ304" s="46" t="str">
        <f>(IF(R304="","",IF(BB304&gt;CA304,"H",IF(BB304&lt;CA304,"A","D"))))</f>
        <v>H</v>
      </c>
      <c r="DA304" s="62"/>
      <c r="DB304" s="46" t="str">
        <f>(IF(T304="","",IF(BD304&gt;CC304,"H",IF(BD304&lt;CC304,"A","D"))))</f>
        <v>H</v>
      </c>
      <c r="DC304" s="46" t="str">
        <f>(IF(U304="","",IF(BE304&gt;CD304,"H",IF(BE304&lt;CD304,"A","D"))))</f>
        <v>D</v>
      </c>
      <c r="DD304" s="63" t="str">
        <f>(IF(V304="","",IF(BF304&gt;CE304,"H",IF(BF304&lt;CE304,"A","D"))))</f>
        <v>A</v>
      </c>
      <c r="DE304" s="4"/>
      <c r="DF304" s="4"/>
      <c r="DG304" s="4"/>
      <c r="DH304" s="4"/>
      <c r="DI304" s="4"/>
      <c r="DJ304" s="4"/>
      <c r="DK304" s="46"/>
      <c r="DL304" s="46"/>
      <c r="DM304" s="46"/>
      <c r="DN304" s="24" t="str">
        <f t="shared" si="455"/>
        <v/>
      </c>
      <c r="DO304" s="24" t="str">
        <f t="shared" si="455"/>
        <v/>
      </c>
      <c r="DP304" s="24" t="str">
        <f t="shared" si="455"/>
        <v/>
      </c>
      <c r="DQ304" s="24" t="str">
        <f t="shared" si="455"/>
        <v/>
      </c>
      <c r="DR304" s="24" t="str">
        <f t="shared" si="455"/>
        <v/>
      </c>
      <c r="DS304" s="4"/>
      <c r="DT304" s="20" t="str">
        <f t="shared" si="456"/>
        <v>Leatherhead</v>
      </c>
      <c r="DU304" s="48">
        <f t="shared" si="470"/>
        <v>18</v>
      </c>
      <c r="DV304" s="49">
        <f t="shared" si="471"/>
        <v>4</v>
      </c>
      <c r="DW304" s="49">
        <f t="shared" si="472"/>
        <v>3</v>
      </c>
      <c r="DX304" s="49">
        <f t="shared" si="473"/>
        <v>2</v>
      </c>
      <c r="DY304" s="49">
        <f>COUNTIF(DA$298:DA$307,"A")</f>
        <v>7</v>
      </c>
      <c r="DZ304" s="49">
        <f>COUNTIF(DA$298:DA$307,"D")</f>
        <v>1</v>
      </c>
      <c r="EA304" s="49">
        <f>COUNTIF(DA$298:DA$307,"H")</f>
        <v>1</v>
      </c>
      <c r="EB304" s="48">
        <f t="shared" si="474"/>
        <v>11</v>
      </c>
      <c r="EC304" s="48">
        <f t="shared" si="457"/>
        <v>4</v>
      </c>
      <c r="ED304" s="48">
        <f t="shared" si="457"/>
        <v>3</v>
      </c>
      <c r="EE304" s="50">
        <f>SUM($AW304:$BT304)+SUM(CB$298:CB$307)</f>
        <v>52</v>
      </c>
      <c r="EF304" s="50">
        <f>SUM($BV304:$CS304)+SUM(BC$298:BC$307)</f>
        <v>22</v>
      </c>
      <c r="EG304" s="48">
        <f t="shared" si="475"/>
        <v>37</v>
      </c>
      <c r="EH304" s="50">
        <f t="shared" si="476"/>
        <v>30</v>
      </c>
      <c r="EI304" s="47"/>
      <c r="EJ304" s="49">
        <f t="shared" si="458"/>
        <v>18</v>
      </c>
      <c r="EK304" s="49">
        <f t="shared" si="459"/>
        <v>11</v>
      </c>
      <c r="EL304" s="49">
        <f t="shared" si="460"/>
        <v>4</v>
      </c>
      <c r="EM304" s="49">
        <f t="shared" si="461"/>
        <v>3</v>
      </c>
      <c r="EN304" s="49">
        <f t="shared" si="462"/>
        <v>52</v>
      </c>
      <c r="EO304" s="49">
        <f t="shared" si="463"/>
        <v>22</v>
      </c>
      <c r="EP304" s="49">
        <f t="shared" si="464"/>
        <v>37</v>
      </c>
      <c r="EQ304" s="49">
        <f t="shared" si="465"/>
        <v>30</v>
      </c>
      <c r="ER304" s="4"/>
      <c r="ES304" s="4">
        <f t="shared" si="477"/>
        <v>0</v>
      </c>
      <c r="ET304" s="4">
        <f t="shared" si="478"/>
        <v>0</v>
      </c>
      <c r="EU304" s="4">
        <f t="shared" si="466"/>
        <v>0</v>
      </c>
      <c r="EV304" s="4">
        <f t="shared" si="466"/>
        <v>0</v>
      </c>
      <c r="EW304" s="4">
        <f t="shared" si="466"/>
        <v>0</v>
      </c>
      <c r="EX304" s="4">
        <f t="shared" si="466"/>
        <v>0</v>
      </c>
      <c r="EY304" s="4">
        <f t="shared" si="466"/>
        <v>0</v>
      </c>
      <c r="EZ304" s="4">
        <f t="shared" si="466"/>
        <v>0</v>
      </c>
      <c r="FC304" s="22"/>
      <c r="FD304" s="22"/>
      <c r="FE304" s="22"/>
      <c r="FF304" s="22"/>
      <c r="FG304" s="22"/>
      <c r="FH304" s="4"/>
    </row>
    <row r="305" spans="1:164" x14ac:dyDescent="0.25">
      <c r="A305" s="4">
        <v>8</v>
      </c>
      <c r="B305" s="4" t="s">
        <v>648</v>
      </c>
      <c r="C305" s="24">
        <v>18</v>
      </c>
      <c r="D305" s="24">
        <v>4</v>
      </c>
      <c r="E305" s="24">
        <v>2</v>
      </c>
      <c r="F305" s="24">
        <v>12</v>
      </c>
      <c r="G305" s="24">
        <v>31</v>
      </c>
      <c r="H305" s="24">
        <v>44</v>
      </c>
      <c r="I305" s="21">
        <v>14</v>
      </c>
      <c r="J305" s="24">
        <v>-13</v>
      </c>
      <c r="L305" s="51" t="s">
        <v>649</v>
      </c>
      <c r="M305" s="64" t="s">
        <v>100</v>
      </c>
      <c r="N305" s="57" t="s">
        <v>121</v>
      </c>
      <c r="O305" s="57" t="s">
        <v>101</v>
      </c>
      <c r="P305" s="57" t="s">
        <v>176</v>
      </c>
      <c r="Q305" s="57" t="s">
        <v>175</v>
      </c>
      <c r="R305" s="55" t="s">
        <v>650</v>
      </c>
      <c r="S305" s="57" t="s">
        <v>118</v>
      </c>
      <c r="T305" s="53"/>
      <c r="U305" s="57" t="s">
        <v>235</v>
      </c>
      <c r="V305" s="75" t="s">
        <v>149</v>
      </c>
      <c r="W305" s="94" t="s">
        <v>157</v>
      </c>
      <c r="AA305" s="51" t="s">
        <v>649</v>
      </c>
      <c r="AB305" s="64" t="s">
        <v>108</v>
      </c>
      <c r="AC305" s="57" t="s">
        <v>485</v>
      </c>
      <c r="AD305" s="57" t="s">
        <v>434</v>
      </c>
      <c r="AE305" s="57" t="s">
        <v>651</v>
      </c>
      <c r="AF305" s="57" t="s">
        <v>416</v>
      </c>
      <c r="AG305" s="55" t="s">
        <v>611</v>
      </c>
      <c r="AH305" s="57" t="s">
        <v>405</v>
      </c>
      <c r="AI305" s="53"/>
      <c r="AJ305" s="57" t="s">
        <v>228</v>
      </c>
      <c r="AK305" s="75" t="s">
        <v>600</v>
      </c>
      <c r="AL305" s="94" t="s">
        <v>589</v>
      </c>
      <c r="AW305" s="61">
        <f t="shared" si="467"/>
        <v>2</v>
      </c>
      <c r="AX305" s="46">
        <f t="shared" si="467"/>
        <v>1</v>
      </c>
      <c r="AY305" s="46">
        <f t="shared" si="467"/>
        <v>2</v>
      </c>
      <c r="AZ305" s="46">
        <f t="shared" si="467"/>
        <v>0</v>
      </c>
      <c r="BA305" s="46">
        <f>(IF(Q305="","",(IF(MID(Q305,2,1)="-",LEFT(Q305,1),LEFT(Q305,2)))+0))</f>
        <v>0</v>
      </c>
      <c r="BB305" s="46">
        <f>(IF(R305="","",(IF(MID(R305,2,1)="-",LEFT(R305,1),LEFT(R305,2)))+0))</f>
        <v>3</v>
      </c>
      <c r="BC305" s="46">
        <f>(IF(S305="","",(IF(MID(S305,2,1)="-",LEFT(S305,1),LEFT(S305,2)))+0))</f>
        <v>1</v>
      </c>
      <c r="BD305" s="62"/>
      <c r="BE305" s="46">
        <f>(IF(U305="","",(IF(MID(U305,2,1)="-",LEFT(U305,1),LEFT(U305,2)))+0))</f>
        <v>0</v>
      </c>
      <c r="BF305" s="63">
        <f>(IF(V305="","",(IF(MID(V305,2,1)="-",LEFT(V305,1),LEFT(V305,2)))+0))</f>
        <v>3</v>
      </c>
      <c r="BM305" s="46"/>
      <c r="BN305" s="46"/>
      <c r="BO305" s="46"/>
      <c r="BP305" s="46" t="str">
        <f t="shared" si="451"/>
        <v/>
      </c>
      <c r="BQ305" s="46" t="str">
        <f t="shared" si="451"/>
        <v/>
      </c>
      <c r="BR305" s="46" t="str">
        <f t="shared" si="451"/>
        <v/>
      </c>
      <c r="BS305" s="46" t="str">
        <f t="shared" si="451"/>
        <v/>
      </c>
      <c r="BT305" s="46" t="str">
        <f t="shared" si="451"/>
        <v/>
      </c>
      <c r="BU305" s="47"/>
      <c r="BV305" s="61">
        <f t="shared" si="468"/>
        <v>3</v>
      </c>
      <c r="BW305" s="46">
        <f t="shared" si="468"/>
        <v>4</v>
      </c>
      <c r="BX305" s="46">
        <f t="shared" si="468"/>
        <v>2</v>
      </c>
      <c r="BY305" s="46">
        <f t="shared" si="468"/>
        <v>10</v>
      </c>
      <c r="BZ305" s="46">
        <f>(IF(Q305="","",IF(RIGHT(Q305,2)="10",RIGHT(Q305,2),RIGHT(Q305,1))+0))</f>
        <v>6</v>
      </c>
      <c r="CA305" s="46">
        <f>(IF(R305="","",IF(RIGHT(R305,2)="10",RIGHT(R305,2),RIGHT(R305,1))+0))</f>
        <v>6</v>
      </c>
      <c r="CB305" s="46">
        <f>(IF(S305="","",IF(RIGHT(S305,2)="10",RIGHT(S305,2),RIGHT(S305,1))+0))</f>
        <v>7</v>
      </c>
      <c r="CC305" s="62"/>
      <c r="CD305" s="46">
        <f>(IF(U305="","",IF(RIGHT(U305,2)="10",RIGHT(U305,2),RIGHT(U305,1))+0))</f>
        <v>2</v>
      </c>
      <c r="CE305" s="63">
        <f>(IF(V305="","",IF(RIGHT(V305,2)="10",RIGHT(V305,2),RIGHT(V305,1))+0))</f>
        <v>2</v>
      </c>
      <c r="CL305" s="46"/>
      <c r="CM305" s="46"/>
      <c r="CN305" s="46"/>
      <c r="CO305" s="46" t="str">
        <f t="shared" si="453"/>
        <v/>
      </c>
      <c r="CP305" s="46" t="str">
        <f t="shared" si="453"/>
        <v/>
      </c>
      <c r="CQ305" s="46" t="str">
        <f t="shared" si="453"/>
        <v/>
      </c>
      <c r="CR305" s="46" t="str">
        <f t="shared" si="453"/>
        <v/>
      </c>
      <c r="CS305" s="46" t="str">
        <f t="shared" si="453"/>
        <v/>
      </c>
      <c r="CU305" s="61" t="str">
        <f t="shared" si="469"/>
        <v>A</v>
      </c>
      <c r="CV305" s="46" t="str">
        <f t="shared" si="469"/>
        <v>A</v>
      </c>
      <c r="CW305" s="46" t="str">
        <f t="shared" si="469"/>
        <v>D</v>
      </c>
      <c r="CX305" s="46" t="str">
        <f t="shared" si="469"/>
        <v>A</v>
      </c>
      <c r="CY305" s="46" t="str">
        <f>(IF(Q305="","",IF(BA305&gt;BZ305,"H",IF(BA305&lt;BZ305,"A","D"))))</f>
        <v>A</v>
      </c>
      <c r="CZ305" s="46" t="str">
        <f>(IF(R305="","",IF(BB305&gt;CA305,"H",IF(BB305&lt;CA305,"A","D"))))</f>
        <v>A</v>
      </c>
      <c r="DA305" s="46" t="str">
        <f>(IF(S305="","",IF(BC305&gt;CB305,"H",IF(BC305&lt;CB305,"A","D"))))</f>
        <v>A</v>
      </c>
      <c r="DB305" s="62"/>
      <c r="DC305" s="46" t="str">
        <f>(IF(U305="","",IF(BE305&gt;CD305,"H",IF(BE305&lt;CD305,"A","D"))))</f>
        <v>A</v>
      </c>
      <c r="DD305" s="63" t="str">
        <f>(IF(V305="","",IF(BF305&gt;CE305,"H",IF(BF305&lt;CE305,"A","D"))))</f>
        <v>H</v>
      </c>
      <c r="DK305" s="46"/>
      <c r="DL305" s="46"/>
      <c r="DM305" s="46"/>
      <c r="DN305" s="24" t="str">
        <f t="shared" si="455"/>
        <v/>
      </c>
      <c r="DO305" s="24" t="str">
        <f t="shared" si="455"/>
        <v/>
      </c>
      <c r="DP305" s="24" t="str">
        <f t="shared" si="455"/>
        <v/>
      </c>
      <c r="DQ305" s="24" t="str">
        <f t="shared" si="455"/>
        <v/>
      </c>
      <c r="DR305" s="24" t="str">
        <f t="shared" si="455"/>
        <v/>
      </c>
      <c r="DT305" s="20" t="str">
        <f t="shared" si="456"/>
        <v>Merstham</v>
      </c>
      <c r="DU305" s="48">
        <f t="shared" si="470"/>
        <v>18</v>
      </c>
      <c r="DV305" s="49">
        <f t="shared" si="471"/>
        <v>1</v>
      </c>
      <c r="DW305" s="49">
        <f t="shared" si="472"/>
        <v>1</v>
      </c>
      <c r="DX305" s="49">
        <f t="shared" si="473"/>
        <v>7</v>
      </c>
      <c r="DY305" s="49">
        <f>COUNTIF(DB$298:DB$307,"A")</f>
        <v>2</v>
      </c>
      <c r="DZ305" s="49">
        <f>COUNTIF(DB$298:DB$307,"D")</f>
        <v>0</v>
      </c>
      <c r="EA305" s="49">
        <f>COUNTIF(DB$298:DB$307,"H")</f>
        <v>7</v>
      </c>
      <c r="EB305" s="48">
        <f t="shared" si="474"/>
        <v>3</v>
      </c>
      <c r="EC305" s="48">
        <f t="shared" si="457"/>
        <v>1</v>
      </c>
      <c r="ED305" s="48">
        <f t="shared" si="457"/>
        <v>14</v>
      </c>
      <c r="EE305" s="50">
        <f>SUM($AW305:$BT305)+SUM(CC$298:CC$307)</f>
        <v>20</v>
      </c>
      <c r="EF305" s="50">
        <f>SUM($BV305:$CS305)+SUM(BD$298:BD$307)</f>
        <v>73</v>
      </c>
      <c r="EG305" s="48">
        <f t="shared" si="475"/>
        <v>10</v>
      </c>
      <c r="EH305" s="50">
        <f t="shared" si="476"/>
        <v>-53</v>
      </c>
      <c r="EI305" s="47"/>
      <c r="EJ305" s="49">
        <f t="shared" si="458"/>
        <v>18</v>
      </c>
      <c r="EK305" s="49">
        <f t="shared" si="459"/>
        <v>3</v>
      </c>
      <c r="EL305" s="49">
        <f t="shared" si="460"/>
        <v>1</v>
      </c>
      <c r="EM305" s="49">
        <f t="shared" si="461"/>
        <v>14</v>
      </c>
      <c r="EN305" s="49">
        <f t="shared" si="462"/>
        <v>20</v>
      </c>
      <c r="EO305" s="49">
        <f t="shared" si="463"/>
        <v>73</v>
      </c>
      <c r="EP305" s="49">
        <f t="shared" si="464"/>
        <v>10</v>
      </c>
      <c r="EQ305" s="49">
        <f t="shared" si="465"/>
        <v>-53</v>
      </c>
      <c r="ES305" s="4">
        <f t="shared" si="477"/>
        <v>0</v>
      </c>
      <c r="ET305" s="4">
        <f t="shared" si="478"/>
        <v>0</v>
      </c>
      <c r="EU305" s="4">
        <f t="shared" si="466"/>
        <v>0</v>
      </c>
      <c r="EV305" s="4">
        <f t="shared" si="466"/>
        <v>0</v>
      </c>
      <c r="EW305" s="4">
        <f t="shared" si="466"/>
        <v>0</v>
      </c>
      <c r="EX305" s="4">
        <f t="shared" si="466"/>
        <v>0</v>
      </c>
      <c r="EY305" s="4">
        <f t="shared" si="466"/>
        <v>0</v>
      </c>
      <c r="EZ305" s="4">
        <f t="shared" si="466"/>
        <v>0</v>
      </c>
    </row>
    <row r="306" spans="1:164" x14ac:dyDescent="0.25">
      <c r="A306" s="4">
        <v>9</v>
      </c>
      <c r="B306" s="4" t="s">
        <v>649</v>
      </c>
      <c r="C306" s="24">
        <v>18</v>
      </c>
      <c r="D306" s="24">
        <v>3</v>
      </c>
      <c r="E306" s="24">
        <v>1</v>
      </c>
      <c r="F306" s="24">
        <v>14</v>
      </c>
      <c r="G306" s="24">
        <v>20</v>
      </c>
      <c r="H306" s="24">
        <v>73</v>
      </c>
      <c r="I306" s="21">
        <v>10</v>
      </c>
      <c r="J306" s="24">
        <v>-53</v>
      </c>
      <c r="L306" s="51" t="s">
        <v>551</v>
      </c>
      <c r="M306" s="64" t="s">
        <v>132</v>
      </c>
      <c r="N306" s="57" t="s">
        <v>232</v>
      </c>
      <c r="O306" s="57" t="s">
        <v>234</v>
      </c>
      <c r="P306" s="57" t="s">
        <v>235</v>
      </c>
      <c r="Q306" s="57" t="s">
        <v>166</v>
      </c>
      <c r="R306" s="55" t="s">
        <v>206</v>
      </c>
      <c r="S306" s="57" t="s">
        <v>104</v>
      </c>
      <c r="T306" s="57" t="s">
        <v>134</v>
      </c>
      <c r="U306" s="53"/>
      <c r="V306" s="75" t="s">
        <v>311</v>
      </c>
      <c r="W306" s="94"/>
      <c r="AA306" s="51" t="s">
        <v>551</v>
      </c>
      <c r="AB306" s="64" t="s">
        <v>652</v>
      </c>
      <c r="AC306" s="66" t="s">
        <v>646</v>
      </c>
      <c r="AD306" s="57" t="s">
        <v>435</v>
      </c>
      <c r="AE306" s="66" t="s">
        <v>653</v>
      </c>
      <c r="AF306" s="57" t="s">
        <v>654</v>
      </c>
      <c r="AG306" s="55" t="s">
        <v>485</v>
      </c>
      <c r="AH306" s="57" t="s">
        <v>651</v>
      </c>
      <c r="AI306" s="57" t="s">
        <v>513</v>
      </c>
      <c r="AJ306" s="53"/>
      <c r="AK306" s="75" t="s">
        <v>592</v>
      </c>
      <c r="AL306" s="94"/>
      <c r="AW306" s="61">
        <f t="shared" si="467"/>
        <v>4</v>
      </c>
      <c r="AX306" s="46">
        <f t="shared" si="467"/>
        <v>4</v>
      </c>
      <c r="AY306" s="46">
        <f t="shared" si="467"/>
        <v>6</v>
      </c>
      <c r="AZ306" s="46">
        <f t="shared" si="467"/>
        <v>0</v>
      </c>
      <c r="BA306" s="46">
        <f>(IF(Q306="","",(IF(MID(Q306,2,1)="-",LEFT(Q306,1),LEFT(Q306,2)))+0))</f>
        <v>4</v>
      </c>
      <c r="BB306" s="46">
        <f>(IF(R306="","",(IF(MID(R306,2,1)="-",LEFT(R306,1),LEFT(R306,2)))+0))</f>
        <v>1</v>
      </c>
      <c r="BC306" s="46">
        <f>(IF(S306="","",(IF(MID(S306,2,1)="-",LEFT(S306,1),LEFT(S306,2)))+0))</f>
        <v>1</v>
      </c>
      <c r="BD306" s="46">
        <f>(IF(T306="","",(IF(MID(T306,2,1)="-",LEFT(T306,1),LEFT(T306,2)))+0))</f>
        <v>3</v>
      </c>
      <c r="BE306" s="62"/>
      <c r="BF306" s="63">
        <f>(IF(V306="","",(IF(MID(V306,2,1)="-",LEFT(V306,1),LEFT(V306,2)))+0))</f>
        <v>2</v>
      </c>
      <c r="BM306" s="46"/>
      <c r="BN306" s="46"/>
      <c r="BO306" s="46"/>
      <c r="BP306" s="46" t="str">
        <f t="shared" si="451"/>
        <v/>
      </c>
      <c r="BQ306" s="46" t="str">
        <f t="shared" si="451"/>
        <v/>
      </c>
      <c r="BR306" s="46" t="str">
        <f t="shared" si="451"/>
        <v/>
      </c>
      <c r="BS306" s="46" t="str">
        <f t="shared" si="451"/>
        <v/>
      </c>
      <c r="BT306" s="46" t="str">
        <f t="shared" si="451"/>
        <v/>
      </c>
      <c r="BU306" s="76"/>
      <c r="BV306" s="61">
        <f t="shared" si="468"/>
        <v>1</v>
      </c>
      <c r="BW306" s="46">
        <f t="shared" si="468"/>
        <v>0</v>
      </c>
      <c r="BX306" s="46">
        <f t="shared" si="468"/>
        <v>2</v>
      </c>
      <c r="BY306" s="46">
        <f t="shared" si="468"/>
        <v>2</v>
      </c>
      <c r="BZ306" s="46">
        <f>(IF(Q306="","",IF(RIGHT(Q306,2)="10",RIGHT(Q306,2),RIGHT(Q306,1))+0))</f>
        <v>3</v>
      </c>
      <c r="CA306" s="46">
        <f>(IF(R306="","",IF(RIGHT(R306,2)="10",RIGHT(R306,2),RIGHT(R306,1))+0))</f>
        <v>2</v>
      </c>
      <c r="CB306" s="46">
        <f>(IF(S306="","",IF(RIGHT(S306,2)="10",RIGHT(S306,2),RIGHT(S306,1))+0))</f>
        <v>3</v>
      </c>
      <c r="CC306" s="46">
        <f>(IF(T306="","",IF(RIGHT(T306,2)="10",RIGHT(T306,2),RIGHT(T306,1))+0))</f>
        <v>1</v>
      </c>
      <c r="CD306" s="62"/>
      <c r="CE306" s="63">
        <f>(IF(V306="","",IF(RIGHT(V306,2)="10",RIGHT(V306,2),RIGHT(V306,1))+0))</f>
        <v>5</v>
      </c>
      <c r="CL306" s="46"/>
      <c r="CM306" s="46"/>
      <c r="CN306" s="46"/>
      <c r="CO306" s="46" t="str">
        <f t="shared" si="453"/>
        <v/>
      </c>
      <c r="CP306" s="46" t="str">
        <f t="shared" si="453"/>
        <v/>
      </c>
      <c r="CQ306" s="46" t="str">
        <f t="shared" si="453"/>
        <v/>
      </c>
      <c r="CR306" s="46" t="str">
        <f t="shared" si="453"/>
        <v/>
      </c>
      <c r="CS306" s="46" t="str">
        <f t="shared" si="453"/>
        <v/>
      </c>
      <c r="CT306" s="20"/>
      <c r="CU306" s="61" t="str">
        <f t="shared" si="469"/>
        <v>H</v>
      </c>
      <c r="CV306" s="46" t="str">
        <f t="shared" si="469"/>
        <v>H</v>
      </c>
      <c r="CW306" s="46" t="str">
        <f t="shared" si="469"/>
        <v>H</v>
      </c>
      <c r="CX306" s="46" t="str">
        <f t="shared" si="469"/>
        <v>A</v>
      </c>
      <c r="CY306" s="46" t="str">
        <f>(IF(Q306="","",IF(BA306&gt;BZ306,"H",IF(BA306&lt;BZ306,"A","D"))))</f>
        <v>H</v>
      </c>
      <c r="CZ306" s="46" t="str">
        <f>(IF(R306="","",IF(BB306&gt;CA306,"H",IF(BB306&lt;CA306,"A","D"))))</f>
        <v>A</v>
      </c>
      <c r="DA306" s="46" t="str">
        <f>(IF(S306="","",IF(BC306&gt;CB306,"H",IF(BC306&lt;CB306,"A","D"))))</f>
        <v>A</v>
      </c>
      <c r="DB306" s="46" t="str">
        <f>(IF(T306="","",IF(BD306&gt;CC306,"H",IF(BD306&lt;CC306,"A","D"))))</f>
        <v>H</v>
      </c>
      <c r="DC306" s="62"/>
      <c r="DD306" s="63" t="str">
        <f>(IF(V306="","",IF(BF306&gt;CE306,"H",IF(BF306&lt;CE306,"A","D"))))</f>
        <v>A</v>
      </c>
      <c r="DK306" s="46"/>
      <c r="DL306" s="46"/>
      <c r="DM306" s="46"/>
      <c r="DN306" s="24" t="str">
        <f t="shared" si="455"/>
        <v/>
      </c>
      <c r="DO306" s="24" t="str">
        <f t="shared" si="455"/>
        <v/>
      </c>
      <c r="DP306" s="24" t="str">
        <f t="shared" si="455"/>
        <v/>
      </c>
      <c r="DQ306" s="24" t="str">
        <f t="shared" si="455"/>
        <v/>
      </c>
      <c r="DR306" s="24" t="str">
        <f t="shared" si="455"/>
        <v/>
      </c>
      <c r="DS306" s="20"/>
      <c r="DT306" s="20" t="str">
        <f t="shared" si="456"/>
        <v>Three Bridges</v>
      </c>
      <c r="DU306" s="48">
        <f t="shared" si="470"/>
        <v>18</v>
      </c>
      <c r="DV306" s="49">
        <f t="shared" si="471"/>
        <v>5</v>
      </c>
      <c r="DW306" s="49">
        <f t="shared" si="472"/>
        <v>0</v>
      </c>
      <c r="DX306" s="49">
        <f t="shared" si="473"/>
        <v>4</v>
      </c>
      <c r="DY306" s="49">
        <f>COUNTIF(DC$298:DC$307,"A")</f>
        <v>6</v>
      </c>
      <c r="DZ306" s="49">
        <f>COUNTIF(DC$298:DC$307,"D")</f>
        <v>3</v>
      </c>
      <c r="EA306" s="49">
        <f>COUNTIF(DC$298:DC$307,"H")</f>
        <v>0</v>
      </c>
      <c r="EB306" s="48">
        <f t="shared" si="474"/>
        <v>11</v>
      </c>
      <c r="EC306" s="48">
        <f t="shared" si="457"/>
        <v>3</v>
      </c>
      <c r="ED306" s="48">
        <f t="shared" si="457"/>
        <v>4</v>
      </c>
      <c r="EE306" s="50">
        <f>SUM($AW306:$BT306)+SUM(CD$298:CD$307)</f>
        <v>47</v>
      </c>
      <c r="EF306" s="50">
        <f>SUM($BV306:$CS306)+SUM(BE$298:BE$307)</f>
        <v>27</v>
      </c>
      <c r="EG306" s="48">
        <f t="shared" si="475"/>
        <v>36</v>
      </c>
      <c r="EH306" s="50">
        <f t="shared" si="476"/>
        <v>20</v>
      </c>
      <c r="EI306" s="47"/>
      <c r="EJ306" s="49">
        <f t="shared" si="458"/>
        <v>18</v>
      </c>
      <c r="EK306" s="49">
        <f t="shared" si="459"/>
        <v>11</v>
      </c>
      <c r="EL306" s="49">
        <f t="shared" si="460"/>
        <v>3</v>
      </c>
      <c r="EM306" s="49">
        <f t="shared" si="461"/>
        <v>4</v>
      </c>
      <c r="EN306" s="49">
        <f t="shared" si="462"/>
        <v>47</v>
      </c>
      <c r="EO306" s="49">
        <f t="shared" si="463"/>
        <v>27</v>
      </c>
      <c r="EP306" s="49">
        <f t="shared" si="464"/>
        <v>36</v>
      </c>
      <c r="EQ306" s="49">
        <f t="shared" si="465"/>
        <v>20</v>
      </c>
      <c r="ER306" s="20"/>
      <c r="ES306" s="4">
        <f t="shared" si="477"/>
        <v>0</v>
      </c>
      <c r="ET306" s="4">
        <f t="shared" si="478"/>
        <v>0</v>
      </c>
      <c r="EU306" s="4">
        <f t="shared" si="466"/>
        <v>0</v>
      </c>
      <c r="EV306" s="4">
        <f t="shared" si="466"/>
        <v>0</v>
      </c>
      <c r="EW306" s="4">
        <f t="shared" si="466"/>
        <v>0</v>
      </c>
      <c r="EX306" s="4">
        <f t="shared" si="466"/>
        <v>0</v>
      </c>
      <c r="EY306" s="4">
        <f t="shared" si="466"/>
        <v>0</v>
      </c>
      <c r="EZ306" s="4">
        <f t="shared" si="466"/>
        <v>0</v>
      </c>
    </row>
    <row r="307" spans="1:164" ht="11.4" thickBot="1" x14ac:dyDescent="0.3">
      <c r="A307" s="4">
        <v>10</v>
      </c>
      <c r="B307" s="4" t="s">
        <v>630</v>
      </c>
      <c r="C307" s="24">
        <v>18</v>
      </c>
      <c r="D307" s="24">
        <v>1</v>
      </c>
      <c r="E307" s="24">
        <v>1</v>
      </c>
      <c r="F307" s="24">
        <v>16</v>
      </c>
      <c r="G307" s="24">
        <v>21</v>
      </c>
      <c r="H307" s="24">
        <v>79</v>
      </c>
      <c r="I307" s="21">
        <v>4</v>
      </c>
      <c r="J307" s="24">
        <v>-58</v>
      </c>
      <c r="L307" s="77" t="s">
        <v>637</v>
      </c>
      <c r="M307" s="78" t="s">
        <v>330</v>
      </c>
      <c r="N307" s="151" t="s">
        <v>164</v>
      </c>
      <c r="O307" s="80" t="s">
        <v>164</v>
      </c>
      <c r="P307" s="80" t="s">
        <v>100</v>
      </c>
      <c r="Q307" s="80" t="s">
        <v>164</v>
      </c>
      <c r="R307" s="81" t="s">
        <v>149</v>
      </c>
      <c r="S307" s="80" t="s">
        <v>206</v>
      </c>
      <c r="T307" s="80" t="s">
        <v>133</v>
      </c>
      <c r="U307" s="80" t="s">
        <v>101</v>
      </c>
      <c r="V307" s="83"/>
      <c r="W307" s="94" t="s">
        <v>132</v>
      </c>
      <c r="AA307" s="51" t="s">
        <v>637</v>
      </c>
      <c r="AB307" s="78" t="s">
        <v>107</v>
      </c>
      <c r="AC307" s="151"/>
      <c r="AD307" s="80" t="s">
        <v>496</v>
      </c>
      <c r="AE307" s="80" t="s">
        <v>398</v>
      </c>
      <c r="AF307" s="80" t="s">
        <v>632</v>
      </c>
      <c r="AG307" s="81" t="s">
        <v>488</v>
      </c>
      <c r="AH307" s="80" t="s">
        <v>502</v>
      </c>
      <c r="AI307" s="80" t="s">
        <v>547</v>
      </c>
      <c r="AJ307" s="80" t="s">
        <v>415</v>
      </c>
      <c r="AK307" s="83"/>
      <c r="AL307" s="94" t="s">
        <v>575</v>
      </c>
      <c r="AW307" s="87">
        <f t="shared" si="467"/>
        <v>5</v>
      </c>
      <c r="AX307" s="88">
        <f t="shared" si="467"/>
        <v>2</v>
      </c>
      <c r="AY307" s="88">
        <f t="shared" si="467"/>
        <v>2</v>
      </c>
      <c r="AZ307" s="88">
        <f t="shared" si="467"/>
        <v>2</v>
      </c>
      <c r="BA307" s="88">
        <f>(IF(Q307="","",(IF(MID(Q307,2,1)="-",LEFT(Q307,1),LEFT(Q307,2)))+0))</f>
        <v>2</v>
      </c>
      <c r="BB307" s="88">
        <f>(IF(R307="","",(IF(MID(R307,2,1)="-",LEFT(R307,1),LEFT(R307,2)))+0))</f>
        <v>3</v>
      </c>
      <c r="BC307" s="88">
        <f>(IF(S307="","",(IF(MID(S307,2,1)="-",LEFT(S307,1),LEFT(S307,2)))+0))</f>
        <v>1</v>
      </c>
      <c r="BD307" s="88">
        <f>(IF(T307="","",(IF(MID(T307,2,1)="-",LEFT(T307,1),LEFT(T307,2)))+0))</f>
        <v>7</v>
      </c>
      <c r="BE307" s="88">
        <f>(IF(U307="","",(IF(MID(U307,2,1)="-",LEFT(U307,1),LEFT(U307,2)))+0))</f>
        <v>2</v>
      </c>
      <c r="BF307" s="89"/>
      <c r="BV307" s="87">
        <f t="shared" si="468"/>
        <v>1</v>
      </c>
      <c r="BW307" s="88">
        <f t="shared" si="468"/>
        <v>0</v>
      </c>
      <c r="BX307" s="88">
        <f t="shared" si="468"/>
        <v>0</v>
      </c>
      <c r="BY307" s="88">
        <f t="shared" si="468"/>
        <v>3</v>
      </c>
      <c r="BZ307" s="88">
        <f>(IF(Q307="","",IF(RIGHT(Q307,2)="10",RIGHT(Q307,2),RIGHT(Q307,1))+0))</f>
        <v>0</v>
      </c>
      <c r="CA307" s="88">
        <f>(IF(R307="","",IF(RIGHT(R307,2)="10",RIGHT(R307,2),RIGHT(R307,1))+0))</f>
        <v>2</v>
      </c>
      <c r="CB307" s="88">
        <f>(IF(S307="","",IF(RIGHT(S307,2)="10",RIGHT(S307,2),RIGHT(S307,1))+0))</f>
        <v>2</v>
      </c>
      <c r="CC307" s="88">
        <f>(IF(T307="","",IF(RIGHT(T307,2)="10",RIGHT(T307,2),RIGHT(T307,1))+0))</f>
        <v>0</v>
      </c>
      <c r="CD307" s="88">
        <f>(IF(U307="","",IF(RIGHT(U307,2)="10",RIGHT(U307,2),RIGHT(U307,1))+0))</f>
        <v>2</v>
      </c>
      <c r="CE307" s="89"/>
      <c r="CU307" s="87" t="str">
        <f t="shared" si="469"/>
        <v>H</v>
      </c>
      <c r="CV307" s="88" t="str">
        <f t="shared" si="469"/>
        <v>H</v>
      </c>
      <c r="CW307" s="88" t="str">
        <f t="shared" si="469"/>
        <v>H</v>
      </c>
      <c r="CX307" s="88" t="str">
        <f t="shared" si="469"/>
        <v>A</v>
      </c>
      <c r="CY307" s="88" t="str">
        <f>(IF(Q307="","",IF(BA307&gt;BZ307,"H",IF(BA307&lt;BZ307,"A","D"))))</f>
        <v>H</v>
      </c>
      <c r="CZ307" s="88" t="str">
        <f>(IF(R307="","",IF(BB307&gt;CA307,"H",IF(BB307&lt;CA307,"A","D"))))</f>
        <v>H</v>
      </c>
      <c r="DA307" s="88" t="str">
        <f>(IF(S307="","",IF(BC307&gt;CB307,"H",IF(BC307&lt;CB307,"A","D"))))</f>
        <v>A</v>
      </c>
      <c r="DB307" s="88" t="str">
        <f>(IF(T307="","",IF(BD307&gt;CC307,"H",IF(BD307&lt;CC307,"A","D"))))</f>
        <v>H</v>
      </c>
      <c r="DC307" s="88" t="str">
        <f>(IF(U307="","",IF(BE307&gt;CD307,"H",IF(BE307&lt;CD307,"A","D"))))</f>
        <v>D</v>
      </c>
      <c r="DD307" s="89" t="str">
        <f>(IF(V307="","",IF(BF307&gt;CE307,"H",IF(BF307&lt;CE307,"A","D"))))</f>
        <v/>
      </c>
      <c r="DT307" s="20" t="str">
        <f t="shared" si="456"/>
        <v>Tonbridge Angels</v>
      </c>
      <c r="DU307" s="48">
        <f t="shared" si="470"/>
        <v>18</v>
      </c>
      <c r="DV307" s="49">
        <f t="shared" si="471"/>
        <v>6</v>
      </c>
      <c r="DW307" s="49">
        <f t="shared" si="472"/>
        <v>1</v>
      </c>
      <c r="DX307" s="49">
        <f t="shared" si="473"/>
        <v>2</v>
      </c>
      <c r="DY307" s="49">
        <f>COUNTIF(DD$298:DD$307,"A")</f>
        <v>6</v>
      </c>
      <c r="DZ307" s="49">
        <f>COUNTIF(DD$298:DD$307,"D")</f>
        <v>0</v>
      </c>
      <c r="EA307" s="49">
        <f>COUNTIF(DD$298:DD$307,"H")</f>
        <v>3</v>
      </c>
      <c r="EB307" s="48">
        <f t="shared" si="474"/>
        <v>12</v>
      </c>
      <c r="EC307" s="48">
        <f t="shared" si="457"/>
        <v>1</v>
      </c>
      <c r="ED307" s="48">
        <f t="shared" si="457"/>
        <v>5</v>
      </c>
      <c r="EE307" s="50">
        <f>SUM($AW307:$BT307)+SUM(CE$298:CE$307)</f>
        <v>52</v>
      </c>
      <c r="EF307" s="50">
        <f>SUM($BV307:$CS307)+SUM(BF$298:BF$307)</f>
        <v>27</v>
      </c>
      <c r="EG307" s="48">
        <f t="shared" si="475"/>
        <v>37</v>
      </c>
      <c r="EH307" s="50">
        <f t="shared" si="476"/>
        <v>25</v>
      </c>
      <c r="EI307" s="47"/>
      <c r="EJ307" s="49">
        <f t="shared" si="458"/>
        <v>18</v>
      </c>
      <c r="EK307" s="49">
        <f t="shared" si="459"/>
        <v>12</v>
      </c>
      <c r="EL307" s="49">
        <f t="shared" si="460"/>
        <v>1</v>
      </c>
      <c r="EM307" s="49">
        <f t="shared" si="461"/>
        <v>5</v>
      </c>
      <c r="EN307" s="49">
        <f t="shared" si="462"/>
        <v>52</v>
      </c>
      <c r="EO307" s="49">
        <f t="shared" si="463"/>
        <v>27</v>
      </c>
      <c r="EP307" s="49">
        <f t="shared" si="464"/>
        <v>37</v>
      </c>
      <c r="EQ307" s="49">
        <f t="shared" si="465"/>
        <v>25</v>
      </c>
      <c r="ER307" s="20"/>
      <c r="ES307" s="4">
        <f t="shared" si="477"/>
        <v>0</v>
      </c>
      <c r="ET307" s="4">
        <f t="shared" si="478"/>
        <v>0</v>
      </c>
      <c r="EU307" s="4">
        <f t="shared" si="466"/>
        <v>0</v>
      </c>
      <c r="EV307" s="4">
        <f t="shared" si="466"/>
        <v>0</v>
      </c>
      <c r="EW307" s="4">
        <f t="shared" si="466"/>
        <v>0</v>
      </c>
      <c r="EX307" s="4">
        <f t="shared" si="466"/>
        <v>0</v>
      </c>
      <c r="EY307" s="4">
        <f t="shared" si="466"/>
        <v>0</v>
      </c>
      <c r="EZ307" s="4">
        <f t="shared" si="466"/>
        <v>0</v>
      </c>
    </row>
    <row r="308" spans="1:164" ht="11.4" thickBot="1" x14ac:dyDescent="0.3">
      <c r="G308" s="27">
        <f>SUM(G297:G307)</f>
        <v>404</v>
      </c>
      <c r="H308" s="27">
        <f>SUM(H297:H307)</f>
        <v>404</v>
      </c>
      <c r="J308" s="27">
        <f>SUM(J297:J307)</f>
        <v>0</v>
      </c>
      <c r="L308" s="152" t="s">
        <v>655</v>
      </c>
      <c r="M308" s="107"/>
      <c r="N308" s="107"/>
      <c r="O308" s="107"/>
      <c r="P308" s="107"/>
      <c r="Q308" s="107"/>
      <c r="R308" s="107"/>
      <c r="S308" s="107"/>
      <c r="T308" s="107"/>
      <c r="U308" s="107" t="s">
        <v>206</v>
      </c>
      <c r="V308" s="107"/>
      <c r="W308" s="110"/>
      <c r="AA308" s="152" t="s">
        <v>655</v>
      </c>
      <c r="AB308" s="107"/>
      <c r="AC308" s="107"/>
      <c r="AD308" s="107"/>
      <c r="AE308" s="107"/>
      <c r="AF308" s="107"/>
      <c r="AG308" s="107"/>
      <c r="AH308" s="107"/>
      <c r="AI308" s="107"/>
      <c r="AJ308" s="107" t="s">
        <v>581</v>
      </c>
      <c r="AK308" s="107"/>
      <c r="AL308" s="110"/>
    </row>
    <row r="309" spans="1:164" ht="11.4" thickBot="1" x14ac:dyDescent="0.3">
      <c r="A309" s="20" t="s">
        <v>656</v>
      </c>
      <c r="B309" s="20"/>
      <c r="C309" s="23" t="s">
        <v>619</v>
      </c>
      <c r="D309" s="21"/>
      <c r="E309" s="21"/>
      <c r="F309" s="21"/>
      <c r="G309" s="21"/>
      <c r="H309" s="21"/>
      <c r="J309" s="21"/>
    </row>
    <row r="310" spans="1:164" ht="11.4" thickBot="1" x14ac:dyDescent="0.3">
      <c r="A310" s="20" t="s">
        <v>11</v>
      </c>
      <c r="B310" s="20" t="s">
        <v>12</v>
      </c>
      <c r="C310" s="21" t="s">
        <v>13</v>
      </c>
      <c r="D310" s="21" t="s">
        <v>14</v>
      </c>
      <c r="E310" s="21" t="s">
        <v>15</v>
      </c>
      <c r="F310" s="21" t="s">
        <v>16</v>
      </c>
      <c r="G310" s="21" t="s">
        <v>17</v>
      </c>
      <c r="H310" s="21" t="s">
        <v>18</v>
      </c>
      <c r="I310" s="21" t="s">
        <v>19</v>
      </c>
      <c r="J310" s="21" t="s">
        <v>96</v>
      </c>
      <c r="L310" s="32"/>
      <c r="M310" s="33" t="s">
        <v>621</v>
      </c>
      <c r="N310" s="33" t="s">
        <v>622</v>
      </c>
      <c r="O310" s="33" t="s">
        <v>623</v>
      </c>
      <c r="P310" s="33" t="s">
        <v>624</v>
      </c>
      <c r="Q310" s="34" t="s">
        <v>292</v>
      </c>
      <c r="R310" s="33" t="s">
        <v>464</v>
      </c>
      <c r="S310" s="33" t="s">
        <v>657</v>
      </c>
      <c r="T310" s="33" t="s">
        <v>658</v>
      </c>
      <c r="U310" s="33" t="s">
        <v>625</v>
      </c>
      <c r="V310" s="33" t="s">
        <v>659</v>
      </c>
      <c r="W310" s="35" t="s">
        <v>510</v>
      </c>
      <c r="AA310" s="32"/>
      <c r="AB310" s="33" t="s">
        <v>621</v>
      </c>
      <c r="AC310" s="33" t="s">
        <v>622</v>
      </c>
      <c r="AD310" s="33" t="s">
        <v>623</v>
      </c>
      <c r="AE310" s="33" t="s">
        <v>624</v>
      </c>
      <c r="AF310" s="34" t="s">
        <v>292</v>
      </c>
      <c r="AG310" s="33" t="s">
        <v>464</v>
      </c>
      <c r="AH310" s="33" t="s">
        <v>657</v>
      </c>
      <c r="AI310" s="33" t="s">
        <v>658</v>
      </c>
      <c r="AJ310" s="33" t="s">
        <v>625</v>
      </c>
      <c r="AK310" s="33" t="s">
        <v>659</v>
      </c>
      <c r="AL310" s="35" t="s">
        <v>510</v>
      </c>
      <c r="AP310" s="4" t="s">
        <v>112</v>
      </c>
      <c r="DU310" s="24" t="s">
        <v>13</v>
      </c>
      <c r="DV310" s="24" t="s">
        <v>90</v>
      </c>
      <c r="DW310" s="24" t="s">
        <v>91</v>
      </c>
      <c r="DX310" s="24" t="s">
        <v>92</v>
      </c>
      <c r="DY310" s="24" t="s">
        <v>93</v>
      </c>
      <c r="DZ310" s="24" t="s">
        <v>94</v>
      </c>
      <c r="EA310" s="24" t="s">
        <v>95</v>
      </c>
      <c r="EB310" s="24" t="s">
        <v>14</v>
      </c>
      <c r="EC310" s="24" t="s">
        <v>15</v>
      </c>
      <c r="ED310" s="24" t="s">
        <v>16</v>
      </c>
      <c r="EE310" s="24" t="s">
        <v>17</v>
      </c>
      <c r="EF310" s="24" t="s">
        <v>18</v>
      </c>
      <c r="EG310" s="24" t="s">
        <v>19</v>
      </c>
      <c r="EH310" s="24" t="s">
        <v>96</v>
      </c>
      <c r="EI310" s="24"/>
      <c r="EJ310" s="24" t="s">
        <v>13</v>
      </c>
      <c r="EK310" s="24" t="s">
        <v>14</v>
      </c>
      <c r="EL310" s="24" t="s">
        <v>15</v>
      </c>
      <c r="EM310" s="24" t="s">
        <v>16</v>
      </c>
      <c r="EN310" s="24" t="s">
        <v>17</v>
      </c>
      <c r="EO310" s="24" t="s">
        <v>18</v>
      </c>
      <c r="EP310" s="24" t="s">
        <v>19</v>
      </c>
      <c r="EQ310" s="24" t="s">
        <v>96</v>
      </c>
    </row>
    <row r="311" spans="1:164" x14ac:dyDescent="0.25">
      <c r="A311" s="4">
        <v>1</v>
      </c>
      <c r="B311" s="4" t="s">
        <v>660</v>
      </c>
      <c r="C311" s="153">
        <v>20</v>
      </c>
      <c r="D311" s="153">
        <v>13</v>
      </c>
      <c r="E311" s="153">
        <v>4</v>
      </c>
      <c r="F311" s="153">
        <v>3</v>
      </c>
      <c r="G311" s="153">
        <v>48</v>
      </c>
      <c r="H311" s="153">
        <v>29</v>
      </c>
      <c r="I311" s="154">
        <v>43</v>
      </c>
      <c r="J311" s="24">
        <v>19</v>
      </c>
      <c r="L311" s="36" t="s">
        <v>635</v>
      </c>
      <c r="M311" s="37"/>
      <c r="N311" s="33" t="s">
        <v>179</v>
      </c>
      <c r="O311" s="33" t="s">
        <v>149</v>
      </c>
      <c r="P311" s="33" t="s">
        <v>104</v>
      </c>
      <c r="Q311" s="34" t="s">
        <v>117</v>
      </c>
      <c r="R311" s="33" t="s">
        <v>116</v>
      </c>
      <c r="S311" s="141" t="s">
        <v>263</v>
      </c>
      <c r="T311" s="33" t="s">
        <v>147</v>
      </c>
      <c r="U311" s="119"/>
      <c r="V311" s="33" t="s">
        <v>104</v>
      </c>
      <c r="W311" s="35" t="s">
        <v>100</v>
      </c>
      <c r="AA311" s="36" t="s">
        <v>635</v>
      </c>
      <c r="AB311" s="37"/>
      <c r="AC311" s="41" t="s">
        <v>159</v>
      </c>
      <c r="AD311" s="155" t="s">
        <v>226</v>
      </c>
      <c r="AE311" s="41" t="s">
        <v>154</v>
      </c>
      <c r="AF311" s="34" t="s">
        <v>237</v>
      </c>
      <c r="AG311" s="41" t="s">
        <v>661</v>
      </c>
      <c r="AH311" s="90" t="s">
        <v>316</v>
      </c>
      <c r="AI311" s="90" t="s">
        <v>639</v>
      </c>
      <c r="AJ311" s="156"/>
      <c r="AK311" s="41" t="s">
        <v>423</v>
      </c>
      <c r="AL311" s="95" t="s">
        <v>424</v>
      </c>
      <c r="AP311" s="4" t="s">
        <v>312</v>
      </c>
      <c r="AW311" s="43"/>
      <c r="AX311" s="44">
        <f t="shared" ref="AX311:BG315" si="479">(IF(N311="","",(IF(MID(N311,2,1)="-",LEFT(N311,1),LEFT(N311,2)))+0))</f>
        <v>3</v>
      </c>
      <c r="AY311" s="44">
        <f t="shared" si="479"/>
        <v>3</v>
      </c>
      <c r="AZ311" s="44">
        <f t="shared" si="479"/>
        <v>1</v>
      </c>
      <c r="BA311" s="44">
        <f t="shared" si="479"/>
        <v>1</v>
      </c>
      <c r="BB311" s="44">
        <f t="shared" si="479"/>
        <v>1</v>
      </c>
      <c r="BC311" s="44">
        <f t="shared" si="479"/>
        <v>0</v>
      </c>
      <c r="BD311" s="44">
        <f t="shared" si="479"/>
        <v>0</v>
      </c>
      <c r="BE311" s="44" t="str">
        <f t="shared" si="479"/>
        <v/>
      </c>
      <c r="BF311" s="44">
        <f t="shared" si="479"/>
        <v>1</v>
      </c>
      <c r="BG311" s="45">
        <f t="shared" si="479"/>
        <v>2</v>
      </c>
      <c r="BM311" s="46"/>
      <c r="BN311" s="46"/>
      <c r="BO311" s="46"/>
      <c r="BP311" s="46" t="str">
        <f t="shared" ref="BP311:BT319" si="480">(IF(AQ311="","",(IF(MID(AQ311,2,1)="-",LEFT(AQ311,1),LEFT(AQ311,2)))+0))</f>
        <v/>
      </c>
      <c r="BQ311" s="46" t="str">
        <f t="shared" si="480"/>
        <v/>
      </c>
      <c r="BR311" s="46" t="str">
        <f t="shared" si="480"/>
        <v/>
      </c>
      <c r="BS311" s="46" t="str">
        <f t="shared" si="480"/>
        <v/>
      </c>
      <c r="BT311" s="46" t="str">
        <f t="shared" si="480"/>
        <v/>
      </c>
      <c r="BU311" s="47"/>
      <c r="BV311" s="43"/>
      <c r="BW311" s="44">
        <f t="shared" ref="BW311:CF315" si="481">(IF(N311="","",IF(RIGHT(N311,2)="10",RIGHT(N311,2),RIGHT(N311,1))+0))</f>
        <v>3</v>
      </c>
      <c r="BX311" s="44">
        <f t="shared" si="481"/>
        <v>2</v>
      </c>
      <c r="BY311" s="44">
        <f t="shared" si="481"/>
        <v>3</v>
      </c>
      <c r="BZ311" s="44">
        <f t="shared" si="481"/>
        <v>1</v>
      </c>
      <c r="CA311" s="44">
        <f t="shared" si="481"/>
        <v>5</v>
      </c>
      <c r="CB311" s="44">
        <f t="shared" si="481"/>
        <v>0</v>
      </c>
      <c r="CC311" s="44">
        <f t="shared" si="481"/>
        <v>1</v>
      </c>
      <c r="CD311" s="44" t="str">
        <f t="shared" si="481"/>
        <v/>
      </c>
      <c r="CE311" s="44">
        <f t="shared" si="481"/>
        <v>3</v>
      </c>
      <c r="CF311" s="45">
        <f t="shared" si="481"/>
        <v>3</v>
      </c>
      <c r="CL311" s="46"/>
      <c r="CM311" s="46"/>
      <c r="CN311" s="46"/>
      <c r="CO311" s="46" t="str">
        <f t="shared" ref="CO311:CS319" si="482">(IF(AQ311="","",IF(RIGHT(AQ311,2)="10",RIGHT(AQ311,2),RIGHT(AQ311,1))+0))</f>
        <v/>
      </c>
      <c r="CP311" s="46" t="str">
        <f t="shared" si="482"/>
        <v/>
      </c>
      <c r="CQ311" s="46" t="str">
        <f t="shared" si="482"/>
        <v/>
      </c>
      <c r="CR311" s="46" t="str">
        <f t="shared" si="482"/>
        <v/>
      </c>
      <c r="CS311" s="46" t="str">
        <f t="shared" si="482"/>
        <v/>
      </c>
      <c r="CU311" s="43"/>
      <c r="CV311" s="44" t="str">
        <f t="shared" ref="CV311:DE321" si="483">(IF(N311="","",IF(AX311&gt;BW311,"H",IF(AX311&lt;BW311,"A","D"))))</f>
        <v>D</v>
      </c>
      <c r="CW311" s="44" t="str">
        <f t="shared" si="483"/>
        <v>H</v>
      </c>
      <c r="CX311" s="44" t="str">
        <f t="shared" si="483"/>
        <v>A</v>
      </c>
      <c r="CY311" s="44" t="str">
        <f t="shared" si="483"/>
        <v>D</v>
      </c>
      <c r="CZ311" s="44" t="str">
        <f t="shared" si="483"/>
        <v>A</v>
      </c>
      <c r="DA311" s="44" t="str">
        <f t="shared" si="483"/>
        <v>D</v>
      </c>
      <c r="DB311" s="44" t="str">
        <f t="shared" si="483"/>
        <v>A</v>
      </c>
      <c r="DC311" s="44" t="str">
        <f t="shared" si="483"/>
        <v/>
      </c>
      <c r="DD311" s="44" t="str">
        <f t="shared" si="483"/>
        <v>A</v>
      </c>
      <c r="DE311" s="45" t="str">
        <f t="shared" si="483"/>
        <v>A</v>
      </c>
      <c r="DK311" s="46"/>
      <c r="DL311" s="46"/>
      <c r="DM311" s="46"/>
      <c r="DN311" s="24" t="str">
        <f t="shared" ref="DN311:DR319" si="484">(IF(AQ311="","",IF(BP311&gt;CO311,"H",IF(BP311&lt;CO311,"A","D"))))</f>
        <v/>
      </c>
      <c r="DO311" s="24" t="str">
        <f t="shared" si="484"/>
        <v/>
      </c>
      <c r="DP311" s="24" t="str">
        <f t="shared" si="484"/>
        <v/>
      </c>
      <c r="DQ311" s="24" t="str">
        <f t="shared" si="484"/>
        <v/>
      </c>
      <c r="DR311" s="24" t="str">
        <f t="shared" si="484"/>
        <v/>
      </c>
      <c r="DT311" s="20" t="str">
        <f t="shared" ref="DT311:DT321" si="485">L311</f>
        <v>Chessington &amp; Hook United</v>
      </c>
      <c r="DU311" s="48">
        <f>SUM(EB311:ED311)</f>
        <v>17</v>
      </c>
      <c r="DV311" s="49">
        <f>COUNTIF($CU311:$DR311,"H")</f>
        <v>1</v>
      </c>
      <c r="DW311" s="49">
        <f>COUNTIF($CU311:$DR311,"D")</f>
        <v>3</v>
      </c>
      <c r="DX311" s="49">
        <f>COUNTIF($CU311:$DR311,"A")</f>
        <v>5</v>
      </c>
      <c r="DY311" s="49">
        <f>COUNTIF(CU$311:CU$321,"A")</f>
        <v>1</v>
      </c>
      <c r="DZ311" s="49">
        <f>COUNTIF(CU$311:CU$321,"D")</f>
        <v>0</v>
      </c>
      <c r="EA311" s="49">
        <f>COUNTIF(CU$311:CU$321,"H")</f>
        <v>7</v>
      </c>
      <c r="EB311" s="48">
        <f>DV311+DY311</f>
        <v>2</v>
      </c>
      <c r="EC311" s="48">
        <f t="shared" ref="EC311:ED321" si="486">DW311+DZ311</f>
        <v>3</v>
      </c>
      <c r="ED311" s="48">
        <f t="shared" si="486"/>
        <v>12</v>
      </c>
      <c r="EE311" s="50">
        <f>SUM($AW311:$BT311)+SUM(BV$311:BV$321)</f>
        <v>25</v>
      </c>
      <c r="EF311" s="50">
        <f>SUM($BV311:$CS311)+SUM(AW$311:AW$321)</f>
        <v>49</v>
      </c>
      <c r="EG311" s="48">
        <f>(EB311*3)+EC311</f>
        <v>9</v>
      </c>
      <c r="EH311" s="50">
        <f>EE311-EF311</f>
        <v>-24</v>
      </c>
      <c r="EI311" s="47"/>
      <c r="EJ311" s="49">
        <f t="shared" ref="EJ311:EJ321" si="487">VLOOKUP($DT311,$B$311:$J$321,2,0)</f>
        <v>20</v>
      </c>
      <c r="EK311" s="49">
        <f t="shared" ref="EK311:EK321" si="488">VLOOKUP($DT311,$B$311:$J$321,3,0)</f>
        <v>3</v>
      </c>
      <c r="EL311" s="49">
        <f t="shared" ref="EL311:EL321" si="489">VLOOKUP($DT311,$B$311:$J$321,4,0)</f>
        <v>3</v>
      </c>
      <c r="EM311" s="49">
        <f t="shared" ref="EM311:EM321" si="490">VLOOKUP($DT311,$B$311:$J$321,5,0)</f>
        <v>14</v>
      </c>
      <c r="EN311" s="49">
        <f t="shared" ref="EN311:EN321" si="491">VLOOKUP($DT311,$B$311:$J$321,6,0)</f>
        <v>25</v>
      </c>
      <c r="EO311" s="49">
        <f t="shared" ref="EO311:EO321" si="492">VLOOKUP($DT311,$B$311:$J$321,7,0)</f>
        <v>49</v>
      </c>
      <c r="EP311" s="49">
        <f t="shared" ref="EP311:EP321" si="493">VLOOKUP($DT311,$B$311:$J$321,8,0)</f>
        <v>12</v>
      </c>
      <c r="EQ311" s="49">
        <f t="shared" ref="EQ311:EQ321" si="494">VLOOKUP($DT311,$B$311:$J$321,9,0)</f>
        <v>-24</v>
      </c>
      <c r="ES311" s="4">
        <f>IF(DU311=EJ311,0,1)</f>
        <v>1</v>
      </c>
      <c r="ET311" s="4">
        <f>IF(EB311=EK311,0,1)</f>
        <v>1</v>
      </c>
      <c r="EU311" s="4">
        <f t="shared" ref="EU311:EZ321" si="495">IF(EC311=EL311,0,1)</f>
        <v>0</v>
      </c>
      <c r="EV311" s="4">
        <f t="shared" si="495"/>
        <v>1</v>
      </c>
      <c r="EW311" s="4">
        <f t="shared" si="495"/>
        <v>0</v>
      </c>
      <c r="EX311" s="4">
        <f t="shared" si="495"/>
        <v>0</v>
      </c>
      <c r="EY311" s="4">
        <f t="shared" si="495"/>
        <v>1</v>
      </c>
      <c r="EZ311" s="4">
        <f t="shared" si="495"/>
        <v>0</v>
      </c>
    </row>
    <row r="312" spans="1:164" x14ac:dyDescent="0.25">
      <c r="A312" s="4">
        <v>2</v>
      </c>
      <c r="B312" s="4" t="s">
        <v>629</v>
      </c>
      <c r="C312" s="153">
        <v>20</v>
      </c>
      <c r="D312" s="153">
        <v>11</v>
      </c>
      <c r="E312" s="153">
        <v>6</v>
      </c>
      <c r="F312" s="153">
        <v>3</v>
      </c>
      <c r="G312" s="153">
        <v>41</v>
      </c>
      <c r="H312" s="153">
        <v>26</v>
      </c>
      <c r="I312" s="154">
        <v>39</v>
      </c>
      <c r="J312" s="24">
        <v>15</v>
      </c>
      <c r="L312" s="51" t="s">
        <v>638</v>
      </c>
      <c r="M312" s="119"/>
      <c r="N312" s="53"/>
      <c r="O312" s="57" t="s">
        <v>100</v>
      </c>
      <c r="P312" s="57" t="s">
        <v>179</v>
      </c>
      <c r="Q312" s="55" t="s">
        <v>100</v>
      </c>
      <c r="R312" s="57" t="s">
        <v>164</v>
      </c>
      <c r="S312" s="57" t="s">
        <v>206</v>
      </c>
      <c r="T312" s="57" t="s">
        <v>206</v>
      </c>
      <c r="U312" s="57" t="s">
        <v>235</v>
      </c>
      <c r="V312" s="57" t="s">
        <v>149</v>
      </c>
      <c r="W312" s="75" t="s">
        <v>198</v>
      </c>
      <c r="AA312" s="51" t="s">
        <v>638</v>
      </c>
      <c r="AB312" s="157"/>
      <c r="AC312" s="53"/>
      <c r="AD312" s="66" t="s">
        <v>652</v>
      </c>
      <c r="AE312" s="54" t="s">
        <v>180</v>
      </c>
      <c r="AF312" s="55" t="s">
        <v>581</v>
      </c>
      <c r="AG312" s="54" t="s">
        <v>153</v>
      </c>
      <c r="AH312" s="54" t="s">
        <v>424</v>
      </c>
      <c r="AI312" s="54" t="s">
        <v>396</v>
      </c>
      <c r="AJ312" s="54" t="s">
        <v>449</v>
      </c>
      <c r="AK312" s="54" t="s">
        <v>126</v>
      </c>
      <c r="AL312" s="60" t="s">
        <v>430</v>
      </c>
      <c r="AP312" s="4" t="s">
        <v>662</v>
      </c>
      <c r="AW312" s="61" t="str">
        <f t="shared" ref="AW312:BA321" si="496">(IF(M312="","",(IF(MID(M312,2,1)="-",LEFT(M312,1),LEFT(M312,2)))+0))</f>
        <v/>
      </c>
      <c r="AX312" s="62"/>
      <c r="AY312" s="46">
        <f t="shared" si="479"/>
        <v>2</v>
      </c>
      <c r="AZ312" s="46">
        <f t="shared" si="479"/>
        <v>3</v>
      </c>
      <c r="BA312" s="46">
        <f t="shared" si="479"/>
        <v>2</v>
      </c>
      <c r="BB312" s="46">
        <f t="shared" si="479"/>
        <v>2</v>
      </c>
      <c r="BC312" s="46">
        <f t="shared" si="479"/>
        <v>1</v>
      </c>
      <c r="BD312" s="46">
        <f t="shared" si="479"/>
        <v>1</v>
      </c>
      <c r="BE312" s="46">
        <f t="shared" si="479"/>
        <v>0</v>
      </c>
      <c r="BF312" s="46">
        <f t="shared" si="479"/>
        <v>3</v>
      </c>
      <c r="BG312" s="63">
        <f t="shared" si="479"/>
        <v>3</v>
      </c>
      <c r="BM312" s="46"/>
      <c r="BN312" s="46"/>
      <c r="BO312" s="46"/>
      <c r="BP312" s="46" t="str">
        <f t="shared" si="480"/>
        <v/>
      </c>
      <c r="BQ312" s="46" t="str">
        <f t="shared" si="480"/>
        <v/>
      </c>
      <c r="BR312" s="46" t="str">
        <f t="shared" si="480"/>
        <v/>
      </c>
      <c r="BS312" s="46" t="str">
        <f t="shared" si="480"/>
        <v/>
      </c>
      <c r="BT312" s="46" t="str">
        <f t="shared" si="480"/>
        <v/>
      </c>
      <c r="BU312" s="47"/>
      <c r="BV312" s="61" t="str">
        <f t="shared" ref="BV312:BZ321" si="497">(IF(M312="","",IF(RIGHT(M312,2)="10",RIGHT(M312,2),RIGHT(M312,1))+0))</f>
        <v/>
      </c>
      <c r="BW312" s="62"/>
      <c r="BX312" s="46">
        <f t="shared" si="481"/>
        <v>3</v>
      </c>
      <c r="BY312" s="46">
        <f t="shared" si="481"/>
        <v>3</v>
      </c>
      <c r="BZ312" s="46">
        <f t="shared" si="481"/>
        <v>3</v>
      </c>
      <c r="CA312" s="46">
        <f t="shared" si="481"/>
        <v>0</v>
      </c>
      <c r="CB312" s="46">
        <f t="shared" si="481"/>
        <v>2</v>
      </c>
      <c r="CC312" s="46">
        <f t="shared" si="481"/>
        <v>2</v>
      </c>
      <c r="CD312" s="46">
        <f t="shared" si="481"/>
        <v>2</v>
      </c>
      <c r="CE312" s="46">
        <f t="shared" si="481"/>
        <v>2</v>
      </c>
      <c r="CF312" s="63">
        <f t="shared" si="481"/>
        <v>5</v>
      </c>
      <c r="CL312" s="46"/>
      <c r="CM312" s="46"/>
      <c r="CN312" s="46"/>
      <c r="CO312" s="46" t="str">
        <f t="shared" si="482"/>
        <v/>
      </c>
      <c r="CP312" s="46" t="str">
        <f t="shared" si="482"/>
        <v/>
      </c>
      <c r="CQ312" s="46" t="str">
        <f t="shared" si="482"/>
        <v/>
      </c>
      <c r="CR312" s="46" t="str">
        <f t="shared" si="482"/>
        <v/>
      </c>
      <c r="CS312" s="46" t="str">
        <f t="shared" si="482"/>
        <v/>
      </c>
      <c r="CU312" s="61" t="str">
        <f>(IF(M312="","",IF(AW312&gt;BV312,"H",IF(AW312&lt;BV312,"A","D"))))</f>
        <v/>
      </c>
      <c r="CV312" s="62"/>
      <c r="CW312" s="46" t="str">
        <f t="shared" si="483"/>
        <v>A</v>
      </c>
      <c r="CX312" s="46" t="str">
        <f t="shared" si="483"/>
        <v>D</v>
      </c>
      <c r="CY312" s="46" t="str">
        <f t="shared" si="483"/>
        <v>A</v>
      </c>
      <c r="CZ312" s="46" t="str">
        <f t="shared" si="483"/>
        <v>H</v>
      </c>
      <c r="DA312" s="46" t="str">
        <f t="shared" si="483"/>
        <v>A</v>
      </c>
      <c r="DB312" s="46" t="str">
        <f t="shared" si="483"/>
        <v>A</v>
      </c>
      <c r="DC312" s="46" t="str">
        <f t="shared" si="483"/>
        <v>A</v>
      </c>
      <c r="DD312" s="46" t="str">
        <f t="shared" si="483"/>
        <v>H</v>
      </c>
      <c r="DE312" s="63" t="str">
        <f t="shared" si="483"/>
        <v>A</v>
      </c>
      <c r="DK312" s="46"/>
      <c r="DL312" s="46"/>
      <c r="DM312" s="46"/>
      <c r="DN312" s="24" t="str">
        <f t="shared" si="484"/>
        <v/>
      </c>
      <c r="DO312" s="24" t="str">
        <f t="shared" si="484"/>
        <v/>
      </c>
      <c r="DP312" s="24" t="str">
        <f t="shared" si="484"/>
        <v/>
      </c>
      <c r="DQ312" s="24" t="str">
        <f t="shared" si="484"/>
        <v/>
      </c>
      <c r="DR312" s="24" t="str">
        <f t="shared" si="484"/>
        <v/>
      </c>
      <c r="DT312" s="20" t="str">
        <f t="shared" si="485"/>
        <v>Cobham</v>
      </c>
      <c r="DU312" s="48">
        <f t="shared" ref="DU312:DU321" si="498">SUM(EB312:ED312)</f>
        <v>19</v>
      </c>
      <c r="DV312" s="49">
        <f t="shared" ref="DV312:DV321" si="499">COUNTIF($CU312:$DR312,"H")</f>
        <v>2</v>
      </c>
      <c r="DW312" s="49">
        <f t="shared" ref="DW312:DW321" si="500">COUNTIF($CU312:$DR312,"D")</f>
        <v>1</v>
      </c>
      <c r="DX312" s="49">
        <f t="shared" ref="DX312:DX321" si="501">COUNTIF($CU312:$DR312,"A")</f>
        <v>6</v>
      </c>
      <c r="DY312" s="49">
        <f>COUNTIF(CV$311:CV$321,"A")</f>
        <v>3</v>
      </c>
      <c r="DZ312" s="49">
        <f>COUNTIF(CV$311:CV$321,"D")</f>
        <v>5</v>
      </c>
      <c r="EA312" s="49">
        <f>COUNTIF(CV$311:CV$321,"H")</f>
        <v>2</v>
      </c>
      <c r="EB312" s="48">
        <f t="shared" ref="EB312:EB321" si="502">DV312+DY312</f>
        <v>5</v>
      </c>
      <c r="EC312" s="48">
        <f t="shared" si="486"/>
        <v>6</v>
      </c>
      <c r="ED312" s="48">
        <f t="shared" si="486"/>
        <v>8</v>
      </c>
      <c r="EE312" s="50">
        <f>SUM($AW312:$BT312)+SUM(BW$311:BW$321)</f>
        <v>30</v>
      </c>
      <c r="EF312" s="50">
        <f>SUM($BV312:$CS312)+SUM(AX$311:AX$321)</f>
        <v>33</v>
      </c>
      <c r="EG312" s="48">
        <f t="shared" ref="EG312:EG321" si="503">(EB312*3)+EC312</f>
        <v>21</v>
      </c>
      <c r="EH312" s="50">
        <f t="shared" ref="EH312:EH321" si="504">EE312-EF312</f>
        <v>-3</v>
      </c>
      <c r="EI312" s="47"/>
      <c r="EJ312" s="49">
        <f t="shared" si="487"/>
        <v>20</v>
      </c>
      <c r="EK312" s="49">
        <f t="shared" si="488"/>
        <v>6</v>
      </c>
      <c r="EL312" s="49">
        <f t="shared" si="489"/>
        <v>6</v>
      </c>
      <c r="EM312" s="49">
        <f t="shared" si="490"/>
        <v>8</v>
      </c>
      <c r="EN312" s="49">
        <f t="shared" si="491"/>
        <v>30</v>
      </c>
      <c r="EO312" s="49">
        <f t="shared" si="492"/>
        <v>33</v>
      </c>
      <c r="EP312" s="49">
        <f t="shared" si="493"/>
        <v>24</v>
      </c>
      <c r="EQ312" s="49">
        <f t="shared" si="494"/>
        <v>-3</v>
      </c>
      <c r="ES312" s="4">
        <f t="shared" ref="ES312:ES321" si="505">IF(DU312=EJ312,0,1)</f>
        <v>1</v>
      </c>
      <c r="ET312" s="4">
        <f t="shared" ref="ET312:ET321" si="506">IF(EB312=EK312,0,1)</f>
        <v>1</v>
      </c>
      <c r="EU312" s="4">
        <f t="shared" si="495"/>
        <v>0</v>
      </c>
      <c r="EV312" s="4">
        <f t="shared" si="495"/>
        <v>0</v>
      </c>
      <c r="EW312" s="4">
        <f t="shared" si="495"/>
        <v>0</v>
      </c>
      <c r="EX312" s="4">
        <f t="shared" si="495"/>
        <v>0</v>
      </c>
      <c r="EY312" s="4">
        <f t="shared" si="495"/>
        <v>1</v>
      </c>
      <c r="EZ312" s="4">
        <f t="shared" si="495"/>
        <v>0</v>
      </c>
    </row>
    <row r="313" spans="1:164" x14ac:dyDescent="0.25">
      <c r="A313" s="4">
        <v>3</v>
      </c>
      <c r="B313" s="4" t="s">
        <v>551</v>
      </c>
      <c r="C313" s="153">
        <v>20</v>
      </c>
      <c r="D313" s="153">
        <v>10</v>
      </c>
      <c r="E313" s="153">
        <v>4</v>
      </c>
      <c r="F313" s="153">
        <v>6</v>
      </c>
      <c r="G313" s="153">
        <v>51</v>
      </c>
      <c r="H313" s="153">
        <v>43</v>
      </c>
      <c r="I313" s="154">
        <v>34</v>
      </c>
      <c r="J313" s="24">
        <v>8</v>
      </c>
      <c r="L313" s="51" t="s">
        <v>629</v>
      </c>
      <c r="M313" s="64" t="s">
        <v>164</v>
      </c>
      <c r="N313" s="57" t="s">
        <v>101</v>
      </c>
      <c r="O313" s="53"/>
      <c r="P313" s="57" t="s">
        <v>102</v>
      </c>
      <c r="Q313" s="55" t="s">
        <v>134</v>
      </c>
      <c r="R313" s="57" t="s">
        <v>101</v>
      </c>
      <c r="S313" s="57" t="s">
        <v>227</v>
      </c>
      <c r="T313" s="57" t="s">
        <v>117</v>
      </c>
      <c r="U313" s="57" t="s">
        <v>134</v>
      </c>
      <c r="V313" s="57" t="s">
        <v>233</v>
      </c>
      <c r="W313" s="75" t="s">
        <v>169</v>
      </c>
      <c r="AA313" s="51" t="s">
        <v>629</v>
      </c>
      <c r="AB313" s="59" t="s">
        <v>139</v>
      </c>
      <c r="AC313" s="54" t="s">
        <v>439</v>
      </c>
      <c r="AD313" s="53"/>
      <c r="AE313" s="66" t="s">
        <v>427</v>
      </c>
      <c r="AF313" s="55" t="s">
        <v>617</v>
      </c>
      <c r="AG313" s="54" t="s">
        <v>246</v>
      </c>
      <c r="AH313" s="54" t="s">
        <v>663</v>
      </c>
      <c r="AI313" s="54" t="s">
        <v>557</v>
      </c>
      <c r="AJ313" s="54" t="s">
        <v>269</v>
      </c>
      <c r="AK313" s="54" t="s">
        <v>268</v>
      </c>
      <c r="AL313" s="60" t="s">
        <v>395</v>
      </c>
      <c r="AP313" s="4" t="s">
        <v>442</v>
      </c>
      <c r="AW313" s="61">
        <f t="shared" si="496"/>
        <v>2</v>
      </c>
      <c r="AX313" s="46">
        <f t="shared" si="496"/>
        <v>2</v>
      </c>
      <c r="AY313" s="62"/>
      <c r="AZ313" s="46">
        <f t="shared" si="479"/>
        <v>3</v>
      </c>
      <c r="BA313" s="46">
        <f t="shared" si="479"/>
        <v>3</v>
      </c>
      <c r="BB313" s="46">
        <f t="shared" si="479"/>
        <v>2</v>
      </c>
      <c r="BC313" s="46">
        <f t="shared" si="479"/>
        <v>1</v>
      </c>
      <c r="BD313" s="46">
        <f t="shared" si="479"/>
        <v>1</v>
      </c>
      <c r="BE313" s="46">
        <f t="shared" si="479"/>
        <v>3</v>
      </c>
      <c r="BF313" s="46">
        <f t="shared" si="479"/>
        <v>5</v>
      </c>
      <c r="BG313" s="63">
        <f t="shared" si="479"/>
        <v>4</v>
      </c>
      <c r="BM313" s="46"/>
      <c r="BN313" s="46"/>
      <c r="BO313" s="46"/>
      <c r="BP313" s="46" t="str">
        <f t="shared" si="480"/>
        <v/>
      </c>
      <c r="BQ313" s="46" t="str">
        <f t="shared" si="480"/>
        <v/>
      </c>
      <c r="BR313" s="46" t="str">
        <f t="shared" si="480"/>
        <v/>
      </c>
      <c r="BS313" s="46" t="str">
        <f t="shared" si="480"/>
        <v/>
      </c>
      <c r="BT313" s="46" t="str">
        <f t="shared" si="480"/>
        <v/>
      </c>
      <c r="BU313" s="47"/>
      <c r="BV313" s="61">
        <f t="shared" si="497"/>
        <v>0</v>
      </c>
      <c r="BW313" s="46">
        <f t="shared" si="497"/>
        <v>2</v>
      </c>
      <c r="BX313" s="62"/>
      <c r="BY313" s="46">
        <f t="shared" si="481"/>
        <v>0</v>
      </c>
      <c r="BZ313" s="46">
        <f t="shared" si="481"/>
        <v>1</v>
      </c>
      <c r="CA313" s="46">
        <f t="shared" si="481"/>
        <v>2</v>
      </c>
      <c r="CB313" s="46">
        <f t="shared" si="481"/>
        <v>0</v>
      </c>
      <c r="CC313" s="46">
        <f t="shared" si="481"/>
        <v>1</v>
      </c>
      <c r="CD313" s="46">
        <f t="shared" si="481"/>
        <v>1</v>
      </c>
      <c r="CE313" s="46">
        <f t="shared" si="481"/>
        <v>2</v>
      </c>
      <c r="CF313" s="63">
        <f t="shared" si="481"/>
        <v>2</v>
      </c>
      <c r="CL313" s="46"/>
      <c r="CM313" s="46"/>
      <c r="CN313" s="46"/>
      <c r="CO313" s="46" t="str">
        <f t="shared" si="482"/>
        <v/>
      </c>
      <c r="CP313" s="46" t="str">
        <f t="shared" si="482"/>
        <v/>
      </c>
      <c r="CQ313" s="46" t="str">
        <f t="shared" si="482"/>
        <v/>
      </c>
      <c r="CR313" s="46" t="str">
        <f t="shared" si="482"/>
        <v/>
      </c>
      <c r="CS313" s="46" t="str">
        <f t="shared" si="482"/>
        <v/>
      </c>
      <c r="CU313" s="61" t="str">
        <f>(IF(M313="","",IF(AW313&gt;BV313,"H",IF(AW313&lt;BV313,"A","D"))))</f>
        <v>H</v>
      </c>
      <c r="CV313" s="46" t="str">
        <f t="shared" ref="CV313:CY321" si="507">(IF(N313="","",IF(AX313&gt;BW313,"H",IF(AX313&lt;BW313,"A","D"))))</f>
        <v>D</v>
      </c>
      <c r="CW313" s="62"/>
      <c r="CX313" s="46" t="str">
        <f t="shared" si="483"/>
        <v>H</v>
      </c>
      <c r="CY313" s="46" t="str">
        <f t="shared" si="483"/>
        <v>H</v>
      </c>
      <c r="CZ313" s="46" t="str">
        <f t="shared" si="483"/>
        <v>D</v>
      </c>
      <c r="DA313" s="46" t="str">
        <f t="shared" si="483"/>
        <v>H</v>
      </c>
      <c r="DB313" s="46" t="str">
        <f t="shared" si="483"/>
        <v>D</v>
      </c>
      <c r="DC313" s="46" t="str">
        <f t="shared" si="483"/>
        <v>H</v>
      </c>
      <c r="DD313" s="46" t="str">
        <f t="shared" si="483"/>
        <v>H</v>
      </c>
      <c r="DE313" s="63" t="str">
        <f t="shared" si="483"/>
        <v>H</v>
      </c>
      <c r="DK313" s="46"/>
      <c r="DL313" s="46"/>
      <c r="DM313" s="46"/>
      <c r="DN313" s="24" t="str">
        <f t="shared" si="484"/>
        <v/>
      </c>
      <c r="DO313" s="24" t="str">
        <f t="shared" si="484"/>
        <v/>
      </c>
      <c r="DP313" s="24" t="str">
        <f t="shared" si="484"/>
        <v/>
      </c>
      <c r="DQ313" s="24" t="str">
        <f t="shared" si="484"/>
        <v/>
      </c>
      <c r="DR313" s="24" t="str">
        <f t="shared" si="484"/>
        <v/>
      </c>
      <c r="DT313" s="20" t="str">
        <f t="shared" si="485"/>
        <v>Crawley Town</v>
      </c>
      <c r="DU313" s="48">
        <f t="shared" si="498"/>
        <v>20</v>
      </c>
      <c r="DV313" s="49">
        <f t="shared" si="499"/>
        <v>7</v>
      </c>
      <c r="DW313" s="49">
        <f t="shared" si="500"/>
        <v>3</v>
      </c>
      <c r="DX313" s="49">
        <f t="shared" si="501"/>
        <v>0</v>
      </c>
      <c r="DY313" s="49">
        <f>COUNTIF(CW$311:CW$321,"A")</f>
        <v>4</v>
      </c>
      <c r="DZ313" s="49">
        <f>COUNTIF(CW$311:CW$321,"D")</f>
        <v>3</v>
      </c>
      <c r="EA313" s="49">
        <f>COUNTIF(CW$311:CW$321,"H")</f>
        <v>3</v>
      </c>
      <c r="EB313" s="48">
        <f t="shared" si="502"/>
        <v>11</v>
      </c>
      <c r="EC313" s="48">
        <f t="shared" si="486"/>
        <v>6</v>
      </c>
      <c r="ED313" s="48">
        <f t="shared" si="486"/>
        <v>3</v>
      </c>
      <c r="EE313" s="50">
        <f>SUM($AW313:$BT313)+SUM(BX$311:BX$321)</f>
        <v>41</v>
      </c>
      <c r="EF313" s="50">
        <f>SUM($BV313:$CS313)+SUM(AY$311:AY$321)</f>
        <v>26</v>
      </c>
      <c r="EG313" s="48">
        <f t="shared" si="503"/>
        <v>39</v>
      </c>
      <c r="EH313" s="50">
        <f t="shared" si="504"/>
        <v>15</v>
      </c>
      <c r="EI313" s="47"/>
      <c r="EJ313" s="49">
        <f t="shared" si="487"/>
        <v>20</v>
      </c>
      <c r="EK313" s="49">
        <f t="shared" si="488"/>
        <v>11</v>
      </c>
      <c r="EL313" s="49">
        <f t="shared" si="489"/>
        <v>6</v>
      </c>
      <c r="EM313" s="49">
        <f t="shared" si="490"/>
        <v>3</v>
      </c>
      <c r="EN313" s="49">
        <f t="shared" si="491"/>
        <v>41</v>
      </c>
      <c r="EO313" s="49">
        <f t="shared" si="492"/>
        <v>26</v>
      </c>
      <c r="EP313" s="49">
        <f t="shared" si="493"/>
        <v>39</v>
      </c>
      <c r="EQ313" s="49">
        <f t="shared" si="494"/>
        <v>15</v>
      </c>
      <c r="ES313" s="4">
        <f t="shared" si="505"/>
        <v>0</v>
      </c>
      <c r="ET313" s="4">
        <f t="shared" si="506"/>
        <v>0</v>
      </c>
      <c r="EU313" s="4">
        <f t="shared" si="495"/>
        <v>0</v>
      </c>
      <c r="EV313" s="4">
        <f t="shared" si="495"/>
        <v>0</v>
      </c>
      <c r="EW313" s="4">
        <f t="shared" si="495"/>
        <v>0</v>
      </c>
      <c r="EX313" s="4">
        <f t="shared" si="495"/>
        <v>0</v>
      </c>
      <c r="EY313" s="4">
        <f t="shared" si="495"/>
        <v>0</v>
      </c>
      <c r="EZ313" s="4">
        <f t="shared" si="495"/>
        <v>0</v>
      </c>
    </row>
    <row r="314" spans="1:164" x14ac:dyDescent="0.25">
      <c r="A314" s="4">
        <v>4</v>
      </c>
      <c r="B314" s="4" t="s">
        <v>338</v>
      </c>
      <c r="C314" s="153">
        <v>20</v>
      </c>
      <c r="D314" s="153">
        <v>11</v>
      </c>
      <c r="E314" s="153">
        <v>0</v>
      </c>
      <c r="F314" s="153">
        <v>9</v>
      </c>
      <c r="G314" s="153">
        <v>47</v>
      </c>
      <c r="H314" s="153">
        <v>29</v>
      </c>
      <c r="I314" s="154">
        <v>33</v>
      </c>
      <c r="J314" s="24">
        <v>18</v>
      </c>
      <c r="L314" s="51" t="s">
        <v>648</v>
      </c>
      <c r="M314" s="64" t="s">
        <v>134</v>
      </c>
      <c r="N314" s="57" t="s">
        <v>263</v>
      </c>
      <c r="O314" s="57" t="s">
        <v>206</v>
      </c>
      <c r="P314" s="53"/>
      <c r="Q314" s="55" t="s">
        <v>166</v>
      </c>
      <c r="R314" s="57" t="s">
        <v>132</v>
      </c>
      <c r="S314" s="57" t="s">
        <v>101</v>
      </c>
      <c r="T314" s="57" t="s">
        <v>149</v>
      </c>
      <c r="U314" s="57" t="s">
        <v>164</v>
      </c>
      <c r="V314" s="57" t="s">
        <v>232</v>
      </c>
      <c r="W314" s="75" t="s">
        <v>235</v>
      </c>
      <c r="AA314" s="51" t="s">
        <v>648</v>
      </c>
      <c r="AB314" s="59" t="s">
        <v>260</v>
      </c>
      <c r="AC314" s="54" t="s">
        <v>105</v>
      </c>
      <c r="AD314" s="54" t="s">
        <v>161</v>
      </c>
      <c r="AE314" s="53"/>
      <c r="AF314" s="55" t="s">
        <v>664</v>
      </c>
      <c r="AG314" s="54" t="s">
        <v>423</v>
      </c>
      <c r="AH314" s="54" t="s">
        <v>237</v>
      </c>
      <c r="AI314" s="54" t="s">
        <v>402</v>
      </c>
      <c r="AJ314" s="54" t="s">
        <v>219</v>
      </c>
      <c r="AK314" s="54" t="s">
        <v>424</v>
      </c>
      <c r="AL314" s="60" t="s">
        <v>665</v>
      </c>
      <c r="AW314" s="61">
        <f t="shared" si="496"/>
        <v>3</v>
      </c>
      <c r="AX314" s="46">
        <f t="shared" si="496"/>
        <v>0</v>
      </c>
      <c r="AY314" s="46">
        <f t="shared" si="496"/>
        <v>1</v>
      </c>
      <c r="AZ314" s="62"/>
      <c r="BA314" s="46">
        <f t="shared" si="479"/>
        <v>4</v>
      </c>
      <c r="BB314" s="46">
        <f t="shared" si="479"/>
        <v>4</v>
      </c>
      <c r="BC314" s="46">
        <f t="shared" si="479"/>
        <v>2</v>
      </c>
      <c r="BD314" s="46">
        <f t="shared" si="479"/>
        <v>3</v>
      </c>
      <c r="BE314" s="46">
        <f t="shared" si="479"/>
        <v>2</v>
      </c>
      <c r="BF314" s="46">
        <f t="shared" si="479"/>
        <v>4</v>
      </c>
      <c r="BG314" s="63">
        <f t="shared" si="479"/>
        <v>0</v>
      </c>
      <c r="BM314" s="46"/>
      <c r="BN314" s="46"/>
      <c r="BO314" s="46"/>
      <c r="BP314" s="46" t="str">
        <f t="shared" si="480"/>
        <v/>
      </c>
      <c r="BQ314" s="46" t="str">
        <f t="shared" si="480"/>
        <v/>
      </c>
      <c r="BR314" s="46" t="str">
        <f t="shared" si="480"/>
        <v/>
      </c>
      <c r="BS314" s="46" t="str">
        <f t="shared" si="480"/>
        <v/>
      </c>
      <c r="BT314" s="46" t="str">
        <f t="shared" si="480"/>
        <v/>
      </c>
      <c r="BU314" s="47"/>
      <c r="BV314" s="61">
        <f t="shared" si="497"/>
        <v>1</v>
      </c>
      <c r="BW314" s="46">
        <f t="shared" si="497"/>
        <v>0</v>
      </c>
      <c r="BX314" s="46">
        <f t="shared" si="497"/>
        <v>2</v>
      </c>
      <c r="BY314" s="62"/>
      <c r="BZ314" s="46">
        <f t="shared" si="481"/>
        <v>3</v>
      </c>
      <c r="CA314" s="46">
        <f t="shared" si="481"/>
        <v>1</v>
      </c>
      <c r="CB314" s="46">
        <f t="shared" si="481"/>
        <v>2</v>
      </c>
      <c r="CC314" s="46">
        <f t="shared" si="481"/>
        <v>2</v>
      </c>
      <c r="CD314" s="46">
        <f t="shared" si="481"/>
        <v>0</v>
      </c>
      <c r="CE314" s="46">
        <f t="shared" si="481"/>
        <v>0</v>
      </c>
      <c r="CF314" s="63">
        <f t="shared" si="481"/>
        <v>2</v>
      </c>
      <c r="CL314" s="46"/>
      <c r="CM314" s="46"/>
      <c r="CN314" s="46"/>
      <c r="CO314" s="46" t="str">
        <f t="shared" si="482"/>
        <v/>
      </c>
      <c r="CP314" s="46" t="str">
        <f t="shared" si="482"/>
        <v/>
      </c>
      <c r="CQ314" s="46" t="str">
        <f t="shared" si="482"/>
        <v/>
      </c>
      <c r="CR314" s="46" t="str">
        <f t="shared" si="482"/>
        <v/>
      </c>
      <c r="CS314" s="46" t="str">
        <f t="shared" si="482"/>
        <v/>
      </c>
      <c r="CU314" s="61" t="str">
        <f>(IF(M314="","",IF(AW314&gt;BV314,"H",IF(AW314&lt;BV314,"A","D"))))</f>
        <v>H</v>
      </c>
      <c r="CV314" s="46" t="str">
        <f t="shared" si="507"/>
        <v>D</v>
      </c>
      <c r="CW314" s="46" t="str">
        <f t="shared" si="507"/>
        <v>A</v>
      </c>
      <c r="CX314" s="62"/>
      <c r="CY314" s="46" t="str">
        <f t="shared" si="483"/>
        <v>H</v>
      </c>
      <c r="CZ314" s="46" t="str">
        <f t="shared" si="483"/>
        <v>H</v>
      </c>
      <c r="DA314" s="46" t="str">
        <f t="shared" si="483"/>
        <v>D</v>
      </c>
      <c r="DB314" s="46" t="str">
        <f t="shared" si="483"/>
        <v>H</v>
      </c>
      <c r="DC314" s="46" t="str">
        <f t="shared" si="483"/>
        <v>H</v>
      </c>
      <c r="DD314" s="46" t="str">
        <f t="shared" si="483"/>
        <v>H</v>
      </c>
      <c r="DE314" s="63" t="str">
        <f t="shared" si="483"/>
        <v>A</v>
      </c>
      <c r="DK314" s="46"/>
      <c r="DL314" s="46"/>
      <c r="DM314" s="46"/>
      <c r="DN314" s="24" t="str">
        <f t="shared" si="484"/>
        <v/>
      </c>
      <c r="DO314" s="24" t="str">
        <f t="shared" si="484"/>
        <v/>
      </c>
      <c r="DP314" s="24" t="str">
        <f t="shared" si="484"/>
        <v/>
      </c>
      <c r="DQ314" s="24" t="str">
        <f t="shared" si="484"/>
        <v/>
      </c>
      <c r="DR314" s="24" t="str">
        <f t="shared" si="484"/>
        <v/>
      </c>
      <c r="DT314" s="20" t="str">
        <f t="shared" si="485"/>
        <v>East Grinstead</v>
      </c>
      <c r="DU314" s="48">
        <f t="shared" si="498"/>
        <v>20</v>
      </c>
      <c r="DV314" s="49">
        <f t="shared" si="499"/>
        <v>6</v>
      </c>
      <c r="DW314" s="49">
        <f t="shared" si="500"/>
        <v>2</v>
      </c>
      <c r="DX314" s="49">
        <f t="shared" si="501"/>
        <v>2</v>
      </c>
      <c r="DY314" s="49">
        <f>COUNTIF(CX$311:CX$321,"A")</f>
        <v>3</v>
      </c>
      <c r="DZ314" s="49">
        <f>COUNTIF(CX$311:CX$321,"D")</f>
        <v>4</v>
      </c>
      <c r="EA314" s="49">
        <f>COUNTIF(CX$311:CX$321,"H")</f>
        <v>3</v>
      </c>
      <c r="EB314" s="48">
        <f t="shared" si="502"/>
        <v>9</v>
      </c>
      <c r="EC314" s="48">
        <f t="shared" si="486"/>
        <v>6</v>
      </c>
      <c r="ED314" s="48">
        <f t="shared" si="486"/>
        <v>5</v>
      </c>
      <c r="EE314" s="50">
        <f>SUM($AW314:$BT314)+SUM(BY$311:BY$321)</f>
        <v>42</v>
      </c>
      <c r="EF314" s="50">
        <f>SUM($BV314:$CS314)+SUM(AZ$311:AZ$321)</f>
        <v>37</v>
      </c>
      <c r="EG314" s="48">
        <f t="shared" si="503"/>
        <v>33</v>
      </c>
      <c r="EH314" s="50">
        <f t="shared" si="504"/>
        <v>5</v>
      </c>
      <c r="EI314" s="47"/>
      <c r="EJ314" s="49">
        <f t="shared" si="487"/>
        <v>20</v>
      </c>
      <c r="EK314" s="49">
        <f t="shared" si="488"/>
        <v>9</v>
      </c>
      <c r="EL314" s="49">
        <f t="shared" si="489"/>
        <v>6</v>
      </c>
      <c r="EM314" s="49">
        <f t="shared" si="490"/>
        <v>5</v>
      </c>
      <c r="EN314" s="49">
        <f t="shared" si="491"/>
        <v>42</v>
      </c>
      <c r="EO314" s="49">
        <f t="shared" si="492"/>
        <v>37</v>
      </c>
      <c r="EP314" s="49">
        <f t="shared" si="493"/>
        <v>33</v>
      </c>
      <c r="EQ314" s="49">
        <f t="shared" si="494"/>
        <v>5</v>
      </c>
      <c r="ES314" s="4">
        <f t="shared" si="505"/>
        <v>0</v>
      </c>
      <c r="ET314" s="4">
        <f t="shared" si="506"/>
        <v>0</v>
      </c>
      <c r="EU314" s="4">
        <f t="shared" si="495"/>
        <v>0</v>
      </c>
      <c r="EV314" s="4">
        <f t="shared" si="495"/>
        <v>0</v>
      </c>
      <c r="EW314" s="4">
        <f t="shared" si="495"/>
        <v>0</v>
      </c>
      <c r="EX314" s="4">
        <f t="shared" si="495"/>
        <v>0</v>
      </c>
      <c r="EY314" s="4">
        <f t="shared" si="495"/>
        <v>0</v>
      </c>
      <c r="EZ314" s="4">
        <f t="shared" si="495"/>
        <v>0</v>
      </c>
    </row>
    <row r="315" spans="1:164" x14ac:dyDescent="0.25">
      <c r="A315" s="4">
        <v>5</v>
      </c>
      <c r="B315" s="4" t="s">
        <v>648</v>
      </c>
      <c r="C315" s="153">
        <v>20</v>
      </c>
      <c r="D315" s="153">
        <v>9</v>
      </c>
      <c r="E315" s="153">
        <v>6</v>
      </c>
      <c r="F315" s="153">
        <v>5</v>
      </c>
      <c r="G315" s="153">
        <v>42</v>
      </c>
      <c r="H315" s="153">
        <v>37</v>
      </c>
      <c r="I315" s="154">
        <v>33</v>
      </c>
      <c r="J315" s="24">
        <v>5</v>
      </c>
      <c r="L315" s="67" t="s">
        <v>299</v>
      </c>
      <c r="M315" s="68" t="s">
        <v>99</v>
      </c>
      <c r="N315" s="55" t="s">
        <v>117</v>
      </c>
      <c r="O315" s="55" t="s">
        <v>146</v>
      </c>
      <c r="P315" s="55" t="s">
        <v>132</v>
      </c>
      <c r="Q315" s="53"/>
      <c r="R315" s="55" t="s">
        <v>119</v>
      </c>
      <c r="S315" s="55" t="s">
        <v>104</v>
      </c>
      <c r="T315" s="55" t="s">
        <v>100</v>
      </c>
      <c r="U315" s="55" t="s">
        <v>134</v>
      </c>
      <c r="V315" s="55" t="s">
        <v>149</v>
      </c>
      <c r="W315" s="70" t="s">
        <v>101</v>
      </c>
      <c r="AA315" s="67" t="s">
        <v>299</v>
      </c>
      <c r="AB315" s="68" t="s">
        <v>430</v>
      </c>
      <c r="AC315" s="55" t="s">
        <v>162</v>
      </c>
      <c r="AD315" s="55" t="s">
        <v>137</v>
      </c>
      <c r="AE315" s="55" t="s">
        <v>431</v>
      </c>
      <c r="AF315" s="53"/>
      <c r="AG315" s="55" t="s">
        <v>160</v>
      </c>
      <c r="AH315" s="55" t="s">
        <v>139</v>
      </c>
      <c r="AI315" s="55" t="s">
        <v>127</v>
      </c>
      <c r="AJ315" s="55" t="s">
        <v>639</v>
      </c>
      <c r="AK315" s="55" t="s">
        <v>161</v>
      </c>
      <c r="AL315" s="70" t="s">
        <v>123</v>
      </c>
      <c r="AW315" s="61">
        <f t="shared" si="496"/>
        <v>5</v>
      </c>
      <c r="AX315" s="46">
        <f t="shared" si="496"/>
        <v>1</v>
      </c>
      <c r="AY315" s="46">
        <f t="shared" si="496"/>
        <v>3</v>
      </c>
      <c r="AZ315" s="46">
        <f t="shared" si="496"/>
        <v>4</v>
      </c>
      <c r="BA315" s="62"/>
      <c r="BB315" s="46">
        <f t="shared" si="479"/>
        <v>4</v>
      </c>
      <c r="BC315" s="46">
        <f t="shared" si="479"/>
        <v>1</v>
      </c>
      <c r="BD315" s="46">
        <f t="shared" si="479"/>
        <v>2</v>
      </c>
      <c r="BE315" s="46">
        <f t="shared" si="479"/>
        <v>3</v>
      </c>
      <c r="BF315" s="46">
        <f t="shared" si="479"/>
        <v>3</v>
      </c>
      <c r="BG315" s="63">
        <f t="shared" si="479"/>
        <v>2</v>
      </c>
      <c r="BM315" s="46"/>
      <c r="BN315" s="46"/>
      <c r="BO315" s="46"/>
      <c r="BP315" s="46" t="str">
        <f t="shared" si="480"/>
        <v/>
      </c>
      <c r="BQ315" s="46" t="str">
        <f t="shared" si="480"/>
        <v/>
      </c>
      <c r="BR315" s="46" t="str">
        <f t="shared" si="480"/>
        <v/>
      </c>
      <c r="BS315" s="46" t="str">
        <f t="shared" si="480"/>
        <v/>
      </c>
      <c r="BT315" s="46" t="str">
        <f t="shared" si="480"/>
        <v/>
      </c>
      <c r="BU315" s="47"/>
      <c r="BV315" s="61">
        <f t="shared" si="497"/>
        <v>3</v>
      </c>
      <c r="BW315" s="46">
        <f t="shared" si="497"/>
        <v>1</v>
      </c>
      <c r="BX315" s="46">
        <f t="shared" si="497"/>
        <v>4</v>
      </c>
      <c r="BY315" s="46">
        <f t="shared" si="497"/>
        <v>1</v>
      </c>
      <c r="BZ315" s="62"/>
      <c r="CA315" s="46">
        <f t="shared" si="481"/>
        <v>4</v>
      </c>
      <c r="CB315" s="46">
        <f t="shared" si="481"/>
        <v>3</v>
      </c>
      <c r="CC315" s="46">
        <f t="shared" si="481"/>
        <v>3</v>
      </c>
      <c r="CD315" s="46">
        <f t="shared" si="481"/>
        <v>1</v>
      </c>
      <c r="CE315" s="46">
        <f t="shared" si="481"/>
        <v>2</v>
      </c>
      <c r="CF315" s="63">
        <f t="shared" si="481"/>
        <v>2</v>
      </c>
      <c r="CL315" s="46"/>
      <c r="CM315" s="46"/>
      <c r="CN315" s="46"/>
      <c r="CO315" s="46" t="str">
        <f t="shared" si="482"/>
        <v/>
      </c>
      <c r="CP315" s="46" t="str">
        <f t="shared" si="482"/>
        <v/>
      </c>
      <c r="CQ315" s="46" t="str">
        <f t="shared" si="482"/>
        <v/>
      </c>
      <c r="CR315" s="46" t="str">
        <f t="shared" si="482"/>
        <v/>
      </c>
      <c r="CS315" s="46" t="str">
        <f t="shared" si="482"/>
        <v/>
      </c>
      <c r="CU315" s="61" t="str">
        <f>(IF(M315="","",IF(AW315&gt;BV315,"H",IF(AW315&lt;BV315,"A","D"))))</f>
        <v>H</v>
      </c>
      <c r="CV315" s="46" t="str">
        <f t="shared" si="507"/>
        <v>D</v>
      </c>
      <c r="CW315" s="46" t="str">
        <f t="shared" si="507"/>
        <v>A</v>
      </c>
      <c r="CX315" s="46" t="str">
        <f t="shared" si="507"/>
        <v>H</v>
      </c>
      <c r="CY315" s="62"/>
      <c r="CZ315" s="46" t="str">
        <f t="shared" si="483"/>
        <v>D</v>
      </c>
      <c r="DA315" s="46" t="str">
        <f t="shared" si="483"/>
        <v>A</v>
      </c>
      <c r="DB315" s="46" t="str">
        <f t="shared" si="483"/>
        <v>A</v>
      </c>
      <c r="DC315" s="46" t="str">
        <f t="shared" si="483"/>
        <v>H</v>
      </c>
      <c r="DD315" s="46" t="str">
        <f t="shared" si="483"/>
        <v>H</v>
      </c>
      <c r="DE315" s="63" t="str">
        <f t="shared" si="483"/>
        <v>D</v>
      </c>
      <c r="DK315" s="46"/>
      <c r="DL315" s="46"/>
      <c r="DM315" s="46"/>
      <c r="DN315" s="24" t="str">
        <f t="shared" si="484"/>
        <v/>
      </c>
      <c r="DO315" s="24" t="str">
        <f t="shared" si="484"/>
        <v/>
      </c>
      <c r="DP315" s="24" t="str">
        <f t="shared" si="484"/>
        <v/>
      </c>
      <c r="DQ315" s="24" t="str">
        <f t="shared" si="484"/>
        <v/>
      </c>
      <c r="DR315" s="24" t="str">
        <f t="shared" si="484"/>
        <v/>
      </c>
      <c r="DT315" s="20" t="str">
        <f t="shared" si="485"/>
        <v>Epsom &amp; Ewell</v>
      </c>
      <c r="DU315" s="48">
        <f t="shared" si="498"/>
        <v>19</v>
      </c>
      <c r="DV315" s="49">
        <f t="shared" si="499"/>
        <v>4</v>
      </c>
      <c r="DW315" s="49">
        <f t="shared" si="500"/>
        <v>3</v>
      </c>
      <c r="DX315" s="49">
        <f t="shared" si="501"/>
        <v>3</v>
      </c>
      <c r="DY315" s="49">
        <f>COUNTIF(CY$311:CY$321,"A")</f>
        <v>2</v>
      </c>
      <c r="DZ315" s="49">
        <f>COUNTIF(CY$311:CY$321,"D")</f>
        <v>2</v>
      </c>
      <c r="EA315" s="49">
        <f>COUNTIF(CY$311:CY$321,"H")</f>
        <v>5</v>
      </c>
      <c r="EB315" s="48">
        <f t="shared" si="502"/>
        <v>6</v>
      </c>
      <c r="EC315" s="48">
        <f t="shared" si="486"/>
        <v>5</v>
      </c>
      <c r="ED315" s="48">
        <f t="shared" si="486"/>
        <v>8</v>
      </c>
      <c r="EE315" s="50">
        <f>SUM($AW315:$BT315)+SUM(BZ$311:BZ$321)</f>
        <v>43</v>
      </c>
      <c r="EF315" s="50">
        <f>SUM($BV315:$CS315)+SUM(BA$311:BA$321)</f>
        <v>44</v>
      </c>
      <c r="EG315" s="48">
        <f t="shared" si="503"/>
        <v>23</v>
      </c>
      <c r="EH315" s="50">
        <f t="shared" si="504"/>
        <v>-1</v>
      </c>
      <c r="EI315" s="47"/>
      <c r="EJ315" s="49">
        <f t="shared" si="487"/>
        <v>20</v>
      </c>
      <c r="EK315" s="49">
        <f t="shared" si="488"/>
        <v>6</v>
      </c>
      <c r="EL315" s="49">
        <f t="shared" si="489"/>
        <v>6</v>
      </c>
      <c r="EM315" s="49">
        <f t="shared" si="490"/>
        <v>8</v>
      </c>
      <c r="EN315" s="49">
        <f t="shared" si="491"/>
        <v>43</v>
      </c>
      <c r="EO315" s="49">
        <f t="shared" si="492"/>
        <v>44</v>
      </c>
      <c r="EP315" s="49">
        <f t="shared" si="493"/>
        <v>24</v>
      </c>
      <c r="EQ315" s="49">
        <f t="shared" si="494"/>
        <v>-1</v>
      </c>
      <c r="ES315" s="4">
        <f t="shared" si="505"/>
        <v>1</v>
      </c>
      <c r="ET315" s="4">
        <f t="shared" si="506"/>
        <v>0</v>
      </c>
      <c r="EU315" s="4">
        <f t="shared" si="495"/>
        <v>1</v>
      </c>
      <c r="EV315" s="4">
        <f t="shared" si="495"/>
        <v>0</v>
      </c>
      <c r="EW315" s="4">
        <f t="shared" si="495"/>
        <v>0</v>
      </c>
      <c r="EX315" s="4">
        <f t="shared" si="495"/>
        <v>0</v>
      </c>
      <c r="EY315" s="4">
        <f t="shared" si="495"/>
        <v>1</v>
      </c>
      <c r="EZ315" s="4">
        <f t="shared" si="495"/>
        <v>0</v>
      </c>
    </row>
    <row r="316" spans="1:164" x14ac:dyDescent="0.25">
      <c r="A316" s="4">
        <v>6</v>
      </c>
      <c r="B316" s="4" t="s">
        <v>666</v>
      </c>
      <c r="C316" s="153">
        <v>20</v>
      </c>
      <c r="D316" s="153">
        <v>8</v>
      </c>
      <c r="E316" s="153">
        <v>4</v>
      </c>
      <c r="F316" s="153">
        <v>8</v>
      </c>
      <c r="G316" s="153">
        <v>36</v>
      </c>
      <c r="H316" s="153">
        <v>28</v>
      </c>
      <c r="I316" s="154">
        <v>28</v>
      </c>
      <c r="J316" s="24">
        <v>8</v>
      </c>
      <c r="L316" s="51" t="s">
        <v>494</v>
      </c>
      <c r="M316" s="64" t="s">
        <v>206</v>
      </c>
      <c r="N316" s="141" t="s">
        <v>263</v>
      </c>
      <c r="O316" s="141" t="s">
        <v>263</v>
      </c>
      <c r="P316" s="57" t="s">
        <v>104</v>
      </c>
      <c r="Q316" s="119"/>
      <c r="R316" s="53"/>
      <c r="S316" s="57" t="s">
        <v>227</v>
      </c>
      <c r="T316" s="57" t="s">
        <v>145</v>
      </c>
      <c r="U316" s="57" t="s">
        <v>363</v>
      </c>
      <c r="V316" s="57" t="s">
        <v>157</v>
      </c>
      <c r="W316" s="75" t="s">
        <v>195</v>
      </c>
      <c r="AA316" s="51" t="s">
        <v>494</v>
      </c>
      <c r="AB316" s="59" t="s">
        <v>203</v>
      </c>
      <c r="AC316" s="66" t="s">
        <v>355</v>
      </c>
      <c r="AD316" s="66" t="s">
        <v>354</v>
      </c>
      <c r="AE316" s="54" t="s">
        <v>123</v>
      </c>
      <c r="AF316" s="119"/>
      <c r="AG316" s="53"/>
      <c r="AH316" s="54" t="s">
        <v>430</v>
      </c>
      <c r="AI316" s="54" t="s">
        <v>159</v>
      </c>
      <c r="AJ316" s="66" t="s">
        <v>653</v>
      </c>
      <c r="AK316" s="54" t="s">
        <v>107</v>
      </c>
      <c r="AL316" s="126" t="s">
        <v>418</v>
      </c>
      <c r="AW316" s="61">
        <f t="shared" si="496"/>
        <v>1</v>
      </c>
      <c r="AX316" s="46">
        <f t="shared" si="496"/>
        <v>0</v>
      </c>
      <c r="AY316" s="46">
        <f t="shared" si="496"/>
        <v>0</v>
      </c>
      <c r="AZ316" s="46">
        <f t="shared" si="496"/>
        <v>1</v>
      </c>
      <c r="BA316" s="46" t="str">
        <f t="shared" si="496"/>
        <v/>
      </c>
      <c r="BB316" s="62"/>
      <c r="BC316" s="46">
        <f>(IF(S316="","",(IF(MID(S316,2,1)="-",LEFT(S316,1),LEFT(S316,2)))+0))</f>
        <v>1</v>
      </c>
      <c r="BD316" s="46">
        <f>(IF(T316="","",(IF(MID(T316,2,1)="-",LEFT(T316,1),LEFT(T316,2)))+0))</f>
        <v>2</v>
      </c>
      <c r="BE316" s="46">
        <f>(IF(U316="","",(IF(MID(U316,2,1)="-",LEFT(U316,1),LEFT(U316,2)))+0))</f>
        <v>0</v>
      </c>
      <c r="BF316" s="46">
        <f>(IF(V316="","",(IF(MID(V316,2,1)="-",LEFT(V316,1),LEFT(V316,2)))+0))</f>
        <v>0</v>
      </c>
      <c r="BG316" s="63">
        <f>(IF(W316="","",(IF(MID(W316,2,1)="-",LEFT(W316,1),LEFT(W316,2)))+0))</f>
        <v>0</v>
      </c>
      <c r="BM316" s="46"/>
      <c r="BN316" s="46"/>
      <c r="BO316" s="46"/>
      <c r="BP316" s="46" t="str">
        <f t="shared" si="480"/>
        <v/>
      </c>
      <c r="BQ316" s="46" t="str">
        <f t="shared" si="480"/>
        <v/>
      </c>
      <c r="BR316" s="46" t="str">
        <f t="shared" si="480"/>
        <v/>
      </c>
      <c r="BS316" s="46" t="str">
        <f t="shared" si="480"/>
        <v/>
      </c>
      <c r="BT316" s="46" t="str">
        <f t="shared" si="480"/>
        <v/>
      </c>
      <c r="BU316" s="47"/>
      <c r="BV316" s="61">
        <f t="shared" si="497"/>
        <v>2</v>
      </c>
      <c r="BW316" s="46">
        <f t="shared" si="497"/>
        <v>0</v>
      </c>
      <c r="BX316" s="46">
        <f t="shared" si="497"/>
        <v>0</v>
      </c>
      <c r="BY316" s="46">
        <f t="shared" si="497"/>
        <v>3</v>
      </c>
      <c r="BZ316" s="46" t="str">
        <f t="shared" si="497"/>
        <v/>
      </c>
      <c r="CA316" s="62"/>
      <c r="CB316" s="46">
        <f>(IF(S316="","",IF(RIGHT(S316,2)="10",RIGHT(S316,2),RIGHT(S316,1))+0))</f>
        <v>0</v>
      </c>
      <c r="CC316" s="46">
        <f>(IF(T316="","",IF(RIGHT(T316,2)="10",RIGHT(T316,2),RIGHT(T316,1))+0))</f>
        <v>4</v>
      </c>
      <c r="CD316" s="46">
        <f>(IF(U316="","",IF(RIGHT(U316,2)="10",RIGHT(U316,2),RIGHT(U316,1))+0))</f>
        <v>8</v>
      </c>
      <c r="CE316" s="46">
        <f>(IF(V316="","",IF(RIGHT(V316,2)="10",RIGHT(V316,2),RIGHT(V316,1))+0))</f>
        <v>3</v>
      </c>
      <c r="CF316" s="63">
        <f>(IF(W316="","",IF(RIGHT(W316,2)="10",RIGHT(W316,2),RIGHT(W316,1))+0))</f>
        <v>5</v>
      </c>
      <c r="CL316" s="46"/>
      <c r="CM316" s="46"/>
      <c r="CN316" s="46"/>
      <c r="CO316" s="46" t="str">
        <f t="shared" si="482"/>
        <v/>
      </c>
      <c r="CP316" s="46" t="str">
        <f t="shared" si="482"/>
        <v/>
      </c>
      <c r="CQ316" s="46" t="str">
        <f t="shared" si="482"/>
        <v/>
      </c>
      <c r="CR316" s="46" t="str">
        <f t="shared" si="482"/>
        <v/>
      </c>
      <c r="CS316" s="46" t="str">
        <f t="shared" si="482"/>
        <v/>
      </c>
      <c r="CU316" s="61"/>
      <c r="CV316" s="46" t="str">
        <f t="shared" si="507"/>
        <v>D</v>
      </c>
      <c r="CW316" s="46" t="str">
        <f t="shared" si="507"/>
        <v>D</v>
      </c>
      <c r="CX316" s="46" t="str">
        <f t="shared" si="507"/>
        <v>A</v>
      </c>
      <c r="CY316" s="46" t="str">
        <f t="shared" si="507"/>
        <v/>
      </c>
      <c r="CZ316" s="62"/>
      <c r="DA316" s="46" t="str">
        <f>(IF(S316="","",IF(BC316&gt;CB316,"H",IF(BC316&lt;CB316,"A","D"))))</f>
        <v>H</v>
      </c>
      <c r="DB316" s="46"/>
      <c r="DC316" s="46" t="str">
        <f t="shared" si="483"/>
        <v>A</v>
      </c>
      <c r="DD316" s="46" t="str">
        <f t="shared" si="483"/>
        <v>A</v>
      </c>
      <c r="DE316" s="63" t="str">
        <f t="shared" si="483"/>
        <v>A</v>
      </c>
      <c r="DK316" s="46"/>
      <c r="DL316" s="46"/>
      <c r="DM316" s="46"/>
      <c r="DN316" s="24" t="str">
        <f t="shared" si="484"/>
        <v/>
      </c>
      <c r="DO316" s="24" t="str">
        <f t="shared" si="484"/>
        <v/>
      </c>
      <c r="DP316" s="24" t="str">
        <f t="shared" si="484"/>
        <v/>
      </c>
      <c r="DQ316" s="24" t="str">
        <f t="shared" si="484"/>
        <v/>
      </c>
      <c r="DR316" s="24" t="str">
        <f t="shared" si="484"/>
        <v/>
      </c>
      <c r="DT316" s="20" t="str">
        <f t="shared" si="485"/>
        <v>Horley Town</v>
      </c>
      <c r="DU316" s="48">
        <f t="shared" si="498"/>
        <v>17</v>
      </c>
      <c r="DV316" s="49">
        <f t="shared" si="499"/>
        <v>1</v>
      </c>
      <c r="DW316" s="49">
        <f t="shared" si="500"/>
        <v>2</v>
      </c>
      <c r="DX316" s="49">
        <f t="shared" si="501"/>
        <v>4</v>
      </c>
      <c r="DY316" s="49">
        <f>COUNTIF(CZ$311:CZ$321,"A")</f>
        <v>1</v>
      </c>
      <c r="DZ316" s="49">
        <f>COUNTIF(CZ$311:CZ$321,"D")</f>
        <v>3</v>
      </c>
      <c r="EA316" s="49">
        <f>COUNTIF(CZ$311:CZ$321,"H")</f>
        <v>6</v>
      </c>
      <c r="EB316" s="48">
        <f t="shared" si="502"/>
        <v>2</v>
      </c>
      <c r="EC316" s="48">
        <f t="shared" si="486"/>
        <v>5</v>
      </c>
      <c r="ED316" s="48">
        <f t="shared" si="486"/>
        <v>10</v>
      </c>
      <c r="EE316" s="50">
        <f>SUM($AW316:$BT316)+SUM(CA$311:CA$321)</f>
        <v>18</v>
      </c>
      <c r="EF316" s="50">
        <f>SUM($BV316:$CS316)+SUM(BB$311:BB$321)</f>
        <v>56</v>
      </c>
      <c r="EG316" s="48">
        <f t="shared" si="503"/>
        <v>11</v>
      </c>
      <c r="EH316" s="50">
        <f t="shared" si="504"/>
        <v>-38</v>
      </c>
      <c r="EI316" s="47"/>
      <c r="EJ316" s="49">
        <f t="shared" si="487"/>
        <v>20</v>
      </c>
      <c r="EK316" s="49">
        <f t="shared" si="488"/>
        <v>2</v>
      </c>
      <c r="EL316" s="49">
        <f t="shared" si="489"/>
        <v>6</v>
      </c>
      <c r="EM316" s="49">
        <f t="shared" si="490"/>
        <v>12</v>
      </c>
      <c r="EN316" s="49">
        <f t="shared" si="491"/>
        <v>18</v>
      </c>
      <c r="EO316" s="49">
        <f t="shared" si="492"/>
        <v>56</v>
      </c>
      <c r="EP316" s="49">
        <f t="shared" si="493"/>
        <v>12</v>
      </c>
      <c r="EQ316" s="49">
        <f t="shared" si="494"/>
        <v>-38</v>
      </c>
      <c r="ES316" s="4">
        <f t="shared" si="505"/>
        <v>1</v>
      </c>
      <c r="ET316" s="4">
        <f t="shared" si="506"/>
        <v>0</v>
      </c>
      <c r="EU316" s="4">
        <f t="shared" si="495"/>
        <v>1</v>
      </c>
      <c r="EV316" s="4">
        <f t="shared" si="495"/>
        <v>1</v>
      </c>
      <c r="EW316" s="4">
        <f t="shared" si="495"/>
        <v>0</v>
      </c>
      <c r="EX316" s="4">
        <f t="shared" si="495"/>
        <v>0</v>
      </c>
      <c r="EY316" s="4">
        <f t="shared" si="495"/>
        <v>1</v>
      </c>
      <c r="EZ316" s="4">
        <f t="shared" si="495"/>
        <v>0</v>
      </c>
    </row>
    <row r="317" spans="1:164" s="20" customFormat="1" x14ac:dyDescent="0.25">
      <c r="A317" s="20">
        <v>7</v>
      </c>
      <c r="B317" s="20" t="s">
        <v>299</v>
      </c>
      <c r="C317" s="154">
        <v>20</v>
      </c>
      <c r="D317" s="154">
        <v>6</v>
      </c>
      <c r="E317" s="154">
        <v>6</v>
      </c>
      <c r="F317" s="154">
        <v>8</v>
      </c>
      <c r="G317" s="154">
        <v>43</v>
      </c>
      <c r="H317" s="154">
        <v>44</v>
      </c>
      <c r="I317" s="154">
        <v>24</v>
      </c>
      <c r="J317" s="21">
        <v>-1</v>
      </c>
      <c r="L317" s="51" t="s">
        <v>666</v>
      </c>
      <c r="M317" s="64" t="s">
        <v>169</v>
      </c>
      <c r="N317" s="57" t="s">
        <v>131</v>
      </c>
      <c r="O317" s="57" t="s">
        <v>206</v>
      </c>
      <c r="P317" s="57" t="s">
        <v>157</v>
      </c>
      <c r="Q317" s="55" t="s">
        <v>164</v>
      </c>
      <c r="R317" s="57" t="s">
        <v>117</v>
      </c>
      <c r="S317" s="53"/>
      <c r="T317" s="57" t="s">
        <v>101</v>
      </c>
      <c r="U317" s="57" t="s">
        <v>102</v>
      </c>
      <c r="V317" s="57" t="s">
        <v>164</v>
      </c>
      <c r="W317" s="75" t="s">
        <v>165</v>
      </c>
      <c r="AA317" s="51" t="s">
        <v>666</v>
      </c>
      <c r="AB317" s="59" t="s">
        <v>220</v>
      </c>
      <c r="AC317" s="54" t="s">
        <v>203</v>
      </c>
      <c r="AD317" s="54" t="s">
        <v>230</v>
      </c>
      <c r="AE317" s="54" t="s">
        <v>661</v>
      </c>
      <c r="AF317" s="55" t="s">
        <v>449</v>
      </c>
      <c r="AG317" s="54" t="s">
        <v>396</v>
      </c>
      <c r="AH317" s="53"/>
      <c r="AI317" s="54" t="s">
        <v>303</v>
      </c>
      <c r="AJ317" s="54" t="s">
        <v>451</v>
      </c>
      <c r="AK317" s="54" t="s">
        <v>667</v>
      </c>
      <c r="AL317" s="60" t="s">
        <v>402</v>
      </c>
      <c r="AW317" s="61">
        <f t="shared" si="496"/>
        <v>4</v>
      </c>
      <c r="AX317" s="46">
        <f t="shared" si="496"/>
        <v>2</v>
      </c>
      <c r="AY317" s="46">
        <f t="shared" si="496"/>
        <v>1</v>
      </c>
      <c r="AZ317" s="46">
        <f t="shared" si="496"/>
        <v>0</v>
      </c>
      <c r="BA317" s="46">
        <f t="shared" si="496"/>
        <v>2</v>
      </c>
      <c r="BB317" s="46">
        <f>(IF(R317="","",(IF(MID(R317,2,1)="-",LEFT(R317,1),LEFT(R317,2)))+0))</f>
        <v>1</v>
      </c>
      <c r="BC317" s="62"/>
      <c r="BD317" s="46">
        <f>(IF(T317="","",(IF(MID(T317,2,1)="-",LEFT(T317,1),LEFT(T317,2)))+0))</f>
        <v>2</v>
      </c>
      <c r="BE317" s="46">
        <f>(IF(U317="","",(IF(MID(U317,2,1)="-",LEFT(U317,1),LEFT(U317,2)))+0))</f>
        <v>3</v>
      </c>
      <c r="BF317" s="46">
        <f>(IF(V317="","",(IF(MID(V317,2,1)="-",LEFT(V317,1),LEFT(V317,2)))+0))</f>
        <v>2</v>
      </c>
      <c r="BG317" s="63">
        <f>(IF(W317="","",(IF(MID(W317,2,1)="-",LEFT(W317,1),LEFT(W317,2)))+0))</f>
        <v>6</v>
      </c>
      <c r="BH317" s="4"/>
      <c r="BI317" s="4"/>
      <c r="BJ317" s="4"/>
      <c r="BK317" s="4"/>
      <c r="BL317" s="4"/>
      <c r="BM317" s="46"/>
      <c r="BN317" s="46"/>
      <c r="BO317" s="46"/>
      <c r="BP317" s="46" t="str">
        <f t="shared" si="480"/>
        <v/>
      </c>
      <c r="BQ317" s="46" t="str">
        <f t="shared" si="480"/>
        <v/>
      </c>
      <c r="BR317" s="46" t="str">
        <f t="shared" si="480"/>
        <v/>
      </c>
      <c r="BS317" s="46" t="str">
        <f t="shared" si="480"/>
        <v/>
      </c>
      <c r="BT317" s="46" t="str">
        <f t="shared" si="480"/>
        <v/>
      </c>
      <c r="BU317" s="47"/>
      <c r="BV317" s="61">
        <f t="shared" si="497"/>
        <v>2</v>
      </c>
      <c r="BW317" s="46">
        <f t="shared" si="497"/>
        <v>1</v>
      </c>
      <c r="BX317" s="46">
        <f t="shared" si="497"/>
        <v>2</v>
      </c>
      <c r="BY317" s="46">
        <f t="shared" si="497"/>
        <v>3</v>
      </c>
      <c r="BZ317" s="46">
        <f t="shared" si="497"/>
        <v>0</v>
      </c>
      <c r="CA317" s="46">
        <f>(IF(R317="","",IF(RIGHT(R317,2)="10",RIGHT(R317,2),RIGHT(R317,1))+0))</f>
        <v>1</v>
      </c>
      <c r="CB317" s="62"/>
      <c r="CC317" s="46">
        <f>(IF(T317="","",IF(RIGHT(T317,2)="10",RIGHT(T317,2),RIGHT(T317,1))+0))</f>
        <v>2</v>
      </c>
      <c r="CD317" s="46">
        <f>(IF(U317="","",IF(RIGHT(U317,2)="10",RIGHT(U317,2),RIGHT(U317,1))+0))</f>
        <v>0</v>
      </c>
      <c r="CE317" s="46">
        <f>(IF(V317="","",IF(RIGHT(V317,2)="10",RIGHT(V317,2),RIGHT(V317,1))+0))</f>
        <v>0</v>
      </c>
      <c r="CF317" s="63">
        <f>(IF(W317="","",IF(RIGHT(W317,2)="10",RIGHT(W317,2),RIGHT(W317,1))+0))</f>
        <v>0</v>
      </c>
      <c r="CG317" s="4"/>
      <c r="CH317" s="4"/>
      <c r="CI317" s="4"/>
      <c r="CJ317" s="4"/>
      <c r="CK317" s="4"/>
      <c r="CL317" s="46"/>
      <c r="CM317" s="46"/>
      <c r="CN317" s="46"/>
      <c r="CO317" s="46" t="str">
        <f t="shared" si="482"/>
        <v/>
      </c>
      <c r="CP317" s="46" t="str">
        <f t="shared" si="482"/>
        <v/>
      </c>
      <c r="CQ317" s="46" t="str">
        <f t="shared" si="482"/>
        <v/>
      </c>
      <c r="CR317" s="46" t="str">
        <f t="shared" si="482"/>
        <v/>
      </c>
      <c r="CS317" s="46" t="str">
        <f t="shared" si="482"/>
        <v/>
      </c>
      <c r="CT317" s="4"/>
      <c r="CU317" s="61" t="str">
        <f>(IF(M317="","",IF(AW317&gt;BV317,"H",IF(AW317&lt;BV317,"A","D"))))</f>
        <v>H</v>
      </c>
      <c r="CV317" s="46" t="str">
        <f t="shared" si="507"/>
        <v>H</v>
      </c>
      <c r="CW317" s="46" t="str">
        <f t="shared" si="507"/>
        <v>A</v>
      </c>
      <c r="CX317" s="46" t="str">
        <f t="shared" si="507"/>
        <v>A</v>
      </c>
      <c r="CY317" s="46" t="str">
        <f t="shared" si="507"/>
        <v>H</v>
      </c>
      <c r="CZ317" s="46" t="str">
        <f>(IF(R317="","",IF(BB317&gt;CA317,"H",IF(BB317&lt;CA317,"A","D"))))</f>
        <v>D</v>
      </c>
      <c r="DA317" s="62"/>
      <c r="DB317" s="46" t="str">
        <f>(IF(T317="","",IF(BD317&gt;CC317,"H",IF(BD317&lt;CC317,"A","D"))))</f>
        <v>D</v>
      </c>
      <c r="DC317" s="46" t="str">
        <f t="shared" si="483"/>
        <v>H</v>
      </c>
      <c r="DD317" s="46" t="str">
        <f t="shared" si="483"/>
        <v>H</v>
      </c>
      <c r="DE317" s="63" t="str">
        <f t="shared" si="483"/>
        <v>H</v>
      </c>
      <c r="DF317" s="4"/>
      <c r="DG317" s="4"/>
      <c r="DH317" s="4"/>
      <c r="DI317" s="4"/>
      <c r="DJ317" s="4"/>
      <c r="DK317" s="46"/>
      <c r="DL317" s="46"/>
      <c r="DM317" s="46"/>
      <c r="DN317" s="24" t="str">
        <f t="shared" si="484"/>
        <v/>
      </c>
      <c r="DO317" s="24" t="str">
        <f t="shared" si="484"/>
        <v/>
      </c>
      <c r="DP317" s="24" t="str">
        <f t="shared" si="484"/>
        <v/>
      </c>
      <c r="DQ317" s="24" t="str">
        <f t="shared" si="484"/>
        <v/>
      </c>
      <c r="DR317" s="24" t="str">
        <f t="shared" si="484"/>
        <v/>
      </c>
      <c r="DS317" s="4"/>
      <c r="DT317" s="20" t="str">
        <f t="shared" si="485"/>
        <v>Horsham</v>
      </c>
      <c r="DU317" s="48">
        <f t="shared" si="498"/>
        <v>17</v>
      </c>
      <c r="DV317" s="49">
        <f t="shared" si="499"/>
        <v>6</v>
      </c>
      <c r="DW317" s="49">
        <f t="shared" si="500"/>
        <v>2</v>
      </c>
      <c r="DX317" s="49">
        <f t="shared" si="501"/>
        <v>2</v>
      </c>
      <c r="DY317" s="49">
        <f>COUNTIF(DA$311:DA$321,"A")</f>
        <v>2</v>
      </c>
      <c r="DZ317" s="49">
        <f>COUNTIF(DA$311:DA$321,"D")</f>
        <v>2</v>
      </c>
      <c r="EA317" s="49">
        <f>COUNTIF(DA$311:DA$321,"H")</f>
        <v>3</v>
      </c>
      <c r="EB317" s="48">
        <f t="shared" si="502"/>
        <v>8</v>
      </c>
      <c r="EC317" s="48">
        <f t="shared" si="486"/>
        <v>4</v>
      </c>
      <c r="ED317" s="48">
        <f t="shared" si="486"/>
        <v>5</v>
      </c>
      <c r="EE317" s="50">
        <f>SUM($AW317:$BT317)+SUM(CB$311:CB$321)</f>
        <v>36</v>
      </c>
      <c r="EF317" s="50">
        <f>SUM($BV317:$CS317)+SUM(BC$311:BC$321)</f>
        <v>28</v>
      </c>
      <c r="EG317" s="48">
        <f t="shared" si="503"/>
        <v>28</v>
      </c>
      <c r="EH317" s="50">
        <f t="shared" si="504"/>
        <v>8</v>
      </c>
      <c r="EI317" s="47"/>
      <c r="EJ317" s="49">
        <f t="shared" si="487"/>
        <v>20</v>
      </c>
      <c r="EK317" s="49">
        <f t="shared" si="488"/>
        <v>8</v>
      </c>
      <c r="EL317" s="49">
        <f t="shared" si="489"/>
        <v>4</v>
      </c>
      <c r="EM317" s="49">
        <f t="shared" si="490"/>
        <v>8</v>
      </c>
      <c r="EN317" s="49">
        <f t="shared" si="491"/>
        <v>36</v>
      </c>
      <c r="EO317" s="49">
        <f t="shared" si="492"/>
        <v>28</v>
      </c>
      <c r="EP317" s="49">
        <f t="shared" si="493"/>
        <v>28</v>
      </c>
      <c r="EQ317" s="49">
        <f t="shared" si="494"/>
        <v>8</v>
      </c>
      <c r="ER317" s="4"/>
      <c r="ES317" s="4">
        <f t="shared" si="505"/>
        <v>1</v>
      </c>
      <c r="ET317" s="4">
        <f t="shared" si="506"/>
        <v>0</v>
      </c>
      <c r="EU317" s="4">
        <f t="shared" si="495"/>
        <v>0</v>
      </c>
      <c r="EV317" s="4">
        <f t="shared" si="495"/>
        <v>1</v>
      </c>
      <c r="EW317" s="4">
        <f t="shared" si="495"/>
        <v>0</v>
      </c>
      <c r="EX317" s="4">
        <f t="shared" si="495"/>
        <v>0</v>
      </c>
      <c r="EY317" s="4">
        <f t="shared" si="495"/>
        <v>0</v>
      </c>
      <c r="EZ317" s="4">
        <f t="shared" si="495"/>
        <v>0</v>
      </c>
      <c r="FC317" s="22"/>
      <c r="FD317" s="22"/>
      <c r="FE317" s="22"/>
      <c r="FF317" s="22"/>
      <c r="FG317" s="22"/>
      <c r="FH317" s="4"/>
    </row>
    <row r="318" spans="1:164" x14ac:dyDescent="0.25">
      <c r="A318" s="4">
        <v>8</v>
      </c>
      <c r="B318" s="4" t="s">
        <v>638</v>
      </c>
      <c r="C318" s="153">
        <v>20</v>
      </c>
      <c r="D318" s="153">
        <v>6</v>
      </c>
      <c r="E318" s="153">
        <v>6</v>
      </c>
      <c r="F318" s="153">
        <v>8</v>
      </c>
      <c r="G318" s="153">
        <v>30</v>
      </c>
      <c r="H318" s="153">
        <v>33</v>
      </c>
      <c r="I318" s="154">
        <v>24</v>
      </c>
      <c r="J318" s="24">
        <v>-3</v>
      </c>
      <c r="L318" s="51" t="s">
        <v>660</v>
      </c>
      <c r="M318" s="64" t="s">
        <v>206</v>
      </c>
      <c r="N318" s="57" t="s">
        <v>164</v>
      </c>
      <c r="O318" s="57" t="s">
        <v>134</v>
      </c>
      <c r="P318" s="57" t="s">
        <v>101</v>
      </c>
      <c r="Q318" s="55" t="s">
        <v>149</v>
      </c>
      <c r="R318" s="57" t="s">
        <v>165</v>
      </c>
      <c r="S318" s="57" t="s">
        <v>149</v>
      </c>
      <c r="T318" s="53"/>
      <c r="U318" s="57" t="s">
        <v>227</v>
      </c>
      <c r="V318" s="57" t="s">
        <v>206</v>
      </c>
      <c r="W318" s="75" t="s">
        <v>101</v>
      </c>
      <c r="AA318" s="51" t="s">
        <v>660</v>
      </c>
      <c r="AB318" s="59" t="s">
        <v>162</v>
      </c>
      <c r="AC318" s="54" t="s">
        <v>647</v>
      </c>
      <c r="AD318" s="54" t="s">
        <v>661</v>
      </c>
      <c r="AE318" s="54" t="s">
        <v>435</v>
      </c>
      <c r="AF318" s="55" t="s">
        <v>148</v>
      </c>
      <c r="AG318" s="54" t="s">
        <v>668</v>
      </c>
      <c r="AH318" s="54" t="s">
        <v>153</v>
      </c>
      <c r="AI318" s="53"/>
      <c r="AJ318" s="54" t="s">
        <v>485</v>
      </c>
      <c r="AK318" s="54" t="s">
        <v>123</v>
      </c>
      <c r="AL318" s="60" t="s">
        <v>389</v>
      </c>
      <c r="AW318" s="61">
        <f t="shared" si="496"/>
        <v>1</v>
      </c>
      <c r="AX318" s="46">
        <f t="shared" si="496"/>
        <v>2</v>
      </c>
      <c r="AY318" s="46">
        <f t="shared" si="496"/>
        <v>3</v>
      </c>
      <c r="AZ318" s="46">
        <f t="shared" si="496"/>
        <v>2</v>
      </c>
      <c r="BA318" s="46">
        <f t="shared" si="496"/>
        <v>3</v>
      </c>
      <c r="BB318" s="46">
        <f>(IF(R318="","",(IF(MID(R318,2,1)="-",LEFT(R318,1),LEFT(R318,2)))+0))</f>
        <v>6</v>
      </c>
      <c r="BC318" s="46">
        <f>(IF(S318="","",(IF(MID(S318,2,1)="-",LEFT(S318,1),LEFT(S318,2)))+0))</f>
        <v>3</v>
      </c>
      <c r="BD318" s="62"/>
      <c r="BE318" s="46">
        <f>(IF(U318="","",(IF(MID(U318,2,1)="-",LEFT(U318,1),LEFT(U318,2)))+0))</f>
        <v>1</v>
      </c>
      <c r="BF318" s="46">
        <f>(IF(V318="","",(IF(MID(V318,2,1)="-",LEFT(V318,1),LEFT(V318,2)))+0))</f>
        <v>1</v>
      </c>
      <c r="BG318" s="63">
        <f>(IF(W318="","",(IF(MID(W318,2,1)="-",LEFT(W318,1),LEFT(W318,2)))+0))</f>
        <v>2</v>
      </c>
      <c r="BM318" s="46"/>
      <c r="BN318" s="46"/>
      <c r="BO318" s="46"/>
      <c r="BP318" s="46" t="str">
        <f t="shared" si="480"/>
        <v/>
      </c>
      <c r="BQ318" s="46" t="str">
        <f t="shared" si="480"/>
        <v/>
      </c>
      <c r="BR318" s="46" t="str">
        <f t="shared" si="480"/>
        <v/>
      </c>
      <c r="BS318" s="46" t="str">
        <f t="shared" si="480"/>
        <v/>
      </c>
      <c r="BT318" s="46" t="str">
        <f t="shared" si="480"/>
        <v/>
      </c>
      <c r="BU318" s="47"/>
      <c r="BV318" s="61">
        <f t="shared" si="497"/>
        <v>2</v>
      </c>
      <c r="BW318" s="46">
        <f t="shared" si="497"/>
        <v>0</v>
      </c>
      <c r="BX318" s="46">
        <f t="shared" si="497"/>
        <v>1</v>
      </c>
      <c r="BY318" s="46">
        <f t="shared" si="497"/>
        <v>2</v>
      </c>
      <c r="BZ318" s="46">
        <f t="shared" si="497"/>
        <v>2</v>
      </c>
      <c r="CA318" s="46">
        <f>(IF(R318="","",IF(RIGHT(R318,2)="10",RIGHT(R318,2),RIGHT(R318,1))+0))</f>
        <v>0</v>
      </c>
      <c r="CB318" s="46">
        <f>(IF(S318="","",IF(RIGHT(S318,2)="10",RIGHT(S318,2),RIGHT(S318,1))+0))</f>
        <v>2</v>
      </c>
      <c r="CC318" s="62"/>
      <c r="CD318" s="46">
        <f>(IF(U318="","",IF(RIGHT(U318,2)="10",RIGHT(U318,2),RIGHT(U318,1))+0))</f>
        <v>0</v>
      </c>
      <c r="CE318" s="46">
        <f>(IF(V318="","",IF(RIGHT(V318,2)="10",RIGHT(V318,2),RIGHT(V318,1))+0))</f>
        <v>2</v>
      </c>
      <c r="CF318" s="63">
        <f>(IF(W318="","",IF(RIGHT(W318,2)="10",RIGHT(W318,2),RIGHT(W318,1))+0))</f>
        <v>2</v>
      </c>
      <c r="CL318" s="46"/>
      <c r="CM318" s="46"/>
      <c r="CN318" s="46"/>
      <c r="CO318" s="46" t="str">
        <f t="shared" si="482"/>
        <v/>
      </c>
      <c r="CP318" s="46" t="str">
        <f t="shared" si="482"/>
        <v/>
      </c>
      <c r="CQ318" s="46" t="str">
        <f t="shared" si="482"/>
        <v/>
      </c>
      <c r="CR318" s="46" t="str">
        <f t="shared" si="482"/>
        <v/>
      </c>
      <c r="CS318" s="46" t="str">
        <f t="shared" si="482"/>
        <v/>
      </c>
      <c r="CU318" s="61" t="str">
        <f>(IF(M318="","",IF(AW318&gt;BV318,"H",IF(AW318&lt;BV318,"A","D"))))</f>
        <v>A</v>
      </c>
      <c r="CV318" s="46" t="str">
        <f t="shared" si="507"/>
        <v>H</v>
      </c>
      <c r="CW318" s="46" t="str">
        <f t="shared" si="507"/>
        <v>H</v>
      </c>
      <c r="CX318" s="46" t="str">
        <f t="shared" si="507"/>
        <v>D</v>
      </c>
      <c r="CY318" s="46" t="str">
        <f t="shared" si="507"/>
        <v>H</v>
      </c>
      <c r="CZ318" s="46" t="str">
        <f>(IF(R318="","",IF(BB318&gt;CA318,"H",IF(BB318&lt;CA318,"A","D"))))</f>
        <v>H</v>
      </c>
      <c r="DA318" s="46" t="str">
        <f>(IF(S318="","",IF(BC318&gt;CB318,"H",IF(BC318&lt;CB318,"A","D"))))</f>
        <v>H</v>
      </c>
      <c r="DB318" s="62"/>
      <c r="DC318" s="46" t="str">
        <f t="shared" si="483"/>
        <v>H</v>
      </c>
      <c r="DD318" s="46" t="str">
        <f t="shared" si="483"/>
        <v>A</v>
      </c>
      <c r="DE318" s="63" t="str">
        <f t="shared" si="483"/>
        <v>D</v>
      </c>
      <c r="DK318" s="46"/>
      <c r="DL318" s="46"/>
      <c r="DM318" s="46"/>
      <c r="DN318" s="24" t="str">
        <f t="shared" si="484"/>
        <v/>
      </c>
      <c r="DO318" s="24" t="str">
        <f t="shared" si="484"/>
        <v/>
      </c>
      <c r="DP318" s="24" t="str">
        <f t="shared" si="484"/>
        <v/>
      </c>
      <c r="DQ318" s="24" t="str">
        <f t="shared" si="484"/>
        <v/>
      </c>
      <c r="DR318" s="24" t="str">
        <f t="shared" si="484"/>
        <v/>
      </c>
      <c r="DT318" s="20" t="str">
        <f t="shared" si="485"/>
        <v>Horsham YMCA</v>
      </c>
      <c r="DU318" s="48">
        <f t="shared" si="498"/>
        <v>16</v>
      </c>
      <c r="DV318" s="49">
        <f t="shared" si="499"/>
        <v>6</v>
      </c>
      <c r="DW318" s="49">
        <f t="shared" si="500"/>
        <v>2</v>
      </c>
      <c r="DX318" s="49">
        <f t="shared" si="501"/>
        <v>2</v>
      </c>
      <c r="DY318" s="49">
        <f>COUNTIF(DB$311:DB$321,"A")</f>
        <v>3</v>
      </c>
      <c r="DZ318" s="49">
        <f>COUNTIF(DB$311:DB$321,"D")</f>
        <v>2</v>
      </c>
      <c r="EA318" s="49">
        <f>COUNTIF(DB$311:DB$321,"H")</f>
        <v>1</v>
      </c>
      <c r="EB318" s="48">
        <f t="shared" si="502"/>
        <v>9</v>
      </c>
      <c r="EC318" s="48">
        <f t="shared" si="486"/>
        <v>4</v>
      </c>
      <c r="ED318" s="48">
        <f t="shared" si="486"/>
        <v>3</v>
      </c>
      <c r="EE318" s="50">
        <f>SUM($AW318:$BT318)+SUM(CC$311:CC$321)</f>
        <v>48</v>
      </c>
      <c r="EF318" s="50">
        <f>SUM($BV318:$CS318)+SUM(BD$311:BD$321)</f>
        <v>29</v>
      </c>
      <c r="EG318" s="48">
        <f t="shared" si="503"/>
        <v>31</v>
      </c>
      <c r="EH318" s="50">
        <f t="shared" si="504"/>
        <v>19</v>
      </c>
      <c r="EI318" s="47"/>
      <c r="EJ318" s="49">
        <f t="shared" si="487"/>
        <v>20</v>
      </c>
      <c r="EK318" s="49">
        <f t="shared" si="488"/>
        <v>13</v>
      </c>
      <c r="EL318" s="49">
        <f t="shared" si="489"/>
        <v>4</v>
      </c>
      <c r="EM318" s="49">
        <f t="shared" si="490"/>
        <v>3</v>
      </c>
      <c r="EN318" s="49">
        <f t="shared" si="491"/>
        <v>48</v>
      </c>
      <c r="EO318" s="49">
        <f t="shared" si="492"/>
        <v>29</v>
      </c>
      <c r="EP318" s="49">
        <f t="shared" si="493"/>
        <v>43</v>
      </c>
      <c r="EQ318" s="49">
        <f t="shared" si="494"/>
        <v>19</v>
      </c>
      <c r="ES318" s="4">
        <f t="shared" si="505"/>
        <v>1</v>
      </c>
      <c r="ET318" s="4">
        <f t="shared" si="506"/>
        <v>1</v>
      </c>
      <c r="EU318" s="4">
        <f t="shared" si="495"/>
        <v>0</v>
      </c>
      <c r="EV318" s="4">
        <f t="shared" si="495"/>
        <v>0</v>
      </c>
      <c r="EW318" s="4">
        <f t="shared" si="495"/>
        <v>0</v>
      </c>
      <c r="EX318" s="4">
        <f t="shared" si="495"/>
        <v>0</v>
      </c>
      <c r="EY318" s="4">
        <f t="shared" si="495"/>
        <v>1</v>
      </c>
      <c r="EZ318" s="4">
        <f t="shared" si="495"/>
        <v>0</v>
      </c>
    </row>
    <row r="319" spans="1:164" x14ac:dyDescent="0.25">
      <c r="A319" s="4">
        <v>9</v>
      </c>
      <c r="B319" s="4" t="s">
        <v>669</v>
      </c>
      <c r="C319" s="153">
        <v>20</v>
      </c>
      <c r="D319" s="153">
        <v>7</v>
      </c>
      <c r="E319" s="153">
        <v>3</v>
      </c>
      <c r="F319" s="153">
        <v>10</v>
      </c>
      <c r="G319" s="153">
        <v>29</v>
      </c>
      <c r="H319" s="153">
        <v>36</v>
      </c>
      <c r="I319" s="154">
        <v>24</v>
      </c>
      <c r="J319" s="24">
        <v>-7</v>
      </c>
      <c r="L319" s="51" t="s">
        <v>338</v>
      </c>
      <c r="M319" s="64" t="s">
        <v>232</v>
      </c>
      <c r="N319" s="57" t="s">
        <v>206</v>
      </c>
      <c r="O319" s="57" t="s">
        <v>131</v>
      </c>
      <c r="P319" s="57" t="s">
        <v>144</v>
      </c>
      <c r="Q319" s="55" t="s">
        <v>235</v>
      </c>
      <c r="R319" s="57" t="s">
        <v>232</v>
      </c>
      <c r="S319" s="57" t="s">
        <v>149</v>
      </c>
      <c r="T319" s="57" t="s">
        <v>100</v>
      </c>
      <c r="U319" s="53"/>
      <c r="V319" s="57" t="s">
        <v>227</v>
      </c>
      <c r="W319" s="75" t="s">
        <v>99</v>
      </c>
      <c r="AA319" s="51" t="s">
        <v>338</v>
      </c>
      <c r="AB319" s="59" t="s">
        <v>123</v>
      </c>
      <c r="AC319" s="54" t="s">
        <v>148</v>
      </c>
      <c r="AD319" s="66" t="s">
        <v>323</v>
      </c>
      <c r="AE319" s="54" t="s">
        <v>159</v>
      </c>
      <c r="AF319" s="55" t="s">
        <v>665</v>
      </c>
      <c r="AG319" s="54" t="s">
        <v>424</v>
      </c>
      <c r="AH319" s="54" t="s">
        <v>226</v>
      </c>
      <c r="AI319" s="54" t="s">
        <v>237</v>
      </c>
      <c r="AJ319" s="53"/>
      <c r="AK319" s="54" t="s">
        <v>152</v>
      </c>
      <c r="AL319" s="60" t="s">
        <v>178</v>
      </c>
      <c r="AW319" s="61">
        <f t="shared" si="496"/>
        <v>4</v>
      </c>
      <c r="AX319" s="46">
        <f t="shared" si="496"/>
        <v>1</v>
      </c>
      <c r="AY319" s="46">
        <f t="shared" si="496"/>
        <v>2</v>
      </c>
      <c r="AZ319" s="46">
        <f t="shared" si="496"/>
        <v>7</v>
      </c>
      <c r="BA319" s="46">
        <f t="shared" si="496"/>
        <v>0</v>
      </c>
      <c r="BB319" s="46">
        <f>(IF(R319="","",(IF(MID(R319,2,1)="-",LEFT(R319,1),LEFT(R319,2)))+0))</f>
        <v>4</v>
      </c>
      <c r="BC319" s="46">
        <f>(IF(S319="","",(IF(MID(S319,2,1)="-",LEFT(S319,1),LEFT(S319,2)))+0))</f>
        <v>3</v>
      </c>
      <c r="BD319" s="46">
        <f>(IF(T319="","",(IF(MID(T319,2,1)="-",LEFT(T319,1),LEFT(T319,2)))+0))</f>
        <v>2</v>
      </c>
      <c r="BE319" s="62"/>
      <c r="BF319" s="46">
        <f>(IF(V319="","",(IF(MID(V319,2,1)="-",LEFT(V319,1),LEFT(V319,2)))+0))</f>
        <v>1</v>
      </c>
      <c r="BG319" s="63">
        <f>(IF(W319="","",(IF(MID(W319,2,1)="-",LEFT(W319,1),LEFT(W319,2)))+0))</f>
        <v>5</v>
      </c>
      <c r="BM319" s="46"/>
      <c r="BN319" s="46"/>
      <c r="BO319" s="46"/>
      <c r="BP319" s="46" t="str">
        <f t="shared" si="480"/>
        <v/>
      </c>
      <c r="BQ319" s="46" t="str">
        <f t="shared" si="480"/>
        <v/>
      </c>
      <c r="BR319" s="46" t="str">
        <f t="shared" si="480"/>
        <v/>
      </c>
      <c r="BS319" s="46" t="str">
        <f t="shared" si="480"/>
        <v/>
      </c>
      <c r="BT319" s="46" t="str">
        <f t="shared" si="480"/>
        <v/>
      </c>
      <c r="BU319" s="76"/>
      <c r="BV319" s="61">
        <f t="shared" si="497"/>
        <v>0</v>
      </c>
      <c r="BW319" s="46">
        <f t="shared" si="497"/>
        <v>2</v>
      </c>
      <c r="BX319" s="46">
        <f t="shared" si="497"/>
        <v>1</v>
      </c>
      <c r="BY319" s="46">
        <f t="shared" si="497"/>
        <v>1</v>
      </c>
      <c r="BZ319" s="46">
        <f t="shared" si="497"/>
        <v>2</v>
      </c>
      <c r="CA319" s="46">
        <f>(IF(R319="","",IF(RIGHT(R319,2)="10",RIGHT(R319,2),RIGHT(R319,1))+0))</f>
        <v>0</v>
      </c>
      <c r="CB319" s="46">
        <f>(IF(S319="","",IF(RIGHT(S319,2)="10",RIGHT(S319,2),RIGHT(S319,1))+0))</f>
        <v>2</v>
      </c>
      <c r="CC319" s="46">
        <f>(IF(T319="","",IF(RIGHT(T319,2)="10",RIGHT(T319,2),RIGHT(T319,1))+0))</f>
        <v>3</v>
      </c>
      <c r="CD319" s="62"/>
      <c r="CE319" s="46">
        <f>(IF(V319="","",IF(RIGHT(V319,2)="10",RIGHT(V319,2),RIGHT(V319,1))+0))</f>
        <v>0</v>
      </c>
      <c r="CF319" s="63">
        <f>(IF(W319="","",IF(RIGHT(W319,2)="10",RIGHT(W319,2),RIGHT(W319,1))+0))</f>
        <v>3</v>
      </c>
      <c r="CL319" s="46"/>
      <c r="CM319" s="46"/>
      <c r="CN319" s="46"/>
      <c r="CO319" s="46" t="str">
        <f t="shared" si="482"/>
        <v/>
      </c>
      <c r="CP319" s="46" t="str">
        <f t="shared" si="482"/>
        <v/>
      </c>
      <c r="CQ319" s="46" t="str">
        <f t="shared" si="482"/>
        <v/>
      </c>
      <c r="CR319" s="46" t="str">
        <f t="shared" si="482"/>
        <v/>
      </c>
      <c r="CS319" s="46" t="str">
        <f t="shared" si="482"/>
        <v/>
      </c>
      <c r="CT319" s="20"/>
      <c r="CU319" s="61" t="str">
        <f>(IF(M319="","",IF(AW319&gt;BV319,"H",IF(AW319&lt;BV319,"A","D"))))</f>
        <v>H</v>
      </c>
      <c r="CV319" s="46" t="str">
        <f t="shared" si="507"/>
        <v>A</v>
      </c>
      <c r="CW319" s="46" t="str">
        <f t="shared" si="507"/>
        <v>H</v>
      </c>
      <c r="CX319" s="46" t="str">
        <f t="shared" si="507"/>
        <v>H</v>
      </c>
      <c r="CY319" s="46" t="str">
        <f t="shared" si="507"/>
        <v>A</v>
      </c>
      <c r="CZ319" s="46" t="str">
        <f>(IF(R319="","",IF(BB319&gt;CA319,"H",IF(BB319&lt;CA319,"A","D"))))</f>
        <v>H</v>
      </c>
      <c r="DA319" s="46"/>
      <c r="DB319" s="46"/>
      <c r="DC319" s="62"/>
      <c r="DD319" s="46" t="str">
        <f t="shared" si="483"/>
        <v>H</v>
      </c>
      <c r="DE319" s="63" t="str">
        <f t="shared" si="483"/>
        <v>H</v>
      </c>
      <c r="DK319" s="46"/>
      <c r="DL319" s="46"/>
      <c r="DM319" s="46"/>
      <c r="DN319" s="24" t="str">
        <f t="shared" si="484"/>
        <v/>
      </c>
      <c r="DO319" s="24" t="str">
        <f t="shared" si="484"/>
        <v/>
      </c>
      <c r="DP319" s="24" t="str">
        <f t="shared" si="484"/>
        <v/>
      </c>
      <c r="DQ319" s="24" t="str">
        <f t="shared" si="484"/>
        <v/>
      </c>
      <c r="DR319" s="24" t="str">
        <f t="shared" si="484"/>
        <v/>
      </c>
      <c r="DS319" s="20"/>
      <c r="DT319" s="20" t="str">
        <f t="shared" si="485"/>
        <v>Leatherhead</v>
      </c>
      <c r="DU319" s="48">
        <f t="shared" si="498"/>
        <v>17</v>
      </c>
      <c r="DV319" s="49">
        <f t="shared" si="499"/>
        <v>6</v>
      </c>
      <c r="DW319" s="49">
        <f t="shared" si="500"/>
        <v>0</v>
      </c>
      <c r="DX319" s="49">
        <f t="shared" si="501"/>
        <v>2</v>
      </c>
      <c r="DY319" s="49">
        <f>COUNTIF(DC$311:DC$321,"A")</f>
        <v>3</v>
      </c>
      <c r="DZ319" s="49">
        <f>COUNTIF(DC$311:DC$321,"D")</f>
        <v>0</v>
      </c>
      <c r="EA319" s="49">
        <f>COUNTIF(DC$311:DC$321,"H")</f>
        <v>6</v>
      </c>
      <c r="EB319" s="48">
        <f t="shared" si="502"/>
        <v>9</v>
      </c>
      <c r="EC319" s="48">
        <f t="shared" si="486"/>
        <v>0</v>
      </c>
      <c r="ED319" s="48">
        <f t="shared" si="486"/>
        <v>8</v>
      </c>
      <c r="EE319" s="50">
        <f>SUM($AW319:$BT319)+SUM(CD$311:CD$321)</f>
        <v>47</v>
      </c>
      <c r="EF319" s="50">
        <f>SUM($BV319:$CS319)+SUM(BE$311:BE$321)</f>
        <v>29</v>
      </c>
      <c r="EG319" s="48">
        <f t="shared" si="503"/>
        <v>27</v>
      </c>
      <c r="EH319" s="50">
        <f t="shared" si="504"/>
        <v>18</v>
      </c>
      <c r="EI319" s="47"/>
      <c r="EJ319" s="49">
        <f t="shared" si="487"/>
        <v>20</v>
      </c>
      <c r="EK319" s="49">
        <f t="shared" si="488"/>
        <v>11</v>
      </c>
      <c r="EL319" s="49">
        <f t="shared" si="489"/>
        <v>0</v>
      </c>
      <c r="EM319" s="49">
        <f t="shared" si="490"/>
        <v>9</v>
      </c>
      <c r="EN319" s="49">
        <f t="shared" si="491"/>
        <v>47</v>
      </c>
      <c r="EO319" s="49">
        <f t="shared" si="492"/>
        <v>29</v>
      </c>
      <c r="EP319" s="49">
        <f t="shared" si="493"/>
        <v>33</v>
      </c>
      <c r="EQ319" s="49">
        <f t="shared" si="494"/>
        <v>18</v>
      </c>
      <c r="ER319" s="20"/>
      <c r="ES319" s="4">
        <f t="shared" si="505"/>
        <v>1</v>
      </c>
      <c r="ET319" s="4">
        <f t="shared" si="506"/>
        <v>1</v>
      </c>
      <c r="EU319" s="4">
        <f t="shared" si="495"/>
        <v>0</v>
      </c>
      <c r="EV319" s="4">
        <f t="shared" si="495"/>
        <v>1</v>
      </c>
      <c r="EW319" s="4">
        <f t="shared" si="495"/>
        <v>0</v>
      </c>
      <c r="EX319" s="4">
        <f t="shared" si="495"/>
        <v>0</v>
      </c>
      <c r="EY319" s="4">
        <f t="shared" si="495"/>
        <v>1</v>
      </c>
      <c r="EZ319" s="4">
        <f t="shared" si="495"/>
        <v>0</v>
      </c>
    </row>
    <row r="320" spans="1:164" x14ac:dyDescent="0.25">
      <c r="A320" s="4">
        <v>10</v>
      </c>
      <c r="B320" s="4" t="s">
        <v>635</v>
      </c>
      <c r="C320" s="153">
        <v>20</v>
      </c>
      <c r="D320" s="153">
        <v>3</v>
      </c>
      <c r="E320" s="153">
        <v>3</v>
      </c>
      <c r="F320" s="153">
        <v>14</v>
      </c>
      <c r="G320" s="153">
        <v>25</v>
      </c>
      <c r="H320" s="153">
        <v>49</v>
      </c>
      <c r="I320" s="154">
        <v>12</v>
      </c>
      <c r="J320" s="24">
        <v>-24</v>
      </c>
      <c r="L320" s="51" t="s">
        <v>669</v>
      </c>
      <c r="M320" s="64" t="s">
        <v>134</v>
      </c>
      <c r="N320" s="57" t="s">
        <v>235</v>
      </c>
      <c r="O320" s="141" t="s">
        <v>263</v>
      </c>
      <c r="P320" s="57" t="s">
        <v>117</v>
      </c>
      <c r="Q320" s="55" t="s">
        <v>101</v>
      </c>
      <c r="R320" s="57" t="s">
        <v>102</v>
      </c>
      <c r="S320" s="57" t="s">
        <v>227</v>
      </c>
      <c r="T320" s="57" t="s">
        <v>206</v>
      </c>
      <c r="U320" s="57" t="s">
        <v>207</v>
      </c>
      <c r="V320" s="53"/>
      <c r="W320" s="75" t="s">
        <v>131</v>
      </c>
      <c r="AA320" s="51" t="s">
        <v>669</v>
      </c>
      <c r="AB320" s="59" t="s">
        <v>377</v>
      </c>
      <c r="AC320" s="54" t="s">
        <v>437</v>
      </c>
      <c r="AD320" s="66" t="s">
        <v>316</v>
      </c>
      <c r="AE320" s="54" t="s">
        <v>272</v>
      </c>
      <c r="AF320" s="55" t="s">
        <v>252</v>
      </c>
      <c r="AG320" s="66" t="s">
        <v>670</v>
      </c>
      <c r="AH320" s="66" t="s">
        <v>611</v>
      </c>
      <c r="AI320" s="54" t="s">
        <v>665</v>
      </c>
      <c r="AJ320" s="54" t="s">
        <v>247</v>
      </c>
      <c r="AK320" s="53"/>
      <c r="AL320" s="126" t="s">
        <v>639</v>
      </c>
      <c r="AW320" s="61">
        <f t="shared" si="496"/>
        <v>3</v>
      </c>
      <c r="AX320" s="46">
        <f t="shared" si="496"/>
        <v>0</v>
      </c>
      <c r="AY320" s="46">
        <f t="shared" si="496"/>
        <v>0</v>
      </c>
      <c r="AZ320" s="46">
        <f t="shared" si="496"/>
        <v>1</v>
      </c>
      <c r="BA320" s="46">
        <f t="shared" si="496"/>
        <v>2</v>
      </c>
      <c r="BB320" s="46">
        <f>(IF(R320="","",(IF(MID(R320,2,1)="-",LEFT(R320,1),LEFT(R320,2)))+0))</f>
        <v>3</v>
      </c>
      <c r="BC320" s="46">
        <f>(IF(S320="","",(IF(MID(S320,2,1)="-",LEFT(S320,1),LEFT(S320,2)))+0))</f>
        <v>1</v>
      </c>
      <c r="BD320" s="46">
        <f>(IF(T320="","",(IF(MID(T320,2,1)="-",LEFT(T320,1),LEFT(T320,2)))+0))</f>
        <v>1</v>
      </c>
      <c r="BE320" s="46">
        <f>(IF(U320="","",(IF(MID(U320,2,1)="-",LEFT(U320,1),LEFT(U320,2)))+0))</f>
        <v>0</v>
      </c>
      <c r="BF320" s="62"/>
      <c r="BG320" s="63">
        <f>(IF(W320="","",(IF(MID(W320,2,1)="-",LEFT(W320,1),LEFT(W320,2)))+0))</f>
        <v>2</v>
      </c>
      <c r="BV320" s="61">
        <f t="shared" si="497"/>
        <v>1</v>
      </c>
      <c r="BW320" s="46">
        <f t="shared" si="497"/>
        <v>2</v>
      </c>
      <c r="BX320" s="46">
        <f t="shared" si="497"/>
        <v>0</v>
      </c>
      <c r="BY320" s="46">
        <f t="shared" si="497"/>
        <v>1</v>
      </c>
      <c r="BZ320" s="46">
        <f t="shared" si="497"/>
        <v>2</v>
      </c>
      <c r="CA320" s="46">
        <f>(IF(R320="","",IF(RIGHT(R320,2)="10",RIGHT(R320,2),RIGHT(R320,1))+0))</f>
        <v>0</v>
      </c>
      <c r="CB320" s="46">
        <f>(IF(S320="","",IF(RIGHT(S320,2)="10",RIGHT(S320,2),RIGHT(S320,1))+0))</f>
        <v>0</v>
      </c>
      <c r="CC320" s="46">
        <f>(IF(T320="","",IF(RIGHT(T320,2)="10",RIGHT(T320,2),RIGHT(T320,1))+0))</f>
        <v>2</v>
      </c>
      <c r="CD320" s="46">
        <f>(IF(U320="","",IF(RIGHT(U320,2)="10",RIGHT(U320,2),RIGHT(U320,1))+0))</f>
        <v>4</v>
      </c>
      <c r="CE320" s="62"/>
      <c r="CF320" s="63">
        <f>(IF(W320="","",IF(RIGHT(W320,2)="10",RIGHT(W320,2),RIGHT(W320,1))+0))</f>
        <v>1</v>
      </c>
      <c r="CU320" s="61" t="str">
        <f>(IF(M320="","",IF(AW320&gt;BV320,"H",IF(AW320&lt;BV320,"A","D"))))</f>
        <v>H</v>
      </c>
      <c r="CV320" s="46" t="str">
        <f t="shared" si="507"/>
        <v>A</v>
      </c>
      <c r="CW320" s="46" t="str">
        <f t="shared" si="507"/>
        <v>D</v>
      </c>
      <c r="CX320" s="46" t="str">
        <f t="shared" si="507"/>
        <v>D</v>
      </c>
      <c r="CY320" s="46" t="str">
        <f t="shared" si="507"/>
        <v>D</v>
      </c>
      <c r="CZ320" s="46" t="str">
        <f>(IF(R320="","",IF(BB320&gt;CA320,"H",IF(BB320&lt;CA320,"A","D"))))</f>
        <v>H</v>
      </c>
      <c r="DA320" s="46"/>
      <c r="DB320" s="46"/>
      <c r="DC320" s="46" t="str">
        <f>(IF(U320="","",IF(BE320&gt;CD320,"H",IF(BE320&lt;CD320,"A","D"))))</f>
        <v>A</v>
      </c>
      <c r="DD320" s="62" t="str">
        <f t="shared" si="483"/>
        <v/>
      </c>
      <c r="DE320" s="63" t="str">
        <f t="shared" si="483"/>
        <v>H</v>
      </c>
      <c r="DT320" s="20" t="str">
        <f t="shared" si="485"/>
        <v>South Park</v>
      </c>
      <c r="DU320" s="48">
        <f t="shared" si="498"/>
        <v>18</v>
      </c>
      <c r="DV320" s="49">
        <f t="shared" si="499"/>
        <v>3</v>
      </c>
      <c r="DW320" s="49">
        <f t="shared" si="500"/>
        <v>3</v>
      </c>
      <c r="DX320" s="49">
        <f t="shared" si="501"/>
        <v>2</v>
      </c>
      <c r="DY320" s="49">
        <f>COUNTIF(DD$311:DD$321,"A")</f>
        <v>3</v>
      </c>
      <c r="DZ320" s="49">
        <f>COUNTIF(DD$311:DD$321,"D")</f>
        <v>0</v>
      </c>
      <c r="EA320" s="49">
        <f>COUNTIF(DD$311:DD$321,"H")</f>
        <v>7</v>
      </c>
      <c r="EB320" s="48">
        <f t="shared" si="502"/>
        <v>6</v>
      </c>
      <c r="EC320" s="48">
        <f t="shared" si="486"/>
        <v>3</v>
      </c>
      <c r="ED320" s="48">
        <f t="shared" si="486"/>
        <v>9</v>
      </c>
      <c r="EE320" s="50">
        <f>SUM($AW320:$BT320)+SUM(CE$311:CE$321)</f>
        <v>29</v>
      </c>
      <c r="EF320" s="50">
        <f>SUM($BV320:$CS320)+SUM(BF$311:BF$321)</f>
        <v>36</v>
      </c>
      <c r="EG320" s="48">
        <f t="shared" si="503"/>
        <v>21</v>
      </c>
      <c r="EH320" s="50">
        <f t="shared" si="504"/>
        <v>-7</v>
      </c>
      <c r="EI320" s="47"/>
      <c r="EJ320" s="49">
        <f t="shared" si="487"/>
        <v>20</v>
      </c>
      <c r="EK320" s="49">
        <f t="shared" si="488"/>
        <v>7</v>
      </c>
      <c r="EL320" s="49">
        <f t="shared" si="489"/>
        <v>3</v>
      </c>
      <c r="EM320" s="49">
        <f t="shared" si="490"/>
        <v>10</v>
      </c>
      <c r="EN320" s="49">
        <f t="shared" si="491"/>
        <v>29</v>
      </c>
      <c r="EO320" s="49">
        <f t="shared" si="492"/>
        <v>36</v>
      </c>
      <c r="EP320" s="49">
        <f t="shared" si="493"/>
        <v>24</v>
      </c>
      <c r="EQ320" s="49">
        <f t="shared" si="494"/>
        <v>-7</v>
      </c>
      <c r="ER320" s="20"/>
      <c r="ES320" s="4">
        <f t="shared" si="505"/>
        <v>1</v>
      </c>
      <c r="ET320" s="4">
        <f t="shared" si="506"/>
        <v>1</v>
      </c>
      <c r="EU320" s="4">
        <f t="shared" si="495"/>
        <v>0</v>
      </c>
      <c r="EV320" s="4">
        <f t="shared" si="495"/>
        <v>1</v>
      </c>
      <c r="EW320" s="4">
        <f t="shared" si="495"/>
        <v>0</v>
      </c>
      <c r="EX320" s="4">
        <f t="shared" si="495"/>
        <v>0</v>
      </c>
      <c r="EY320" s="4">
        <f t="shared" si="495"/>
        <v>1</v>
      </c>
      <c r="EZ320" s="4">
        <f t="shared" si="495"/>
        <v>0</v>
      </c>
    </row>
    <row r="321" spans="1:164" ht="11.4" thickBot="1" x14ac:dyDescent="0.3">
      <c r="A321" s="4">
        <v>11</v>
      </c>
      <c r="B321" s="4" t="s">
        <v>494</v>
      </c>
      <c r="C321" s="153">
        <v>20</v>
      </c>
      <c r="D321" s="153">
        <v>2</v>
      </c>
      <c r="E321" s="153">
        <v>6</v>
      </c>
      <c r="F321" s="153">
        <v>12</v>
      </c>
      <c r="G321" s="153">
        <v>18</v>
      </c>
      <c r="H321" s="153">
        <v>56</v>
      </c>
      <c r="I321" s="154">
        <v>12</v>
      </c>
      <c r="J321" s="24">
        <v>-38</v>
      </c>
      <c r="L321" s="77" t="s">
        <v>551</v>
      </c>
      <c r="M321" s="78" t="s">
        <v>233</v>
      </c>
      <c r="N321" s="80" t="s">
        <v>235</v>
      </c>
      <c r="O321" s="141" t="s">
        <v>263</v>
      </c>
      <c r="P321" s="80" t="s">
        <v>101</v>
      </c>
      <c r="Q321" s="81" t="s">
        <v>134</v>
      </c>
      <c r="R321" s="80" t="s">
        <v>232</v>
      </c>
      <c r="S321" s="80" t="s">
        <v>169</v>
      </c>
      <c r="T321" s="80" t="s">
        <v>145</v>
      </c>
      <c r="U321" s="80" t="s">
        <v>149</v>
      </c>
      <c r="V321" s="80" t="s">
        <v>149</v>
      </c>
      <c r="W321" s="83"/>
      <c r="AA321" s="77" t="s">
        <v>551</v>
      </c>
      <c r="AB321" s="104" t="s">
        <v>228</v>
      </c>
      <c r="AC321" s="86" t="s">
        <v>670</v>
      </c>
      <c r="AD321" s="86" t="s">
        <v>653</v>
      </c>
      <c r="AE321" s="85" t="s">
        <v>137</v>
      </c>
      <c r="AF321" s="81" t="s">
        <v>105</v>
      </c>
      <c r="AG321" s="85" t="s">
        <v>220</v>
      </c>
      <c r="AH321" s="85" t="s">
        <v>159</v>
      </c>
      <c r="AI321" s="85" t="s">
        <v>664</v>
      </c>
      <c r="AJ321" s="85" t="s">
        <v>661</v>
      </c>
      <c r="AK321" s="85" t="s">
        <v>148</v>
      </c>
      <c r="AL321" s="83"/>
      <c r="AW321" s="87">
        <f t="shared" si="496"/>
        <v>5</v>
      </c>
      <c r="AX321" s="88">
        <f t="shared" si="496"/>
        <v>0</v>
      </c>
      <c r="AY321" s="88">
        <f t="shared" si="496"/>
        <v>0</v>
      </c>
      <c r="AZ321" s="88">
        <f t="shared" si="496"/>
        <v>2</v>
      </c>
      <c r="BA321" s="88">
        <f t="shared" si="496"/>
        <v>3</v>
      </c>
      <c r="BB321" s="88">
        <f>(IF(R321="","",(IF(MID(R321,2,1)="-",LEFT(R321,1),LEFT(R321,2)))+0))</f>
        <v>4</v>
      </c>
      <c r="BC321" s="88">
        <f>(IF(S321="","",(IF(MID(S321,2,1)="-",LEFT(S321,1),LEFT(S321,2)))+0))</f>
        <v>4</v>
      </c>
      <c r="BD321" s="88">
        <f>(IF(T321="","",(IF(MID(T321,2,1)="-",LEFT(T321,1),LEFT(T321,2)))+0))</f>
        <v>2</v>
      </c>
      <c r="BE321" s="88">
        <f>(IF(U321="","",(IF(MID(U321,2,1)="-",LEFT(U321,1),LEFT(U321,2)))+0))</f>
        <v>3</v>
      </c>
      <c r="BF321" s="88">
        <f>(IF(V321="","",(IF(MID(V321,2,1)="-",LEFT(V321,1),LEFT(V321,2)))+0))</f>
        <v>3</v>
      </c>
      <c r="BG321" s="89"/>
      <c r="BV321" s="87">
        <f t="shared" si="497"/>
        <v>2</v>
      </c>
      <c r="BW321" s="88">
        <f t="shared" si="497"/>
        <v>2</v>
      </c>
      <c r="BX321" s="88">
        <f t="shared" si="497"/>
        <v>0</v>
      </c>
      <c r="BY321" s="88">
        <f t="shared" si="497"/>
        <v>2</v>
      </c>
      <c r="BZ321" s="88">
        <f t="shared" si="497"/>
        <v>1</v>
      </c>
      <c r="CA321" s="88">
        <f>(IF(R321="","",IF(RIGHT(R321,2)="10",RIGHT(R321,2),RIGHT(R321,1))+0))</f>
        <v>0</v>
      </c>
      <c r="CB321" s="88">
        <f>(IF(S321="","",IF(RIGHT(S321,2)="10",RIGHT(S321,2),RIGHT(S321,1))+0))</f>
        <v>2</v>
      </c>
      <c r="CC321" s="88">
        <f>(IF(T321="","",IF(RIGHT(T321,2)="10",RIGHT(T321,2),RIGHT(T321,1))+0))</f>
        <v>4</v>
      </c>
      <c r="CD321" s="88">
        <f>(IF(U321="","",IF(RIGHT(U321,2)="10",RIGHT(U321,2),RIGHT(U321,1))+0))</f>
        <v>2</v>
      </c>
      <c r="CE321" s="88">
        <f>(IF(V321="","",IF(RIGHT(V321,2)="10",RIGHT(V321,2),RIGHT(V321,1))+0))</f>
        <v>2</v>
      </c>
      <c r="CF321" s="89" t="str">
        <f>(IF(W321="","",IF(RIGHT(W321,2)="10",RIGHT(W321,2),RIGHT(W321,1))+0))</f>
        <v/>
      </c>
      <c r="CU321" s="87" t="str">
        <f>(IF(M321="","",IF(AW321&gt;BV321,"H",IF(AW321&lt;BV321,"A","D"))))</f>
        <v>H</v>
      </c>
      <c r="CV321" s="88" t="str">
        <f t="shared" si="507"/>
        <v>A</v>
      </c>
      <c r="CW321" s="88" t="str">
        <f t="shared" si="507"/>
        <v>D</v>
      </c>
      <c r="CX321" s="88" t="str">
        <f t="shared" si="507"/>
        <v>D</v>
      </c>
      <c r="CY321" s="88" t="str">
        <f t="shared" si="507"/>
        <v>H</v>
      </c>
      <c r="CZ321" s="88" t="str">
        <f>(IF(R321="","",IF(BB321&gt;CA321,"H",IF(BB321&lt;CA321,"A","D"))))</f>
        <v>H</v>
      </c>
      <c r="DA321" s="88"/>
      <c r="DB321" s="88"/>
      <c r="DC321" s="88" t="str">
        <f>(IF(U321="","",IF(BE321&gt;CD321,"H",IF(BE321&lt;CD321,"A","D"))))</f>
        <v>H</v>
      </c>
      <c r="DD321" s="88" t="str">
        <f t="shared" si="483"/>
        <v>H</v>
      </c>
      <c r="DE321" s="89" t="str">
        <f t="shared" si="483"/>
        <v/>
      </c>
      <c r="DT321" s="20" t="str">
        <f t="shared" si="485"/>
        <v>Three Bridges</v>
      </c>
      <c r="DU321" s="48">
        <f t="shared" si="498"/>
        <v>18</v>
      </c>
      <c r="DV321" s="49">
        <f t="shared" si="499"/>
        <v>5</v>
      </c>
      <c r="DW321" s="49">
        <f t="shared" si="500"/>
        <v>2</v>
      </c>
      <c r="DX321" s="49">
        <f t="shared" si="501"/>
        <v>1</v>
      </c>
      <c r="DY321" s="49">
        <f>COUNTIF(DE$311:DE$321,"A")</f>
        <v>4</v>
      </c>
      <c r="DZ321" s="49">
        <f>COUNTIF(DE$311:DE$321,"D")</f>
        <v>2</v>
      </c>
      <c r="EA321" s="49">
        <f>COUNTIF(DE$311:DE$321,"H")</f>
        <v>4</v>
      </c>
      <c r="EB321" s="48">
        <f t="shared" si="502"/>
        <v>9</v>
      </c>
      <c r="EC321" s="48">
        <f t="shared" si="486"/>
        <v>4</v>
      </c>
      <c r="ED321" s="48">
        <f t="shared" si="486"/>
        <v>5</v>
      </c>
      <c r="EE321" s="50">
        <f>SUM($AW321:$BT321)+SUM(CF$311:CF$321)</f>
        <v>51</v>
      </c>
      <c r="EF321" s="50">
        <f>SUM($BV321:$CS321)+SUM(BG$311:BG$321)</f>
        <v>43</v>
      </c>
      <c r="EG321" s="48">
        <f t="shared" si="503"/>
        <v>31</v>
      </c>
      <c r="EH321" s="50">
        <f t="shared" si="504"/>
        <v>8</v>
      </c>
      <c r="EI321" s="47"/>
      <c r="EJ321" s="49">
        <f t="shared" si="487"/>
        <v>20</v>
      </c>
      <c r="EK321" s="49">
        <f t="shared" si="488"/>
        <v>10</v>
      </c>
      <c r="EL321" s="49">
        <f t="shared" si="489"/>
        <v>4</v>
      </c>
      <c r="EM321" s="49">
        <f t="shared" si="490"/>
        <v>6</v>
      </c>
      <c r="EN321" s="49">
        <f t="shared" si="491"/>
        <v>51</v>
      </c>
      <c r="EO321" s="49">
        <f t="shared" si="492"/>
        <v>43</v>
      </c>
      <c r="EP321" s="49">
        <f t="shared" si="493"/>
        <v>34</v>
      </c>
      <c r="EQ321" s="49">
        <f t="shared" si="494"/>
        <v>8</v>
      </c>
      <c r="ER321" s="20"/>
      <c r="ES321" s="4">
        <f t="shared" si="505"/>
        <v>1</v>
      </c>
      <c r="ET321" s="4">
        <f t="shared" si="506"/>
        <v>1</v>
      </c>
      <c r="EU321" s="4">
        <f t="shared" si="495"/>
        <v>0</v>
      </c>
      <c r="EV321" s="4">
        <f t="shared" si="495"/>
        <v>1</v>
      </c>
      <c r="EW321" s="4">
        <f t="shared" si="495"/>
        <v>0</v>
      </c>
      <c r="EX321" s="4">
        <f t="shared" si="495"/>
        <v>0</v>
      </c>
      <c r="EY321" s="4">
        <f t="shared" si="495"/>
        <v>1</v>
      </c>
      <c r="EZ321" s="4">
        <f t="shared" si="495"/>
        <v>0</v>
      </c>
    </row>
    <row r="322" spans="1:164" x14ac:dyDescent="0.25">
      <c r="G322" s="27">
        <f>SUM(G311:G321)</f>
        <v>410</v>
      </c>
      <c r="H322" s="27">
        <f>SUM(H311:H321)</f>
        <v>410</v>
      </c>
      <c r="J322" s="27">
        <f>SUM(J311:J321)</f>
        <v>0</v>
      </c>
    </row>
    <row r="323" spans="1:164" s="20" customFormat="1" ht="11.4" thickBot="1" x14ac:dyDescent="0.3">
      <c r="A323" s="20" t="s">
        <v>671</v>
      </c>
      <c r="C323" s="23" t="s">
        <v>672</v>
      </c>
      <c r="D323" s="21"/>
      <c r="E323" s="21"/>
      <c r="F323" s="21"/>
      <c r="G323" s="21"/>
      <c r="H323" s="21"/>
      <c r="I323" s="21"/>
      <c r="J323" s="21"/>
      <c r="FC323" s="22"/>
      <c r="FD323" s="22"/>
      <c r="FE323" s="22"/>
      <c r="FF323" s="22"/>
      <c r="FG323" s="22"/>
      <c r="FH323" s="4"/>
    </row>
    <row r="324" spans="1:164" ht="11.4" thickBot="1" x14ac:dyDescent="0.3">
      <c r="A324" s="20" t="s">
        <v>11</v>
      </c>
      <c r="B324" s="20" t="s">
        <v>12</v>
      </c>
      <c r="C324" s="21" t="s">
        <v>13</v>
      </c>
      <c r="D324" s="21" t="s">
        <v>14</v>
      </c>
      <c r="E324" s="21" t="s">
        <v>15</v>
      </c>
      <c r="F324" s="21" t="s">
        <v>16</v>
      </c>
      <c r="G324" s="21" t="s">
        <v>17</v>
      </c>
      <c r="H324" s="21" t="s">
        <v>18</v>
      </c>
      <c r="I324" s="21" t="s">
        <v>19</v>
      </c>
      <c r="J324" s="21" t="s">
        <v>96</v>
      </c>
      <c r="L324" s="131" t="s">
        <v>420</v>
      </c>
      <c r="M324" s="33" t="s">
        <v>318</v>
      </c>
      <c r="N324" s="33" t="s">
        <v>673</v>
      </c>
      <c r="O324" s="33" t="s">
        <v>587</v>
      </c>
      <c r="P324" s="33" t="s">
        <v>421</v>
      </c>
      <c r="Q324" s="34" t="s">
        <v>292</v>
      </c>
      <c r="R324" s="33" t="s">
        <v>674</v>
      </c>
      <c r="S324" s="33" t="s">
        <v>244</v>
      </c>
      <c r="T324" s="33" t="s">
        <v>627</v>
      </c>
      <c r="U324" s="35" t="s">
        <v>295</v>
      </c>
      <c r="AA324" s="32"/>
      <c r="AB324" s="33" t="s">
        <v>318</v>
      </c>
      <c r="AC324" s="33" t="s">
        <v>673</v>
      </c>
      <c r="AD324" s="33" t="s">
        <v>587</v>
      </c>
      <c r="AE324" s="33" t="s">
        <v>421</v>
      </c>
      <c r="AF324" s="34" t="s">
        <v>292</v>
      </c>
      <c r="AG324" s="33" t="s">
        <v>675</v>
      </c>
      <c r="AH324" s="33" t="s">
        <v>244</v>
      </c>
      <c r="AI324" s="33" t="s">
        <v>627</v>
      </c>
      <c r="AJ324" s="35" t="s">
        <v>295</v>
      </c>
      <c r="AP324" s="4" t="s">
        <v>112</v>
      </c>
      <c r="DU324" s="24" t="s">
        <v>13</v>
      </c>
      <c r="DV324" s="24" t="s">
        <v>90</v>
      </c>
      <c r="DW324" s="24" t="s">
        <v>91</v>
      </c>
      <c r="DX324" s="24" t="s">
        <v>92</v>
      </c>
      <c r="DY324" s="24" t="s">
        <v>93</v>
      </c>
      <c r="DZ324" s="24" t="s">
        <v>94</v>
      </c>
      <c r="EA324" s="24" t="s">
        <v>95</v>
      </c>
      <c r="EB324" s="24" t="s">
        <v>14</v>
      </c>
      <c r="EC324" s="24" t="s">
        <v>15</v>
      </c>
      <c r="ED324" s="24" t="s">
        <v>16</v>
      </c>
      <c r="EE324" s="24" t="s">
        <v>17</v>
      </c>
      <c r="EF324" s="24" t="s">
        <v>18</v>
      </c>
      <c r="EG324" s="24" t="s">
        <v>19</v>
      </c>
      <c r="EH324" s="24" t="s">
        <v>96</v>
      </c>
      <c r="EI324" s="24"/>
      <c r="EJ324" s="24" t="s">
        <v>13</v>
      </c>
      <c r="EK324" s="24" t="s">
        <v>14</v>
      </c>
      <c r="EL324" s="24" t="s">
        <v>15</v>
      </c>
      <c r="EM324" s="24" t="s">
        <v>16</v>
      </c>
      <c r="EN324" s="24" t="s">
        <v>17</v>
      </c>
      <c r="EO324" s="24" t="s">
        <v>18</v>
      </c>
      <c r="EP324" s="24" t="s">
        <v>19</v>
      </c>
      <c r="EQ324" s="24" t="s">
        <v>96</v>
      </c>
    </row>
    <row r="325" spans="1:164" x14ac:dyDescent="0.25">
      <c r="A325" s="4">
        <v>1</v>
      </c>
      <c r="B325" s="4" t="s">
        <v>429</v>
      </c>
      <c r="C325" s="153">
        <v>16</v>
      </c>
      <c r="D325" s="153">
        <v>13</v>
      </c>
      <c r="E325" s="153">
        <v>1</v>
      </c>
      <c r="F325" s="153">
        <v>2</v>
      </c>
      <c r="G325" s="153">
        <v>48</v>
      </c>
      <c r="H325" s="153">
        <v>19</v>
      </c>
      <c r="I325" s="154">
        <v>40</v>
      </c>
      <c r="J325" s="24">
        <v>29</v>
      </c>
      <c r="L325" s="36" t="s">
        <v>319</v>
      </c>
      <c r="M325" s="37"/>
      <c r="N325" s="33" t="s">
        <v>102</v>
      </c>
      <c r="O325" s="33" t="s">
        <v>385</v>
      </c>
      <c r="P325" s="33" t="s">
        <v>235</v>
      </c>
      <c r="Q325" s="34" t="s">
        <v>101</v>
      </c>
      <c r="R325" s="33" t="s">
        <v>134</v>
      </c>
      <c r="S325" s="33" t="s">
        <v>131</v>
      </c>
      <c r="T325" s="33" t="s">
        <v>117</v>
      </c>
      <c r="U325" s="35" t="s">
        <v>117</v>
      </c>
      <c r="AA325" s="36" t="s">
        <v>319</v>
      </c>
      <c r="AB325" s="37"/>
      <c r="AC325" s="33" t="s">
        <v>256</v>
      </c>
      <c r="AD325" s="33" t="s">
        <v>246</v>
      </c>
      <c r="AE325" s="33" t="s">
        <v>260</v>
      </c>
      <c r="AF325" s="34" t="s">
        <v>264</v>
      </c>
      <c r="AG325" s="33" t="s">
        <v>261</v>
      </c>
      <c r="AH325" s="33" t="s">
        <v>676</v>
      </c>
      <c r="AI325" s="33" t="s">
        <v>663</v>
      </c>
      <c r="AJ325" s="35" t="s">
        <v>386</v>
      </c>
      <c r="AP325" s="4" t="s">
        <v>442</v>
      </c>
      <c r="AW325" s="43"/>
      <c r="AX325" s="44">
        <f t="shared" ref="AX325:BE327" si="508">(IF(N325="","",(IF(MID(N325,2,1)="-",LEFT(N325,1),LEFT(N325,2)))+0))</f>
        <v>3</v>
      </c>
      <c r="AY325" s="44">
        <f t="shared" si="508"/>
        <v>6</v>
      </c>
      <c r="AZ325" s="44">
        <f t="shared" si="508"/>
        <v>0</v>
      </c>
      <c r="BA325" s="44">
        <f t="shared" si="508"/>
        <v>2</v>
      </c>
      <c r="BB325" s="44">
        <f t="shared" si="508"/>
        <v>3</v>
      </c>
      <c r="BC325" s="44">
        <f t="shared" si="508"/>
        <v>2</v>
      </c>
      <c r="BD325" s="44">
        <f t="shared" si="508"/>
        <v>1</v>
      </c>
      <c r="BE325" s="45">
        <f t="shared" si="508"/>
        <v>1</v>
      </c>
      <c r="BM325" s="46"/>
      <c r="BN325" s="46"/>
      <c r="BO325" s="46"/>
      <c r="BP325" s="46" t="str">
        <f t="shared" ref="BP325:BT333" si="509">(IF(AQ325="","",(IF(MID(AQ325,2,1)="-",LEFT(AQ325,1),LEFT(AQ325,2)))+0))</f>
        <v/>
      </c>
      <c r="BQ325" s="46" t="str">
        <f t="shared" si="509"/>
        <v/>
      </c>
      <c r="BR325" s="46" t="str">
        <f t="shared" si="509"/>
        <v/>
      </c>
      <c r="BS325" s="46" t="str">
        <f t="shared" si="509"/>
        <v/>
      </c>
      <c r="BT325" s="46" t="str">
        <f t="shared" si="509"/>
        <v/>
      </c>
      <c r="BU325" s="47"/>
      <c r="BV325" s="43"/>
      <c r="BW325" s="44">
        <f t="shared" ref="BW325:CD327" si="510">(IF(N325="","",IF(RIGHT(N325,2)="10",RIGHT(N325,2),RIGHT(N325,1))+0))</f>
        <v>0</v>
      </c>
      <c r="BX325" s="44">
        <f t="shared" si="510"/>
        <v>1</v>
      </c>
      <c r="BY325" s="44">
        <f t="shared" si="510"/>
        <v>2</v>
      </c>
      <c r="BZ325" s="44">
        <f t="shared" si="510"/>
        <v>2</v>
      </c>
      <c r="CA325" s="44">
        <f t="shared" si="510"/>
        <v>1</v>
      </c>
      <c r="CB325" s="44">
        <f t="shared" si="510"/>
        <v>1</v>
      </c>
      <c r="CC325" s="44">
        <f t="shared" si="510"/>
        <v>1</v>
      </c>
      <c r="CD325" s="45">
        <f t="shared" si="510"/>
        <v>1</v>
      </c>
      <c r="CL325" s="46"/>
      <c r="CM325" s="46"/>
      <c r="CN325" s="46"/>
      <c r="CO325" s="46" t="str">
        <f t="shared" ref="CO325:CS333" si="511">(IF(AQ325="","",IF(RIGHT(AQ325,2)="10",RIGHT(AQ325,2),RIGHT(AQ325,1))+0))</f>
        <v/>
      </c>
      <c r="CP325" s="46" t="str">
        <f t="shared" si="511"/>
        <v/>
      </c>
      <c r="CQ325" s="46" t="str">
        <f t="shared" si="511"/>
        <v/>
      </c>
      <c r="CR325" s="46" t="str">
        <f t="shared" si="511"/>
        <v/>
      </c>
      <c r="CS325" s="46" t="str">
        <f t="shared" si="511"/>
        <v/>
      </c>
      <c r="CU325" s="43"/>
      <c r="CV325" s="44" t="str">
        <f t="shared" ref="CV325:DC327" si="512">(IF(N325="","",IF(AX325&gt;BW325,"H",IF(AX325&lt;BW325,"A","D"))))</f>
        <v>H</v>
      </c>
      <c r="CW325" s="44" t="str">
        <f t="shared" si="512"/>
        <v>H</v>
      </c>
      <c r="CX325" s="44" t="str">
        <f t="shared" si="512"/>
        <v>A</v>
      </c>
      <c r="CY325" s="44" t="str">
        <f t="shared" si="512"/>
        <v>D</v>
      </c>
      <c r="CZ325" s="44" t="str">
        <f t="shared" si="512"/>
        <v>H</v>
      </c>
      <c r="DA325" s="44" t="str">
        <f t="shared" si="512"/>
        <v>H</v>
      </c>
      <c r="DB325" s="44" t="str">
        <f t="shared" si="512"/>
        <v>D</v>
      </c>
      <c r="DC325" s="45" t="str">
        <f t="shared" si="512"/>
        <v>D</v>
      </c>
      <c r="DK325" s="46"/>
      <c r="DL325" s="46"/>
      <c r="DM325" s="46"/>
      <c r="DN325" s="24" t="str">
        <f t="shared" ref="DN325:DR333" si="513">(IF(AQ325="","",IF(BP325&gt;CO325,"H",IF(BP325&lt;CO325,"A","D"))))</f>
        <v/>
      </c>
      <c r="DO325" s="24" t="str">
        <f t="shared" si="513"/>
        <v/>
      </c>
      <c r="DP325" s="24" t="str">
        <f t="shared" si="513"/>
        <v/>
      </c>
      <c r="DQ325" s="24" t="str">
        <f t="shared" si="513"/>
        <v/>
      </c>
      <c r="DR325" s="24" t="str">
        <f t="shared" si="513"/>
        <v/>
      </c>
      <c r="DT325" s="20" t="str">
        <f t="shared" ref="DT325:DT333" si="514">L325</f>
        <v>Carshalton Athletic</v>
      </c>
      <c r="DU325" s="48">
        <f>SUM(EB325:ED325)</f>
        <v>16</v>
      </c>
      <c r="DV325" s="49">
        <f>COUNTIF($CU325:$DR325,"H")</f>
        <v>4</v>
      </c>
      <c r="DW325" s="49">
        <f>COUNTIF($CU325:$DR325,"D")</f>
        <v>3</v>
      </c>
      <c r="DX325" s="49">
        <f>COUNTIF($CU325:$DR325,"A")</f>
        <v>1</v>
      </c>
      <c r="DY325" s="49">
        <f>COUNTIF(CU$325:CU$333,"A")</f>
        <v>8</v>
      </c>
      <c r="DZ325" s="49">
        <f>COUNTIF(CU$325:CU$333,"D")</f>
        <v>0</v>
      </c>
      <c r="EA325" s="49">
        <f>COUNTIF(CU$325:CU$333,"H")</f>
        <v>0</v>
      </c>
      <c r="EB325" s="48">
        <f>DV325+DY325</f>
        <v>12</v>
      </c>
      <c r="EC325" s="48">
        <f t="shared" ref="EC325:ED333" si="515">DW325+DZ325</f>
        <v>3</v>
      </c>
      <c r="ED325" s="48">
        <f t="shared" si="515"/>
        <v>1</v>
      </c>
      <c r="EE325" s="50">
        <f>SUM($AW325:$BT325)+SUM(BV$325:BV$333)</f>
        <v>45</v>
      </c>
      <c r="EF325" s="50">
        <f>SUM($BV325:$CS325)+SUM(AW$325:AW$333)</f>
        <v>17</v>
      </c>
      <c r="EG325" s="48">
        <f>(EB325*3)+EC325</f>
        <v>39</v>
      </c>
      <c r="EH325" s="50">
        <f>EE325-EF325</f>
        <v>28</v>
      </c>
      <c r="EI325" s="47"/>
      <c r="EJ325" s="49">
        <f t="shared" ref="EJ325:EJ333" si="516">VLOOKUP($DT325,$B$325:$J$333,2,0)</f>
        <v>16</v>
      </c>
      <c r="EK325" s="49">
        <f t="shared" ref="EK325:EK333" si="517">VLOOKUP($DT325,$B$325:$J$333,3,0)</f>
        <v>12</v>
      </c>
      <c r="EL325" s="49">
        <f t="shared" ref="EL325:EL333" si="518">VLOOKUP($DT325,$B$325:$J$333,4,0)</f>
        <v>3</v>
      </c>
      <c r="EM325" s="49">
        <f t="shared" ref="EM325:EM333" si="519">VLOOKUP($DT325,$B$325:$J$333,5,0)</f>
        <v>1</v>
      </c>
      <c r="EN325" s="49">
        <f t="shared" ref="EN325:EN333" si="520">VLOOKUP($DT325,$B$325:$J$333,6,0)</f>
        <v>45</v>
      </c>
      <c r="EO325" s="49">
        <f t="shared" ref="EO325:EO333" si="521">VLOOKUP($DT325,$B$325:$J$333,7,0)</f>
        <v>17</v>
      </c>
      <c r="EP325" s="49">
        <f t="shared" ref="EP325:EP333" si="522">VLOOKUP($DT325,$B$325:$J$333,8,0)</f>
        <v>39</v>
      </c>
      <c r="EQ325" s="49">
        <f t="shared" ref="EQ325:EQ333" si="523">VLOOKUP($DT325,$B$325:$J$333,9,0)</f>
        <v>28</v>
      </c>
      <c r="ES325" s="4">
        <f>IF(DU325=EJ325,0,1)</f>
        <v>0</v>
      </c>
      <c r="ET325" s="4">
        <f>IF(EB325=EK325,0,1)</f>
        <v>0</v>
      </c>
      <c r="EU325" s="4">
        <f t="shared" ref="EU325:EZ333" si="524">IF(EC325=EL325,0,1)</f>
        <v>0</v>
      </c>
      <c r="EV325" s="4">
        <f t="shared" si="524"/>
        <v>0</v>
      </c>
      <c r="EW325" s="4">
        <f t="shared" si="524"/>
        <v>0</v>
      </c>
      <c r="EX325" s="4">
        <f t="shared" si="524"/>
        <v>0</v>
      </c>
      <c r="EY325" s="4">
        <f t="shared" si="524"/>
        <v>0</v>
      </c>
      <c r="EZ325" s="4">
        <f t="shared" si="524"/>
        <v>0</v>
      </c>
    </row>
    <row r="326" spans="1:164" x14ac:dyDescent="0.25">
      <c r="A326" s="4">
        <v>2</v>
      </c>
      <c r="B326" s="4" t="s">
        <v>319</v>
      </c>
      <c r="C326" s="153">
        <v>16</v>
      </c>
      <c r="D326" s="153">
        <v>12</v>
      </c>
      <c r="E326" s="153">
        <v>3</v>
      </c>
      <c r="F326" s="153">
        <v>1</v>
      </c>
      <c r="G326" s="153">
        <v>45</v>
      </c>
      <c r="H326" s="153">
        <v>17</v>
      </c>
      <c r="I326" s="154">
        <v>39</v>
      </c>
      <c r="J326" s="24">
        <v>28</v>
      </c>
      <c r="L326" s="51" t="s">
        <v>677</v>
      </c>
      <c r="M326" s="64" t="s">
        <v>157</v>
      </c>
      <c r="N326" s="53"/>
      <c r="O326" s="57" t="s">
        <v>147</v>
      </c>
      <c r="P326" s="57" t="s">
        <v>235</v>
      </c>
      <c r="Q326" s="55" t="s">
        <v>235</v>
      </c>
      <c r="R326" s="57" t="s">
        <v>120</v>
      </c>
      <c r="S326" s="57" t="s">
        <v>117</v>
      </c>
      <c r="T326" s="57" t="s">
        <v>132</v>
      </c>
      <c r="U326" s="75" t="s">
        <v>235</v>
      </c>
      <c r="AA326" s="51" t="s">
        <v>677</v>
      </c>
      <c r="AB326" s="64" t="s">
        <v>226</v>
      </c>
      <c r="AC326" s="53"/>
      <c r="AD326" s="57" t="s">
        <v>215</v>
      </c>
      <c r="AE326" s="57" t="s">
        <v>220</v>
      </c>
      <c r="AF326" s="55" t="s">
        <v>219</v>
      </c>
      <c r="AG326" s="57" t="s">
        <v>209</v>
      </c>
      <c r="AH326" s="57" t="s">
        <v>606</v>
      </c>
      <c r="AI326" s="57" t="s">
        <v>678</v>
      </c>
      <c r="AJ326" s="75" t="s">
        <v>402</v>
      </c>
      <c r="AP326" s="4" t="s">
        <v>679</v>
      </c>
      <c r="AW326" s="61">
        <f t="shared" ref="AW326:AY333" si="525">(IF(M326="","",(IF(MID(M326,2,1)="-",LEFT(M326,1),LEFT(M326,2)))+0))</f>
        <v>0</v>
      </c>
      <c r="AX326" s="62"/>
      <c r="AY326" s="46">
        <f t="shared" si="508"/>
        <v>0</v>
      </c>
      <c r="AZ326" s="46">
        <f t="shared" si="508"/>
        <v>0</v>
      </c>
      <c r="BA326" s="46">
        <f t="shared" si="508"/>
        <v>0</v>
      </c>
      <c r="BB326" s="46">
        <f t="shared" si="508"/>
        <v>5</v>
      </c>
      <c r="BC326" s="46">
        <f t="shared" si="508"/>
        <v>1</v>
      </c>
      <c r="BD326" s="46">
        <f t="shared" si="508"/>
        <v>4</v>
      </c>
      <c r="BE326" s="63">
        <f t="shared" si="508"/>
        <v>0</v>
      </c>
      <c r="BM326" s="46"/>
      <c r="BN326" s="46"/>
      <c r="BO326" s="46"/>
      <c r="BP326" s="46" t="str">
        <f t="shared" si="509"/>
        <v/>
      </c>
      <c r="BQ326" s="46" t="str">
        <f t="shared" si="509"/>
        <v/>
      </c>
      <c r="BR326" s="46" t="str">
        <f t="shared" si="509"/>
        <v/>
      </c>
      <c r="BS326" s="46" t="str">
        <f t="shared" si="509"/>
        <v/>
      </c>
      <c r="BT326" s="46" t="str">
        <f t="shared" si="509"/>
        <v/>
      </c>
      <c r="BU326" s="47"/>
      <c r="BV326" s="61">
        <f t="shared" ref="BV326:BX333" si="526">(IF(M326="","",IF(RIGHT(M326,2)="10",RIGHT(M326,2),RIGHT(M326,1))+0))</f>
        <v>3</v>
      </c>
      <c r="BW326" s="62"/>
      <c r="BX326" s="46">
        <f t="shared" si="510"/>
        <v>1</v>
      </c>
      <c r="BY326" s="46">
        <f t="shared" si="510"/>
        <v>2</v>
      </c>
      <c r="BZ326" s="46">
        <f t="shared" si="510"/>
        <v>2</v>
      </c>
      <c r="CA326" s="46">
        <f t="shared" si="510"/>
        <v>0</v>
      </c>
      <c r="CB326" s="46">
        <f t="shared" si="510"/>
        <v>1</v>
      </c>
      <c r="CC326" s="46">
        <f t="shared" si="510"/>
        <v>1</v>
      </c>
      <c r="CD326" s="63">
        <f t="shared" si="510"/>
        <v>2</v>
      </c>
      <c r="CL326" s="46"/>
      <c r="CM326" s="46"/>
      <c r="CN326" s="46"/>
      <c r="CO326" s="46" t="str">
        <f t="shared" si="511"/>
        <v/>
      </c>
      <c r="CP326" s="46" t="str">
        <f t="shared" si="511"/>
        <v/>
      </c>
      <c r="CQ326" s="46" t="str">
        <f t="shared" si="511"/>
        <v/>
      </c>
      <c r="CR326" s="46" t="str">
        <f t="shared" si="511"/>
        <v/>
      </c>
      <c r="CS326" s="46" t="str">
        <f t="shared" si="511"/>
        <v/>
      </c>
      <c r="CU326" s="61" t="str">
        <f t="shared" ref="CU326:CU333" si="527">(IF(M326="","",IF(AW326&gt;BV326,"H",IF(AW326&lt;BV326,"A","D"))))</f>
        <v>A</v>
      </c>
      <c r="CV326" s="62"/>
      <c r="CW326" s="46" t="str">
        <f t="shared" si="512"/>
        <v>A</v>
      </c>
      <c r="CX326" s="46" t="str">
        <f t="shared" si="512"/>
        <v>A</v>
      </c>
      <c r="CY326" s="46" t="str">
        <f t="shared" si="512"/>
        <v>A</v>
      </c>
      <c r="CZ326" s="46" t="str">
        <f t="shared" si="512"/>
        <v>H</v>
      </c>
      <c r="DA326" s="46" t="str">
        <f t="shared" si="512"/>
        <v>D</v>
      </c>
      <c r="DB326" s="46" t="str">
        <f t="shared" si="512"/>
        <v>H</v>
      </c>
      <c r="DC326" s="63" t="str">
        <f t="shared" si="512"/>
        <v>A</v>
      </c>
      <c r="DK326" s="46"/>
      <c r="DL326" s="46"/>
      <c r="DM326" s="46"/>
      <c r="DN326" s="24" t="str">
        <f t="shared" si="513"/>
        <v/>
      </c>
      <c r="DO326" s="24" t="str">
        <f t="shared" si="513"/>
        <v/>
      </c>
      <c r="DP326" s="24" t="str">
        <f t="shared" si="513"/>
        <v/>
      </c>
      <c r="DQ326" s="24" t="str">
        <f t="shared" si="513"/>
        <v/>
      </c>
      <c r="DR326" s="24" t="str">
        <f t="shared" si="513"/>
        <v/>
      </c>
      <c r="DT326" s="20" t="str">
        <f t="shared" si="514"/>
        <v>Chipstead</v>
      </c>
      <c r="DU326" s="48">
        <f t="shared" ref="DU326:DU333" si="528">SUM(EB326:ED326)</f>
        <v>15</v>
      </c>
      <c r="DV326" s="49">
        <f t="shared" ref="DV326:DV333" si="529">COUNTIF($CU326:$DR326,"H")</f>
        <v>2</v>
      </c>
      <c r="DW326" s="49">
        <f t="shared" ref="DW326:DW333" si="530">COUNTIF($CU326:$DR326,"D")</f>
        <v>1</v>
      </c>
      <c r="DX326" s="49">
        <f t="shared" ref="DX326:DX333" si="531">COUNTIF($CU326:$DR326,"A")</f>
        <v>5</v>
      </c>
      <c r="DY326" s="49">
        <f>COUNTIF(CV$325:CV$333,"A")</f>
        <v>2</v>
      </c>
      <c r="DZ326" s="49">
        <f>COUNTIF(CV$325:CV$333,"D")</f>
        <v>1</v>
      </c>
      <c r="EA326" s="49">
        <f>COUNTIF(CV$325:CV$333,"H")</f>
        <v>4</v>
      </c>
      <c r="EB326" s="48">
        <f t="shared" ref="EB326:EB333" si="532">DV326+DY326</f>
        <v>4</v>
      </c>
      <c r="EC326" s="48">
        <f t="shared" si="515"/>
        <v>2</v>
      </c>
      <c r="ED326" s="48">
        <f t="shared" si="515"/>
        <v>9</v>
      </c>
      <c r="EE326" s="50">
        <f>SUM($AW326:$BT326)+SUM(BW$325:BW$333)</f>
        <v>22</v>
      </c>
      <c r="EF326" s="50">
        <f>SUM($BV326:$CS326)+SUM(AX$325:AX$333)</f>
        <v>29</v>
      </c>
      <c r="EG326" s="48">
        <f t="shared" ref="EG326:EG333" si="533">(EB326*3)+EC326</f>
        <v>14</v>
      </c>
      <c r="EH326" s="50">
        <f t="shared" ref="EH326:EH333" si="534">EE326-EF326</f>
        <v>-7</v>
      </c>
      <c r="EI326" s="47"/>
      <c r="EJ326" s="49">
        <f t="shared" si="516"/>
        <v>16</v>
      </c>
      <c r="EK326" s="49">
        <f t="shared" si="517"/>
        <v>4</v>
      </c>
      <c r="EL326" s="49">
        <f t="shared" si="518"/>
        <v>2</v>
      </c>
      <c r="EM326" s="49">
        <f t="shared" si="519"/>
        <v>10</v>
      </c>
      <c r="EN326" s="49">
        <f t="shared" si="520"/>
        <v>22</v>
      </c>
      <c r="EO326" s="49">
        <f t="shared" si="521"/>
        <v>29</v>
      </c>
      <c r="EP326" s="49">
        <f t="shared" si="522"/>
        <v>14</v>
      </c>
      <c r="EQ326" s="49">
        <f t="shared" si="523"/>
        <v>-7</v>
      </c>
      <c r="ES326" s="4">
        <f t="shared" ref="ES326:ES333" si="535">IF(DU326=EJ326,0,1)</f>
        <v>1</v>
      </c>
      <c r="ET326" s="4">
        <f t="shared" ref="ET326:ET333" si="536">IF(EB326=EK326,0,1)</f>
        <v>0</v>
      </c>
      <c r="EU326" s="4">
        <f t="shared" si="524"/>
        <v>0</v>
      </c>
      <c r="EV326" s="4">
        <f t="shared" si="524"/>
        <v>1</v>
      </c>
      <c r="EW326" s="4">
        <f t="shared" si="524"/>
        <v>0</v>
      </c>
      <c r="EX326" s="4">
        <f t="shared" si="524"/>
        <v>0</v>
      </c>
      <c r="EY326" s="4">
        <f t="shared" si="524"/>
        <v>0</v>
      </c>
      <c r="EZ326" s="4">
        <f t="shared" si="524"/>
        <v>0</v>
      </c>
    </row>
    <row r="327" spans="1:164" x14ac:dyDescent="0.25">
      <c r="A327" s="4">
        <v>3</v>
      </c>
      <c r="B327" s="4" t="s">
        <v>326</v>
      </c>
      <c r="C327" s="153">
        <v>16</v>
      </c>
      <c r="D327" s="153">
        <v>11</v>
      </c>
      <c r="E327" s="153">
        <v>2</v>
      </c>
      <c r="F327" s="153">
        <v>3</v>
      </c>
      <c r="G327" s="153">
        <v>49</v>
      </c>
      <c r="H327" s="153">
        <v>23</v>
      </c>
      <c r="I327" s="154">
        <v>35</v>
      </c>
      <c r="J327" s="24">
        <v>26</v>
      </c>
      <c r="L327" s="51" t="s">
        <v>595</v>
      </c>
      <c r="M327" s="64" t="s">
        <v>206</v>
      </c>
      <c r="N327" s="57" t="s">
        <v>235</v>
      </c>
      <c r="O327" s="53"/>
      <c r="P327" s="57" t="s">
        <v>104</v>
      </c>
      <c r="Q327" s="55" t="s">
        <v>131</v>
      </c>
      <c r="R327" s="57" t="s">
        <v>149</v>
      </c>
      <c r="S327" s="57" t="s">
        <v>117</v>
      </c>
      <c r="T327" s="57" t="s">
        <v>195</v>
      </c>
      <c r="U327" s="75" t="s">
        <v>131</v>
      </c>
      <c r="AA327" s="51" t="s">
        <v>595</v>
      </c>
      <c r="AB327" s="64" t="s">
        <v>251</v>
      </c>
      <c r="AC327" s="57" t="s">
        <v>268</v>
      </c>
      <c r="AD327" s="53"/>
      <c r="AE327" s="57" t="s">
        <v>354</v>
      </c>
      <c r="AF327" s="55" t="s">
        <v>261</v>
      </c>
      <c r="AG327" s="57" t="s">
        <v>680</v>
      </c>
      <c r="AH327" s="65" t="s">
        <v>653</v>
      </c>
      <c r="AI327" s="57" t="s">
        <v>437</v>
      </c>
      <c r="AJ327" s="75" t="s">
        <v>380</v>
      </c>
      <c r="AP327" s="4" t="s">
        <v>681</v>
      </c>
      <c r="AW327" s="61">
        <f t="shared" si="525"/>
        <v>1</v>
      </c>
      <c r="AX327" s="46">
        <f t="shared" si="525"/>
        <v>0</v>
      </c>
      <c r="AY327" s="62"/>
      <c r="AZ327" s="46">
        <f t="shared" si="508"/>
        <v>1</v>
      </c>
      <c r="BA327" s="46">
        <f t="shared" si="508"/>
        <v>2</v>
      </c>
      <c r="BB327" s="46">
        <f t="shared" si="508"/>
        <v>3</v>
      </c>
      <c r="BC327" s="46">
        <f t="shared" si="508"/>
        <v>1</v>
      </c>
      <c r="BD327" s="46">
        <f t="shared" si="508"/>
        <v>0</v>
      </c>
      <c r="BE327" s="63">
        <f t="shared" si="508"/>
        <v>2</v>
      </c>
      <c r="BM327" s="46"/>
      <c r="BN327" s="46"/>
      <c r="BO327" s="46"/>
      <c r="BP327" s="46" t="str">
        <f t="shared" si="509"/>
        <v/>
      </c>
      <c r="BQ327" s="46" t="str">
        <f t="shared" si="509"/>
        <v/>
      </c>
      <c r="BR327" s="46" t="str">
        <f t="shared" si="509"/>
        <v/>
      </c>
      <c r="BS327" s="46" t="str">
        <f t="shared" si="509"/>
        <v/>
      </c>
      <c r="BT327" s="46" t="str">
        <f t="shared" si="509"/>
        <v/>
      </c>
      <c r="BU327" s="47"/>
      <c r="BV327" s="61">
        <f t="shared" si="526"/>
        <v>2</v>
      </c>
      <c r="BW327" s="46">
        <f t="shared" si="526"/>
        <v>2</v>
      </c>
      <c r="BX327" s="62"/>
      <c r="BY327" s="46">
        <f t="shared" si="510"/>
        <v>3</v>
      </c>
      <c r="BZ327" s="46">
        <f t="shared" si="510"/>
        <v>1</v>
      </c>
      <c r="CA327" s="46">
        <f t="shared" si="510"/>
        <v>2</v>
      </c>
      <c r="CB327" s="46">
        <f t="shared" si="510"/>
        <v>1</v>
      </c>
      <c r="CC327" s="46">
        <f t="shared" si="510"/>
        <v>5</v>
      </c>
      <c r="CD327" s="63">
        <f t="shared" si="510"/>
        <v>1</v>
      </c>
      <c r="CL327" s="46"/>
      <c r="CM327" s="46"/>
      <c r="CN327" s="46"/>
      <c r="CO327" s="46" t="str">
        <f t="shared" si="511"/>
        <v/>
      </c>
      <c r="CP327" s="46" t="str">
        <f t="shared" si="511"/>
        <v/>
      </c>
      <c r="CQ327" s="46" t="str">
        <f t="shared" si="511"/>
        <v/>
      </c>
      <c r="CR327" s="46" t="str">
        <f t="shared" si="511"/>
        <v/>
      </c>
      <c r="CS327" s="46" t="str">
        <f t="shared" si="511"/>
        <v/>
      </c>
      <c r="CU327" s="61" t="str">
        <f t="shared" si="527"/>
        <v>A</v>
      </c>
      <c r="CV327" s="46" t="str">
        <f>(IF(N327="","",IF(AX327&gt;BW327,"H",IF(AX327&lt;BW327,"A","D"))))</f>
        <v>A</v>
      </c>
      <c r="CW327" s="62"/>
      <c r="CX327" s="46" t="str">
        <f t="shared" si="512"/>
        <v>A</v>
      </c>
      <c r="CY327" s="46" t="str">
        <f t="shared" si="512"/>
        <v>H</v>
      </c>
      <c r="CZ327" s="46" t="str">
        <f t="shared" si="512"/>
        <v>H</v>
      </c>
      <c r="DA327" s="46" t="str">
        <f t="shared" si="512"/>
        <v>D</v>
      </c>
      <c r="DB327" s="46" t="str">
        <f t="shared" si="512"/>
        <v>A</v>
      </c>
      <c r="DC327" s="63" t="str">
        <f t="shared" si="512"/>
        <v>H</v>
      </c>
      <c r="DK327" s="46"/>
      <c r="DL327" s="46"/>
      <c r="DM327" s="46"/>
      <c r="DN327" s="24" t="str">
        <f t="shared" si="513"/>
        <v/>
      </c>
      <c r="DO327" s="24" t="str">
        <f t="shared" si="513"/>
        <v/>
      </c>
      <c r="DP327" s="24" t="str">
        <f t="shared" si="513"/>
        <v/>
      </c>
      <c r="DQ327" s="24" t="str">
        <f t="shared" si="513"/>
        <v/>
      </c>
      <c r="DR327" s="24" t="str">
        <f t="shared" si="513"/>
        <v/>
      </c>
      <c r="DT327" s="20" t="str">
        <f t="shared" si="514"/>
        <v>Croydon Athletic</v>
      </c>
      <c r="DU327" s="48">
        <f t="shared" si="528"/>
        <v>16</v>
      </c>
      <c r="DV327" s="49">
        <f t="shared" si="529"/>
        <v>3</v>
      </c>
      <c r="DW327" s="49">
        <f t="shared" si="530"/>
        <v>1</v>
      </c>
      <c r="DX327" s="49">
        <f t="shared" si="531"/>
        <v>4</v>
      </c>
      <c r="DY327" s="49">
        <f>COUNTIF(CW$325:CW$333,"A")</f>
        <v>3</v>
      </c>
      <c r="DZ327" s="49">
        <f>COUNTIF(CW$325:CW$333,"D")</f>
        <v>1</v>
      </c>
      <c r="EA327" s="49">
        <f>COUNTIF(CW$325:CW$333,"H")</f>
        <v>4</v>
      </c>
      <c r="EB327" s="48">
        <f t="shared" si="532"/>
        <v>6</v>
      </c>
      <c r="EC327" s="48">
        <f t="shared" si="515"/>
        <v>2</v>
      </c>
      <c r="ED327" s="48">
        <f t="shared" si="515"/>
        <v>8</v>
      </c>
      <c r="EE327" s="50">
        <f>SUM($AW327:$BT327)+SUM(BX$325:BX$333)</f>
        <v>22</v>
      </c>
      <c r="EF327" s="50">
        <f>SUM($BV327:$CS327)+SUM(AY$325:AY$333)</f>
        <v>43</v>
      </c>
      <c r="EG327" s="48">
        <f t="shared" si="533"/>
        <v>20</v>
      </c>
      <c r="EH327" s="50">
        <f t="shared" si="534"/>
        <v>-21</v>
      </c>
      <c r="EI327" s="47"/>
      <c r="EJ327" s="49">
        <f t="shared" si="516"/>
        <v>16</v>
      </c>
      <c r="EK327" s="49">
        <f t="shared" si="517"/>
        <v>6</v>
      </c>
      <c r="EL327" s="49">
        <f t="shared" si="518"/>
        <v>2</v>
      </c>
      <c r="EM327" s="49">
        <f t="shared" si="519"/>
        <v>8</v>
      </c>
      <c r="EN327" s="49">
        <f t="shared" si="520"/>
        <v>22</v>
      </c>
      <c r="EO327" s="49">
        <f t="shared" si="521"/>
        <v>43</v>
      </c>
      <c r="EP327" s="49">
        <f t="shared" si="522"/>
        <v>20</v>
      </c>
      <c r="EQ327" s="49">
        <f t="shared" si="523"/>
        <v>-21</v>
      </c>
      <c r="ES327" s="4">
        <f t="shared" si="535"/>
        <v>0</v>
      </c>
      <c r="ET327" s="4">
        <f t="shared" si="536"/>
        <v>0</v>
      </c>
      <c r="EU327" s="4">
        <f t="shared" si="524"/>
        <v>0</v>
      </c>
      <c r="EV327" s="4">
        <f t="shared" si="524"/>
        <v>0</v>
      </c>
      <c r="EW327" s="4">
        <f t="shared" si="524"/>
        <v>0</v>
      </c>
      <c r="EX327" s="4">
        <f t="shared" si="524"/>
        <v>0</v>
      </c>
      <c r="EY327" s="4">
        <f t="shared" si="524"/>
        <v>0</v>
      </c>
      <c r="EZ327" s="4">
        <f t="shared" si="524"/>
        <v>0</v>
      </c>
    </row>
    <row r="328" spans="1:164" x14ac:dyDescent="0.25">
      <c r="A328" s="4">
        <v>4</v>
      </c>
      <c r="B328" s="4" t="s">
        <v>313</v>
      </c>
      <c r="C328" s="153">
        <v>16</v>
      </c>
      <c r="D328" s="153">
        <v>8</v>
      </c>
      <c r="E328" s="153">
        <v>1</v>
      </c>
      <c r="F328" s="153">
        <v>7</v>
      </c>
      <c r="G328" s="153">
        <v>36</v>
      </c>
      <c r="H328" s="153">
        <v>32</v>
      </c>
      <c r="I328" s="154">
        <v>25</v>
      </c>
      <c r="J328" s="24">
        <v>4</v>
      </c>
      <c r="L328" s="51" t="s">
        <v>429</v>
      </c>
      <c r="M328" s="64" t="s">
        <v>206</v>
      </c>
      <c r="N328" s="57" t="s">
        <v>131</v>
      </c>
      <c r="O328" s="57" t="s">
        <v>117</v>
      </c>
      <c r="P328" s="53"/>
      <c r="Q328" s="55" t="s">
        <v>233</v>
      </c>
      <c r="R328" s="57" t="s">
        <v>232</v>
      </c>
      <c r="S328" s="57" t="s">
        <v>146</v>
      </c>
      <c r="T328" s="57" t="s">
        <v>164</v>
      </c>
      <c r="U328" s="75" t="s">
        <v>132</v>
      </c>
      <c r="AA328" s="51" t="s">
        <v>429</v>
      </c>
      <c r="AB328" s="64" t="s">
        <v>680</v>
      </c>
      <c r="AC328" s="57" t="s">
        <v>200</v>
      </c>
      <c r="AD328" s="57" t="s">
        <v>228</v>
      </c>
      <c r="AE328" s="53"/>
      <c r="AF328" s="55" t="s">
        <v>663</v>
      </c>
      <c r="AG328" s="57" t="s">
        <v>396</v>
      </c>
      <c r="AH328" s="57" t="s">
        <v>216</v>
      </c>
      <c r="AI328" s="57" t="s">
        <v>439</v>
      </c>
      <c r="AJ328" s="75" t="s">
        <v>456</v>
      </c>
      <c r="AP328" s="4" t="s">
        <v>312</v>
      </c>
      <c r="AW328" s="61">
        <f t="shared" si="525"/>
        <v>1</v>
      </c>
      <c r="AX328" s="46">
        <f t="shared" si="525"/>
        <v>2</v>
      </c>
      <c r="AY328" s="46">
        <f t="shared" si="525"/>
        <v>1</v>
      </c>
      <c r="AZ328" s="62"/>
      <c r="BA328" s="46">
        <f>(IF(Q328="","",(IF(MID(Q328,2,1)="-",LEFT(Q328,1),LEFT(Q328,2)))+0))</f>
        <v>5</v>
      </c>
      <c r="BB328" s="46">
        <f>(IF(R328="","",(IF(MID(R328,2,1)="-",LEFT(R328,1),LEFT(R328,2)))+0))</f>
        <v>4</v>
      </c>
      <c r="BC328" s="46">
        <f>(IF(S328="","",(IF(MID(S328,2,1)="-",LEFT(S328,1),LEFT(S328,2)))+0))</f>
        <v>3</v>
      </c>
      <c r="BD328" s="46">
        <f>(IF(T328="","",(IF(MID(T328,2,1)="-",LEFT(T328,1),LEFT(T328,2)))+0))</f>
        <v>2</v>
      </c>
      <c r="BE328" s="63">
        <f>(IF(U328="","",(IF(MID(U328,2,1)="-",LEFT(U328,1),LEFT(U328,2)))+0))</f>
        <v>4</v>
      </c>
      <c r="BM328" s="46"/>
      <c r="BN328" s="46"/>
      <c r="BO328" s="46"/>
      <c r="BP328" s="46" t="str">
        <f t="shared" si="509"/>
        <v/>
      </c>
      <c r="BQ328" s="46" t="str">
        <f t="shared" si="509"/>
        <v/>
      </c>
      <c r="BR328" s="46" t="str">
        <f t="shared" si="509"/>
        <v/>
      </c>
      <c r="BS328" s="46" t="str">
        <f t="shared" si="509"/>
        <v/>
      </c>
      <c r="BT328" s="46" t="str">
        <f t="shared" si="509"/>
        <v/>
      </c>
      <c r="BU328" s="47"/>
      <c r="BV328" s="61">
        <f t="shared" si="526"/>
        <v>2</v>
      </c>
      <c r="BW328" s="46">
        <f t="shared" si="526"/>
        <v>1</v>
      </c>
      <c r="BX328" s="46">
        <f t="shared" si="526"/>
        <v>1</v>
      </c>
      <c r="BY328" s="62"/>
      <c r="BZ328" s="46">
        <f>(IF(Q328="","",IF(RIGHT(Q328,2)="10",RIGHT(Q328,2),RIGHT(Q328,1))+0))</f>
        <v>2</v>
      </c>
      <c r="CA328" s="46">
        <f>(IF(R328="","",IF(RIGHT(R328,2)="10",RIGHT(R328,2),RIGHT(R328,1))+0))</f>
        <v>0</v>
      </c>
      <c r="CB328" s="46">
        <f>(IF(S328="","",IF(RIGHT(S328,2)="10",RIGHT(S328,2),RIGHT(S328,1))+0))</f>
        <v>4</v>
      </c>
      <c r="CC328" s="46">
        <f>(IF(T328="","",IF(RIGHT(T328,2)="10",RIGHT(T328,2),RIGHT(T328,1))+0))</f>
        <v>0</v>
      </c>
      <c r="CD328" s="63">
        <f>(IF(U328="","",IF(RIGHT(U328,2)="10",RIGHT(U328,2),RIGHT(U328,1))+0))</f>
        <v>1</v>
      </c>
      <c r="CL328" s="46"/>
      <c r="CM328" s="46"/>
      <c r="CN328" s="46"/>
      <c r="CO328" s="46" t="str">
        <f t="shared" si="511"/>
        <v/>
      </c>
      <c r="CP328" s="46" t="str">
        <f t="shared" si="511"/>
        <v/>
      </c>
      <c r="CQ328" s="46" t="str">
        <f t="shared" si="511"/>
        <v/>
      </c>
      <c r="CR328" s="46" t="str">
        <f t="shared" si="511"/>
        <v/>
      </c>
      <c r="CS328" s="46" t="str">
        <f t="shared" si="511"/>
        <v/>
      </c>
      <c r="CU328" s="61" t="str">
        <f t="shared" si="527"/>
        <v>A</v>
      </c>
      <c r="CV328" s="46" t="str">
        <f>(IF(N328="","",IF(AX328&gt;BW328,"H",IF(AX328&lt;BW328,"A","D"))))</f>
        <v>H</v>
      </c>
      <c r="CW328" s="46" t="str">
        <f t="shared" ref="CW328:CW333" si="537">(IF(O328="","",IF(AY328&gt;BX328,"H",IF(AY328&lt;BX328,"A","D"))))</f>
        <v>D</v>
      </c>
      <c r="CX328" s="62"/>
      <c r="CY328" s="46" t="str">
        <f>(IF(Q328="","",IF(BA328&gt;BZ328,"H",IF(BA328&lt;BZ328,"A","D"))))</f>
        <v>H</v>
      </c>
      <c r="CZ328" s="46" t="str">
        <f>(IF(R328="","",IF(BB328&gt;CA328,"H",IF(BB328&lt;CA328,"A","D"))))</f>
        <v>H</v>
      </c>
      <c r="DA328" s="46" t="str">
        <f>(IF(S328="","",IF(BC328&gt;CB328,"H",IF(BC328&lt;CB328,"A","D"))))</f>
        <v>A</v>
      </c>
      <c r="DB328" s="46" t="str">
        <f>(IF(T328="","",IF(BD328&gt;CC328,"H",IF(BD328&lt;CC328,"A","D"))))</f>
        <v>H</v>
      </c>
      <c r="DC328" s="63" t="str">
        <f>(IF(U328="","",IF(BE328&gt;CD328,"H",IF(BE328&lt;CD328,"A","D"))))</f>
        <v>H</v>
      </c>
      <c r="DK328" s="46"/>
      <c r="DL328" s="46"/>
      <c r="DM328" s="46"/>
      <c r="DN328" s="24" t="str">
        <f t="shared" si="513"/>
        <v/>
      </c>
      <c r="DO328" s="24" t="str">
        <f t="shared" si="513"/>
        <v/>
      </c>
      <c r="DP328" s="24" t="str">
        <f t="shared" si="513"/>
        <v/>
      </c>
      <c r="DQ328" s="24" t="str">
        <f t="shared" si="513"/>
        <v/>
      </c>
      <c r="DR328" s="24" t="str">
        <f t="shared" si="513"/>
        <v/>
      </c>
      <c r="DT328" s="20" t="str">
        <f t="shared" si="514"/>
        <v>Dulwich Hamlet</v>
      </c>
      <c r="DU328" s="48">
        <f t="shared" si="528"/>
        <v>16</v>
      </c>
      <c r="DV328" s="49">
        <f t="shared" si="529"/>
        <v>5</v>
      </c>
      <c r="DW328" s="49">
        <f t="shared" si="530"/>
        <v>1</v>
      </c>
      <c r="DX328" s="49">
        <f t="shared" si="531"/>
        <v>2</v>
      </c>
      <c r="DY328" s="49">
        <f>COUNTIF(CX$325:CX$333,"A")</f>
        <v>8</v>
      </c>
      <c r="DZ328" s="49">
        <f>COUNTIF(CX$325:CX$333,"D")</f>
        <v>0</v>
      </c>
      <c r="EA328" s="49">
        <f>COUNTIF(CX$325:CX$333,"H")</f>
        <v>0</v>
      </c>
      <c r="EB328" s="48">
        <f t="shared" si="532"/>
        <v>13</v>
      </c>
      <c r="EC328" s="48">
        <f t="shared" si="515"/>
        <v>1</v>
      </c>
      <c r="ED328" s="48">
        <f t="shared" si="515"/>
        <v>2</v>
      </c>
      <c r="EE328" s="50">
        <f>SUM($AW328:$BT328)+SUM(BY$325:BY$333)</f>
        <v>48</v>
      </c>
      <c r="EF328" s="50">
        <f>SUM($BV328:$CS328)+SUM(AZ$325:AZ$333)</f>
        <v>19</v>
      </c>
      <c r="EG328" s="48">
        <f t="shared" si="533"/>
        <v>40</v>
      </c>
      <c r="EH328" s="50">
        <f t="shared" si="534"/>
        <v>29</v>
      </c>
      <c r="EI328" s="47"/>
      <c r="EJ328" s="49">
        <f t="shared" si="516"/>
        <v>16</v>
      </c>
      <c r="EK328" s="49">
        <f t="shared" si="517"/>
        <v>13</v>
      </c>
      <c r="EL328" s="49">
        <f t="shared" si="518"/>
        <v>1</v>
      </c>
      <c r="EM328" s="49">
        <f t="shared" si="519"/>
        <v>2</v>
      </c>
      <c r="EN328" s="49">
        <f t="shared" si="520"/>
        <v>48</v>
      </c>
      <c r="EO328" s="49">
        <f t="shared" si="521"/>
        <v>19</v>
      </c>
      <c r="EP328" s="49">
        <f t="shared" si="522"/>
        <v>40</v>
      </c>
      <c r="EQ328" s="49">
        <f t="shared" si="523"/>
        <v>29</v>
      </c>
      <c r="ES328" s="4">
        <f t="shared" si="535"/>
        <v>0</v>
      </c>
      <c r="ET328" s="4">
        <f t="shared" si="536"/>
        <v>0</v>
      </c>
      <c r="EU328" s="4">
        <f t="shared" si="524"/>
        <v>0</v>
      </c>
      <c r="EV328" s="4">
        <f t="shared" si="524"/>
        <v>0</v>
      </c>
      <c r="EW328" s="4">
        <f t="shared" si="524"/>
        <v>0</v>
      </c>
      <c r="EX328" s="4">
        <f t="shared" si="524"/>
        <v>0</v>
      </c>
      <c r="EY328" s="4">
        <f t="shared" si="524"/>
        <v>0</v>
      </c>
      <c r="EZ328" s="4">
        <f t="shared" si="524"/>
        <v>0</v>
      </c>
    </row>
    <row r="329" spans="1:164" x14ac:dyDescent="0.25">
      <c r="A329" s="4">
        <v>5</v>
      </c>
      <c r="B329" s="4" t="s">
        <v>637</v>
      </c>
      <c r="C329" s="153">
        <v>16</v>
      </c>
      <c r="D329" s="153">
        <v>6</v>
      </c>
      <c r="E329" s="153">
        <v>2</v>
      </c>
      <c r="F329" s="153">
        <v>8</v>
      </c>
      <c r="G329" s="153">
        <v>29</v>
      </c>
      <c r="H329" s="153">
        <v>28</v>
      </c>
      <c r="I329" s="154">
        <v>20</v>
      </c>
      <c r="J329" s="24">
        <v>1</v>
      </c>
      <c r="L329" s="67" t="s">
        <v>299</v>
      </c>
      <c r="M329" s="68" t="s">
        <v>267</v>
      </c>
      <c r="N329" s="55" t="s">
        <v>235</v>
      </c>
      <c r="O329" s="55" t="s">
        <v>144</v>
      </c>
      <c r="P329" s="55" t="s">
        <v>175</v>
      </c>
      <c r="Q329" s="53"/>
      <c r="R329" s="55" t="s">
        <v>232</v>
      </c>
      <c r="S329" s="55" t="s">
        <v>157</v>
      </c>
      <c r="T329" s="55" t="s">
        <v>172</v>
      </c>
      <c r="U329" s="70" t="s">
        <v>145</v>
      </c>
      <c r="AA329" s="67" t="s">
        <v>299</v>
      </c>
      <c r="AB329" s="68" t="s">
        <v>354</v>
      </c>
      <c r="AC329" s="55" t="s">
        <v>257</v>
      </c>
      <c r="AD329" s="55" t="s">
        <v>676</v>
      </c>
      <c r="AE329" s="55" t="s">
        <v>390</v>
      </c>
      <c r="AF329" s="53"/>
      <c r="AG329" s="55" t="s">
        <v>474</v>
      </c>
      <c r="AH329" s="55" t="s">
        <v>272</v>
      </c>
      <c r="AI329" s="55" t="s">
        <v>302</v>
      </c>
      <c r="AJ329" s="70" t="s">
        <v>439</v>
      </c>
      <c r="AW329" s="61">
        <f t="shared" si="525"/>
        <v>1</v>
      </c>
      <c r="AX329" s="46">
        <f t="shared" si="525"/>
        <v>0</v>
      </c>
      <c r="AY329" s="46">
        <f t="shared" si="525"/>
        <v>7</v>
      </c>
      <c r="AZ329" s="46">
        <f>(IF(P329="","",(IF(MID(P329,2,1)="-",LEFT(P329,1),LEFT(P329,2)))+0))</f>
        <v>0</v>
      </c>
      <c r="BA329" s="62"/>
      <c r="BB329" s="46">
        <f>(IF(R329="","",(IF(MID(R329,2,1)="-",LEFT(R329,1),LEFT(R329,2)))+0))</f>
        <v>4</v>
      </c>
      <c r="BC329" s="46">
        <f>(IF(S329="","",(IF(MID(S329,2,1)="-",LEFT(S329,1),LEFT(S329,2)))+0))</f>
        <v>0</v>
      </c>
      <c r="BD329" s="46">
        <f>(IF(T329="","",(IF(MID(T329,2,1)="-",LEFT(T329,1),LEFT(T329,2)))+0))</f>
        <v>0</v>
      </c>
      <c r="BE329" s="63">
        <f>(IF(U329="","",(IF(MID(U329,2,1)="-",LEFT(U329,1),LEFT(U329,2)))+0))</f>
        <v>2</v>
      </c>
      <c r="BM329" s="46"/>
      <c r="BN329" s="46"/>
      <c r="BO329" s="46"/>
      <c r="BP329" s="46" t="str">
        <f t="shared" si="509"/>
        <v/>
      </c>
      <c r="BQ329" s="46" t="str">
        <f t="shared" si="509"/>
        <v/>
      </c>
      <c r="BR329" s="46" t="str">
        <f t="shared" si="509"/>
        <v/>
      </c>
      <c r="BS329" s="46" t="str">
        <f t="shared" si="509"/>
        <v/>
      </c>
      <c r="BT329" s="46" t="str">
        <f t="shared" si="509"/>
        <v/>
      </c>
      <c r="BU329" s="47"/>
      <c r="BV329" s="61">
        <f t="shared" si="526"/>
        <v>6</v>
      </c>
      <c r="BW329" s="46">
        <f t="shared" si="526"/>
        <v>2</v>
      </c>
      <c r="BX329" s="46">
        <f t="shared" si="526"/>
        <v>1</v>
      </c>
      <c r="BY329" s="46">
        <f>(IF(P329="","",IF(RIGHT(P329,2)="10",RIGHT(P329,2),RIGHT(P329,1))+0))</f>
        <v>6</v>
      </c>
      <c r="BZ329" s="62"/>
      <c r="CA329" s="46">
        <f>(IF(R329="","",IF(RIGHT(R329,2)="10",RIGHT(R329,2),RIGHT(R329,1))+0))</f>
        <v>0</v>
      </c>
      <c r="CB329" s="46">
        <f>(IF(S329="","",IF(RIGHT(S329,2)="10",RIGHT(S329,2),RIGHT(S329,1))+0))</f>
        <v>3</v>
      </c>
      <c r="CC329" s="46">
        <f>(IF(T329="","",IF(RIGHT(T329,2)="10",RIGHT(T329,2),RIGHT(T329,1))+0))</f>
        <v>7</v>
      </c>
      <c r="CD329" s="63">
        <f>(IF(U329="","",IF(RIGHT(U329,2)="10",RIGHT(U329,2),RIGHT(U329,1))+0))</f>
        <v>4</v>
      </c>
      <c r="CL329" s="46"/>
      <c r="CM329" s="46"/>
      <c r="CN329" s="46"/>
      <c r="CO329" s="46" t="str">
        <f t="shared" si="511"/>
        <v/>
      </c>
      <c r="CP329" s="46" t="str">
        <f t="shared" si="511"/>
        <v/>
      </c>
      <c r="CQ329" s="46" t="str">
        <f t="shared" si="511"/>
        <v/>
      </c>
      <c r="CR329" s="46" t="str">
        <f t="shared" si="511"/>
        <v/>
      </c>
      <c r="CS329" s="46" t="str">
        <f t="shared" si="511"/>
        <v/>
      </c>
      <c r="CU329" s="61" t="str">
        <f t="shared" si="527"/>
        <v>A</v>
      </c>
      <c r="CV329" s="46" t="str">
        <f>(IF(N329="","",IF(AX329&gt;BW329,"H",IF(AX329&lt;BW329,"A","D"))))</f>
        <v>A</v>
      </c>
      <c r="CW329" s="46" t="str">
        <f t="shared" si="537"/>
        <v>H</v>
      </c>
      <c r="CX329" s="46" t="str">
        <f>(IF(P329="","",IF(AZ329&gt;BY329,"H",IF(AZ329&lt;BY329,"A","D"))))</f>
        <v>A</v>
      </c>
      <c r="CY329" s="62"/>
      <c r="CZ329" s="46" t="str">
        <f>(IF(R329="","",IF(BB329&gt;CA329,"H",IF(BB329&lt;CA329,"A","D"))))</f>
        <v>H</v>
      </c>
      <c r="DA329" s="46" t="str">
        <f>(IF(S329="","",IF(BC329&gt;CB329,"H",IF(BC329&lt;CB329,"A","D"))))</f>
        <v>A</v>
      </c>
      <c r="DB329" s="46" t="str">
        <f>(IF(T329="","",IF(BD329&gt;CC329,"H",IF(BD329&lt;CC329,"A","D"))))</f>
        <v>A</v>
      </c>
      <c r="DC329" s="63" t="str">
        <f>(IF(U329="","",IF(BE329&gt;CD329,"H",IF(BE329&lt;CD329,"A","D"))))</f>
        <v>A</v>
      </c>
      <c r="DK329" s="46"/>
      <c r="DL329" s="46"/>
      <c r="DM329" s="46"/>
      <c r="DN329" s="24" t="str">
        <f t="shared" si="513"/>
        <v/>
      </c>
      <c r="DO329" s="24" t="str">
        <f t="shared" si="513"/>
        <v/>
      </c>
      <c r="DP329" s="24" t="str">
        <f t="shared" si="513"/>
        <v/>
      </c>
      <c r="DQ329" s="24" t="str">
        <f t="shared" si="513"/>
        <v/>
      </c>
      <c r="DR329" s="24" t="str">
        <f t="shared" si="513"/>
        <v/>
      </c>
      <c r="DT329" s="20" t="str">
        <f t="shared" si="514"/>
        <v>Epsom &amp; Ewell</v>
      </c>
      <c r="DU329" s="48">
        <f t="shared" si="528"/>
        <v>16</v>
      </c>
      <c r="DV329" s="49">
        <f t="shared" si="529"/>
        <v>2</v>
      </c>
      <c r="DW329" s="49">
        <f t="shared" si="530"/>
        <v>0</v>
      </c>
      <c r="DX329" s="49">
        <f t="shared" si="531"/>
        <v>6</v>
      </c>
      <c r="DY329" s="49">
        <f>COUNTIF(CY$325:CY$333,"A")</f>
        <v>2</v>
      </c>
      <c r="DZ329" s="49">
        <f>COUNTIF(CY$325:CY$333,"D")</f>
        <v>1</v>
      </c>
      <c r="EA329" s="49">
        <f>COUNTIF(CY$325:CY$333,"H")</f>
        <v>5</v>
      </c>
      <c r="EB329" s="48">
        <f t="shared" si="532"/>
        <v>4</v>
      </c>
      <c r="EC329" s="48">
        <f t="shared" si="515"/>
        <v>1</v>
      </c>
      <c r="ED329" s="48">
        <f t="shared" si="515"/>
        <v>11</v>
      </c>
      <c r="EE329" s="50">
        <f>SUM($AW329:$BT329)+SUM(BZ$325:BZ$333)</f>
        <v>26</v>
      </c>
      <c r="EF329" s="50">
        <f>SUM($BV329:$CS329)+SUM(BA$325:BA$333)</f>
        <v>48</v>
      </c>
      <c r="EG329" s="48">
        <f t="shared" si="533"/>
        <v>13</v>
      </c>
      <c r="EH329" s="50">
        <f t="shared" si="534"/>
        <v>-22</v>
      </c>
      <c r="EI329" s="47"/>
      <c r="EJ329" s="49">
        <f t="shared" si="516"/>
        <v>16</v>
      </c>
      <c r="EK329" s="49">
        <f t="shared" si="517"/>
        <v>4</v>
      </c>
      <c r="EL329" s="49">
        <f t="shared" si="518"/>
        <v>1</v>
      </c>
      <c r="EM329" s="49">
        <f t="shared" si="519"/>
        <v>11</v>
      </c>
      <c r="EN329" s="49">
        <f t="shared" si="520"/>
        <v>26</v>
      </c>
      <c r="EO329" s="49">
        <f t="shared" si="521"/>
        <v>48</v>
      </c>
      <c r="EP329" s="49">
        <f t="shared" si="522"/>
        <v>13</v>
      </c>
      <c r="EQ329" s="49">
        <f t="shared" si="523"/>
        <v>-22</v>
      </c>
      <c r="ES329" s="4">
        <f t="shared" si="535"/>
        <v>0</v>
      </c>
      <c r="ET329" s="4">
        <f t="shared" si="536"/>
        <v>0</v>
      </c>
      <c r="EU329" s="4">
        <f t="shared" si="524"/>
        <v>0</v>
      </c>
      <c r="EV329" s="4">
        <f t="shared" si="524"/>
        <v>0</v>
      </c>
      <c r="EW329" s="4">
        <f t="shared" si="524"/>
        <v>0</v>
      </c>
      <c r="EX329" s="4">
        <f t="shared" si="524"/>
        <v>0</v>
      </c>
      <c r="EY329" s="4">
        <f t="shared" si="524"/>
        <v>0</v>
      </c>
      <c r="EZ329" s="4">
        <f t="shared" si="524"/>
        <v>0</v>
      </c>
    </row>
    <row r="330" spans="1:164" x14ac:dyDescent="0.25">
      <c r="A330" s="4">
        <v>6</v>
      </c>
      <c r="B330" s="4" t="s">
        <v>595</v>
      </c>
      <c r="C330" s="153">
        <v>16</v>
      </c>
      <c r="D330" s="153">
        <v>6</v>
      </c>
      <c r="E330" s="153">
        <v>2</v>
      </c>
      <c r="F330" s="153">
        <v>8</v>
      </c>
      <c r="G330" s="153">
        <v>22</v>
      </c>
      <c r="H330" s="153">
        <v>43</v>
      </c>
      <c r="I330" s="154">
        <v>20</v>
      </c>
      <c r="J330" s="24">
        <v>-21</v>
      </c>
      <c r="L330" s="51" t="s">
        <v>682</v>
      </c>
      <c r="M330" s="64" t="s">
        <v>121</v>
      </c>
      <c r="N330" s="57" t="s">
        <v>101</v>
      </c>
      <c r="O330" s="57" t="s">
        <v>145</v>
      </c>
      <c r="P330" s="57" t="s">
        <v>121</v>
      </c>
      <c r="Q330" s="55" t="s">
        <v>235</v>
      </c>
      <c r="R330" s="53"/>
      <c r="S330" s="57" t="s">
        <v>206</v>
      </c>
      <c r="T330" s="57" t="s">
        <v>235</v>
      </c>
      <c r="U330" s="75" t="s">
        <v>235</v>
      </c>
      <c r="AA330" s="51" t="s">
        <v>682</v>
      </c>
      <c r="AB330" s="64" t="s">
        <v>380</v>
      </c>
      <c r="AC330" s="57" t="s">
        <v>246</v>
      </c>
      <c r="AD330" s="65" t="s">
        <v>301</v>
      </c>
      <c r="AE330" s="57" t="s">
        <v>383</v>
      </c>
      <c r="AF330" s="55" t="s">
        <v>389</v>
      </c>
      <c r="AG330" s="53"/>
      <c r="AH330" s="57" t="s">
        <v>260</v>
      </c>
      <c r="AI330" s="57" t="s">
        <v>257</v>
      </c>
      <c r="AJ330" s="75" t="s">
        <v>272</v>
      </c>
      <c r="AW330" s="61">
        <f t="shared" si="525"/>
        <v>1</v>
      </c>
      <c r="AX330" s="46">
        <f t="shared" si="525"/>
        <v>2</v>
      </c>
      <c r="AY330" s="46">
        <f t="shared" si="525"/>
        <v>2</v>
      </c>
      <c r="AZ330" s="46">
        <f>(IF(P330="","",(IF(MID(P330,2,1)="-",LEFT(P330,1),LEFT(P330,2)))+0))</f>
        <v>1</v>
      </c>
      <c r="BA330" s="46">
        <f>(IF(Q330="","",(IF(MID(Q330,2,1)="-",LEFT(Q330,1),LEFT(Q330,2)))+0))</f>
        <v>0</v>
      </c>
      <c r="BB330" s="62"/>
      <c r="BC330" s="46">
        <f>(IF(S330="","",(IF(MID(S330,2,1)="-",LEFT(S330,1),LEFT(S330,2)))+0))</f>
        <v>1</v>
      </c>
      <c r="BD330" s="46">
        <f>(IF(T330="","",(IF(MID(T330,2,1)="-",LEFT(T330,1),LEFT(T330,2)))+0))</f>
        <v>0</v>
      </c>
      <c r="BE330" s="63">
        <f>(IF(U330="","",(IF(MID(U330,2,1)="-",LEFT(U330,1),LEFT(U330,2)))+0))</f>
        <v>0</v>
      </c>
      <c r="BM330" s="46"/>
      <c r="BN330" s="46"/>
      <c r="BO330" s="46"/>
      <c r="BP330" s="46" t="str">
        <f t="shared" si="509"/>
        <v/>
      </c>
      <c r="BQ330" s="46" t="str">
        <f t="shared" si="509"/>
        <v/>
      </c>
      <c r="BR330" s="46" t="str">
        <f t="shared" si="509"/>
        <v/>
      </c>
      <c r="BS330" s="46" t="str">
        <f t="shared" si="509"/>
        <v/>
      </c>
      <c r="BT330" s="46" t="str">
        <f t="shared" si="509"/>
        <v/>
      </c>
      <c r="BU330" s="47"/>
      <c r="BV330" s="61">
        <f t="shared" si="526"/>
        <v>4</v>
      </c>
      <c r="BW330" s="46">
        <f t="shared" si="526"/>
        <v>2</v>
      </c>
      <c r="BX330" s="46">
        <f t="shared" si="526"/>
        <v>4</v>
      </c>
      <c r="BY330" s="46">
        <f>(IF(P330="","",IF(RIGHT(P330,2)="10",RIGHT(P330,2),RIGHT(P330,1))+0))</f>
        <v>4</v>
      </c>
      <c r="BZ330" s="46">
        <f>(IF(Q330="","",IF(RIGHT(Q330,2)="10",RIGHT(Q330,2),RIGHT(Q330,1))+0))</f>
        <v>2</v>
      </c>
      <c r="CA330" s="62"/>
      <c r="CB330" s="46">
        <f>(IF(S330="","",IF(RIGHT(S330,2)="10",RIGHT(S330,2),RIGHT(S330,1))+0))</f>
        <v>2</v>
      </c>
      <c r="CC330" s="46">
        <f>(IF(T330="","",IF(RIGHT(T330,2)="10",RIGHT(T330,2),RIGHT(T330,1))+0))</f>
        <v>2</v>
      </c>
      <c r="CD330" s="63">
        <f>(IF(U330="","",IF(RIGHT(U330,2)="10",RIGHT(U330,2),RIGHT(U330,1))+0))</f>
        <v>2</v>
      </c>
      <c r="CL330" s="46"/>
      <c r="CM330" s="46"/>
      <c r="CN330" s="46"/>
      <c r="CO330" s="46" t="str">
        <f t="shared" si="511"/>
        <v/>
      </c>
      <c r="CP330" s="46" t="str">
        <f t="shared" si="511"/>
        <v/>
      </c>
      <c r="CQ330" s="46" t="str">
        <f t="shared" si="511"/>
        <v/>
      </c>
      <c r="CR330" s="46" t="str">
        <f t="shared" si="511"/>
        <v/>
      </c>
      <c r="CS330" s="46" t="str">
        <f t="shared" si="511"/>
        <v/>
      </c>
      <c r="CU330" s="61" t="str">
        <f t="shared" si="527"/>
        <v>A</v>
      </c>
      <c r="CV330" s="46" t="str">
        <f>(IF(N330="","",IF(AX330&gt;BW330,"H",IF(AX330&lt;BW330,"A","D"))))</f>
        <v>D</v>
      </c>
      <c r="CW330" s="46" t="str">
        <f t="shared" si="537"/>
        <v>A</v>
      </c>
      <c r="CX330" s="46" t="str">
        <f>(IF(P330="","",IF(AZ330&gt;BY330,"H",IF(AZ330&lt;BY330,"A","D"))))</f>
        <v>A</v>
      </c>
      <c r="CY330" s="46" t="str">
        <f>(IF(Q330="","",IF(BA330&gt;BZ330,"H",IF(BA330&lt;BZ330,"A","D"))))</f>
        <v>A</v>
      </c>
      <c r="CZ330" s="62"/>
      <c r="DA330" s="46"/>
      <c r="DB330" s="46" t="str">
        <f>(IF(T330="","",IF(BD330&gt;CC330,"H",IF(BD330&lt;CC330,"A","D"))))</f>
        <v>A</v>
      </c>
      <c r="DC330" s="63" t="str">
        <f>(IF(U330="","",IF(BE330&gt;CD330,"H",IF(BE330&lt;CD330,"A","D"))))</f>
        <v>A</v>
      </c>
      <c r="DK330" s="46"/>
      <c r="DL330" s="46"/>
      <c r="DM330" s="46"/>
      <c r="DN330" s="24" t="str">
        <f t="shared" si="513"/>
        <v/>
      </c>
      <c r="DO330" s="24" t="str">
        <f t="shared" si="513"/>
        <v/>
      </c>
      <c r="DP330" s="24" t="str">
        <f t="shared" si="513"/>
        <v/>
      </c>
      <c r="DQ330" s="24" t="str">
        <f t="shared" si="513"/>
        <v/>
      </c>
      <c r="DR330" s="24" t="str">
        <f t="shared" si="513"/>
        <v/>
      </c>
      <c r="DT330" s="20" t="str">
        <f t="shared" si="514"/>
        <v>Lewisham Borough</v>
      </c>
      <c r="DU330" s="48">
        <f t="shared" si="528"/>
        <v>15</v>
      </c>
      <c r="DV330" s="49">
        <f t="shared" si="529"/>
        <v>0</v>
      </c>
      <c r="DW330" s="49">
        <f t="shared" si="530"/>
        <v>1</v>
      </c>
      <c r="DX330" s="49">
        <f t="shared" si="531"/>
        <v>6</v>
      </c>
      <c r="DY330" s="49">
        <f>COUNTIF(CZ$325:CZ$333,"A")</f>
        <v>0</v>
      </c>
      <c r="DZ330" s="49">
        <f>COUNTIF(CZ$325:CZ$333,"D")</f>
        <v>1</v>
      </c>
      <c r="EA330" s="49">
        <f>COUNTIF(CZ$325:CZ$333,"H")</f>
        <v>7</v>
      </c>
      <c r="EB330" s="48">
        <f t="shared" si="532"/>
        <v>0</v>
      </c>
      <c r="EC330" s="48">
        <f t="shared" si="515"/>
        <v>2</v>
      </c>
      <c r="ED330" s="48">
        <f t="shared" si="515"/>
        <v>13</v>
      </c>
      <c r="EE330" s="50">
        <f>SUM($AW330:$BT330)+SUM(CA$325:CA$333)</f>
        <v>13</v>
      </c>
      <c r="EF330" s="50">
        <f>SUM($BV330:$CS330)+SUM(BB$325:BB$333)</f>
        <v>51</v>
      </c>
      <c r="EG330" s="48">
        <f t="shared" si="533"/>
        <v>2</v>
      </c>
      <c r="EH330" s="50">
        <f t="shared" si="534"/>
        <v>-38</v>
      </c>
      <c r="EI330" s="47"/>
      <c r="EJ330" s="49">
        <f t="shared" si="516"/>
        <v>16</v>
      </c>
      <c r="EK330" s="49">
        <f t="shared" si="517"/>
        <v>0</v>
      </c>
      <c r="EL330" s="49">
        <f t="shared" si="518"/>
        <v>2</v>
      </c>
      <c r="EM330" s="49">
        <f t="shared" si="519"/>
        <v>14</v>
      </c>
      <c r="EN330" s="49">
        <f t="shared" si="520"/>
        <v>13</v>
      </c>
      <c r="EO330" s="49">
        <f t="shared" si="521"/>
        <v>51</v>
      </c>
      <c r="EP330" s="49">
        <f t="shared" si="522"/>
        <v>2</v>
      </c>
      <c r="EQ330" s="49">
        <f t="shared" si="523"/>
        <v>-38</v>
      </c>
      <c r="ES330" s="4">
        <f t="shared" si="535"/>
        <v>1</v>
      </c>
      <c r="ET330" s="4">
        <f t="shared" si="536"/>
        <v>0</v>
      </c>
      <c r="EU330" s="4">
        <f t="shared" si="524"/>
        <v>0</v>
      </c>
      <c r="EV330" s="4">
        <f t="shared" si="524"/>
        <v>1</v>
      </c>
      <c r="EW330" s="4">
        <f t="shared" si="524"/>
        <v>0</v>
      </c>
      <c r="EX330" s="4">
        <f t="shared" si="524"/>
        <v>0</v>
      </c>
      <c r="EY330" s="4">
        <f t="shared" si="524"/>
        <v>0</v>
      </c>
      <c r="EZ330" s="4">
        <f t="shared" si="524"/>
        <v>0</v>
      </c>
    </row>
    <row r="331" spans="1:164" x14ac:dyDescent="0.25">
      <c r="A331" s="4">
        <v>7</v>
      </c>
      <c r="B331" s="4" t="s">
        <v>677</v>
      </c>
      <c r="C331" s="153">
        <v>16</v>
      </c>
      <c r="D331" s="153">
        <v>4</v>
      </c>
      <c r="E331" s="153">
        <v>2</v>
      </c>
      <c r="F331" s="153">
        <v>10</v>
      </c>
      <c r="G331" s="153">
        <v>22</v>
      </c>
      <c r="H331" s="153">
        <v>29</v>
      </c>
      <c r="I331" s="154">
        <v>14</v>
      </c>
      <c r="J331" s="24">
        <v>-7</v>
      </c>
      <c r="L331" s="51" t="s">
        <v>326</v>
      </c>
      <c r="M331" s="64" t="s">
        <v>100</v>
      </c>
      <c r="N331" s="57" t="s">
        <v>436</v>
      </c>
      <c r="O331" s="57" t="s">
        <v>165</v>
      </c>
      <c r="P331" s="57" t="s">
        <v>146</v>
      </c>
      <c r="Q331" s="55" t="s">
        <v>232</v>
      </c>
      <c r="R331" s="57" t="s">
        <v>227</v>
      </c>
      <c r="S331" s="53"/>
      <c r="T331" s="57" t="s">
        <v>149</v>
      </c>
      <c r="U331" s="75" t="s">
        <v>149</v>
      </c>
      <c r="AA331" s="51" t="s">
        <v>326</v>
      </c>
      <c r="AB331" s="64" t="s">
        <v>219</v>
      </c>
      <c r="AC331" s="57" t="s">
        <v>663</v>
      </c>
      <c r="AD331" s="57" t="s">
        <v>140</v>
      </c>
      <c r="AE331" s="57" t="s">
        <v>266</v>
      </c>
      <c r="AF331" s="55" t="s">
        <v>680</v>
      </c>
      <c r="AG331" s="57" t="s">
        <v>358</v>
      </c>
      <c r="AH331" s="53"/>
      <c r="AI331" s="57" t="s">
        <v>389</v>
      </c>
      <c r="AJ331" s="75" t="s">
        <v>437</v>
      </c>
      <c r="AW331" s="61">
        <f t="shared" si="525"/>
        <v>2</v>
      </c>
      <c r="AX331" s="46">
        <f t="shared" si="525"/>
        <v>5</v>
      </c>
      <c r="AY331" s="46">
        <f t="shared" si="525"/>
        <v>6</v>
      </c>
      <c r="AZ331" s="46">
        <f>(IF(P331="","",(IF(MID(P331,2,1)="-",LEFT(P331,1),LEFT(P331,2)))+0))</f>
        <v>3</v>
      </c>
      <c r="BA331" s="46">
        <f>(IF(Q331="","",(IF(MID(Q331,2,1)="-",LEFT(Q331,1),LEFT(Q331,2)))+0))</f>
        <v>4</v>
      </c>
      <c r="BB331" s="46">
        <f>(IF(R331="","",(IF(MID(R331,2,1)="-",LEFT(R331,1),LEFT(R331,2)))+0))</f>
        <v>1</v>
      </c>
      <c r="BC331" s="62"/>
      <c r="BD331" s="46">
        <f>(IF(T331="","",(IF(MID(T331,2,1)="-",LEFT(T331,1),LEFT(T331,2)))+0))</f>
        <v>3</v>
      </c>
      <c r="BE331" s="63">
        <f>(IF(U331="","",(IF(MID(U331,2,1)="-",LEFT(U331,1),LEFT(U331,2)))+0))</f>
        <v>3</v>
      </c>
      <c r="BM331" s="46"/>
      <c r="BN331" s="46"/>
      <c r="BO331" s="46"/>
      <c r="BP331" s="46" t="str">
        <f t="shared" si="509"/>
        <v/>
      </c>
      <c r="BQ331" s="46" t="str">
        <f t="shared" si="509"/>
        <v/>
      </c>
      <c r="BR331" s="46" t="str">
        <f t="shared" si="509"/>
        <v/>
      </c>
      <c r="BS331" s="46" t="str">
        <f t="shared" si="509"/>
        <v/>
      </c>
      <c r="BT331" s="46" t="str">
        <f t="shared" si="509"/>
        <v/>
      </c>
      <c r="BU331" s="47"/>
      <c r="BV331" s="61">
        <f t="shared" si="526"/>
        <v>3</v>
      </c>
      <c r="BW331" s="46">
        <f t="shared" si="526"/>
        <v>4</v>
      </c>
      <c r="BX331" s="46">
        <f t="shared" si="526"/>
        <v>0</v>
      </c>
      <c r="BY331" s="46">
        <f>(IF(P331="","",IF(RIGHT(P331,2)="10",RIGHT(P331,2),RIGHT(P331,1))+0))</f>
        <v>4</v>
      </c>
      <c r="BZ331" s="46">
        <f>(IF(Q331="","",IF(RIGHT(Q331,2)="10",RIGHT(Q331,2),RIGHT(Q331,1))+0))</f>
        <v>0</v>
      </c>
      <c r="CA331" s="46">
        <f>(IF(R331="","",IF(RIGHT(R331,2)="10",RIGHT(R331,2),RIGHT(R331,1))+0))</f>
        <v>0</v>
      </c>
      <c r="CB331" s="62"/>
      <c r="CC331" s="46">
        <f>(IF(T331="","",IF(RIGHT(T331,2)="10",RIGHT(T331,2),RIGHT(T331,1))+0))</f>
        <v>2</v>
      </c>
      <c r="CD331" s="63">
        <f>(IF(U331="","",IF(RIGHT(U331,2)="10",RIGHT(U331,2),RIGHT(U331,1))+0))</f>
        <v>2</v>
      </c>
      <c r="CL331" s="46"/>
      <c r="CM331" s="46"/>
      <c r="CN331" s="46"/>
      <c r="CO331" s="46" t="str">
        <f t="shared" si="511"/>
        <v/>
      </c>
      <c r="CP331" s="46" t="str">
        <f t="shared" si="511"/>
        <v/>
      </c>
      <c r="CQ331" s="46" t="str">
        <f t="shared" si="511"/>
        <v/>
      </c>
      <c r="CR331" s="46" t="str">
        <f t="shared" si="511"/>
        <v/>
      </c>
      <c r="CS331" s="46" t="str">
        <f t="shared" si="511"/>
        <v/>
      </c>
      <c r="CU331" s="61" t="str">
        <f t="shared" si="527"/>
        <v>A</v>
      </c>
      <c r="CV331" s="46"/>
      <c r="CW331" s="46" t="str">
        <f t="shared" si="537"/>
        <v>H</v>
      </c>
      <c r="CX331" s="46" t="str">
        <f>(IF(P331="","",IF(AZ331&gt;BY331,"H",IF(AZ331&lt;BY331,"A","D"))))</f>
        <v>A</v>
      </c>
      <c r="CY331" s="46" t="str">
        <f>(IF(Q331="","",IF(BA331&gt;BZ331,"H",IF(BA331&lt;BZ331,"A","D"))))</f>
        <v>H</v>
      </c>
      <c r="CZ331" s="46" t="str">
        <f>(IF(R331="","",IF(BB331&gt;CA331,"H",IF(BB331&lt;CA331,"A","D"))))</f>
        <v>H</v>
      </c>
      <c r="DA331" s="62"/>
      <c r="DB331" s="46" t="str">
        <f>(IF(T331="","",IF(BD331&gt;CC331,"H",IF(BD331&lt;CC331,"A","D"))))</f>
        <v>H</v>
      </c>
      <c r="DC331" s="63" t="str">
        <f>(IF(U331="","",IF(BE331&gt;CD331,"H",IF(BE331&lt;CD331,"A","D"))))</f>
        <v>H</v>
      </c>
      <c r="DK331" s="46"/>
      <c r="DL331" s="46"/>
      <c r="DM331" s="46"/>
      <c r="DN331" s="24" t="str">
        <f t="shared" si="513"/>
        <v/>
      </c>
      <c r="DO331" s="24" t="str">
        <f t="shared" si="513"/>
        <v/>
      </c>
      <c r="DP331" s="24" t="str">
        <f t="shared" si="513"/>
        <v/>
      </c>
      <c r="DQ331" s="24" t="str">
        <f t="shared" si="513"/>
        <v/>
      </c>
      <c r="DR331" s="24" t="str">
        <f t="shared" si="513"/>
        <v/>
      </c>
      <c r="DT331" s="20" t="str">
        <f t="shared" si="514"/>
        <v>Sutton United</v>
      </c>
      <c r="DU331" s="48">
        <f t="shared" si="528"/>
        <v>14</v>
      </c>
      <c r="DV331" s="49">
        <f t="shared" si="529"/>
        <v>5</v>
      </c>
      <c r="DW331" s="49">
        <f t="shared" si="530"/>
        <v>0</v>
      </c>
      <c r="DX331" s="49">
        <f t="shared" si="531"/>
        <v>2</v>
      </c>
      <c r="DY331" s="49">
        <f>COUNTIF(DA$325:DA$333,"A")</f>
        <v>4</v>
      </c>
      <c r="DZ331" s="49">
        <f>COUNTIF(DA$325:DA$333,"D")</f>
        <v>2</v>
      </c>
      <c r="EA331" s="49">
        <f>COUNTIF(DA$325:DA$333,"H")</f>
        <v>1</v>
      </c>
      <c r="EB331" s="48">
        <f t="shared" si="532"/>
        <v>9</v>
      </c>
      <c r="EC331" s="48">
        <f t="shared" si="515"/>
        <v>2</v>
      </c>
      <c r="ED331" s="48">
        <f t="shared" si="515"/>
        <v>3</v>
      </c>
      <c r="EE331" s="50">
        <f>SUM($AW331:$BT331)+SUM(CB$325:CB$333)</f>
        <v>49</v>
      </c>
      <c r="EF331" s="50">
        <f>SUM($BV331:$CS331)+SUM(BC$325:BC$333)</f>
        <v>23</v>
      </c>
      <c r="EG331" s="48">
        <f t="shared" si="533"/>
        <v>29</v>
      </c>
      <c r="EH331" s="50">
        <f t="shared" si="534"/>
        <v>26</v>
      </c>
      <c r="EI331" s="47"/>
      <c r="EJ331" s="49">
        <f t="shared" si="516"/>
        <v>16</v>
      </c>
      <c r="EK331" s="49">
        <f t="shared" si="517"/>
        <v>11</v>
      </c>
      <c r="EL331" s="49">
        <f t="shared" si="518"/>
        <v>2</v>
      </c>
      <c r="EM331" s="49">
        <f t="shared" si="519"/>
        <v>3</v>
      </c>
      <c r="EN331" s="49">
        <f t="shared" si="520"/>
        <v>49</v>
      </c>
      <c r="EO331" s="49">
        <f t="shared" si="521"/>
        <v>23</v>
      </c>
      <c r="EP331" s="49">
        <f t="shared" si="522"/>
        <v>35</v>
      </c>
      <c r="EQ331" s="49">
        <f t="shared" si="523"/>
        <v>26</v>
      </c>
      <c r="ES331" s="4">
        <f t="shared" si="535"/>
        <v>1</v>
      </c>
      <c r="ET331" s="4">
        <f t="shared" si="536"/>
        <v>1</v>
      </c>
      <c r="EU331" s="4">
        <f t="shared" si="524"/>
        <v>0</v>
      </c>
      <c r="EV331" s="4">
        <f t="shared" si="524"/>
        <v>0</v>
      </c>
      <c r="EW331" s="4">
        <f t="shared" si="524"/>
        <v>0</v>
      </c>
      <c r="EX331" s="4">
        <f t="shared" si="524"/>
        <v>0</v>
      </c>
      <c r="EY331" s="4">
        <f t="shared" si="524"/>
        <v>1</v>
      </c>
      <c r="EZ331" s="4">
        <f t="shared" si="524"/>
        <v>0</v>
      </c>
    </row>
    <row r="332" spans="1:164" s="20" customFormat="1" x14ac:dyDescent="0.25">
      <c r="A332" s="20">
        <v>8</v>
      </c>
      <c r="B332" s="20" t="s">
        <v>299</v>
      </c>
      <c r="C332" s="154">
        <v>16</v>
      </c>
      <c r="D332" s="154">
        <v>4</v>
      </c>
      <c r="E332" s="154">
        <v>1</v>
      </c>
      <c r="F332" s="154">
        <v>11</v>
      </c>
      <c r="G332" s="154">
        <v>26</v>
      </c>
      <c r="H332" s="154">
        <v>48</v>
      </c>
      <c r="I332" s="154">
        <v>13</v>
      </c>
      <c r="J332" s="21">
        <v>-22</v>
      </c>
      <c r="L332" s="51" t="s">
        <v>637</v>
      </c>
      <c r="M332" s="64" t="s">
        <v>207</v>
      </c>
      <c r="N332" s="57" t="s">
        <v>227</v>
      </c>
      <c r="O332" s="57" t="s">
        <v>206</v>
      </c>
      <c r="P332" s="57" t="s">
        <v>206</v>
      </c>
      <c r="Q332" s="55" t="s">
        <v>134</v>
      </c>
      <c r="R332" s="57" t="s">
        <v>101</v>
      </c>
      <c r="S332" s="57" t="s">
        <v>195</v>
      </c>
      <c r="T332" s="53"/>
      <c r="U332" s="75" t="s">
        <v>102</v>
      </c>
      <c r="AA332" s="51" t="s">
        <v>637</v>
      </c>
      <c r="AB332" s="64" t="s">
        <v>272</v>
      </c>
      <c r="AC332" s="57" t="s">
        <v>456</v>
      </c>
      <c r="AD332" s="57" t="s">
        <v>209</v>
      </c>
      <c r="AE332" s="57" t="s">
        <v>316</v>
      </c>
      <c r="AF332" s="55" t="s">
        <v>486</v>
      </c>
      <c r="AG332" s="57" t="s">
        <v>472</v>
      </c>
      <c r="AH332" s="57" t="s">
        <v>402</v>
      </c>
      <c r="AI332" s="53"/>
      <c r="AJ332" s="75" t="s">
        <v>219</v>
      </c>
      <c r="AW332" s="61">
        <f t="shared" si="525"/>
        <v>0</v>
      </c>
      <c r="AX332" s="46">
        <f t="shared" si="525"/>
        <v>1</v>
      </c>
      <c r="AY332" s="46">
        <f t="shared" si="525"/>
        <v>1</v>
      </c>
      <c r="AZ332" s="46">
        <f>(IF(P332="","",(IF(MID(P332,2,1)="-",LEFT(P332,1),LEFT(P332,2)))+0))</f>
        <v>1</v>
      </c>
      <c r="BA332" s="46">
        <f>(IF(Q332="","",(IF(MID(Q332,2,1)="-",LEFT(Q332,1),LEFT(Q332,2)))+0))</f>
        <v>3</v>
      </c>
      <c r="BB332" s="46">
        <f>(IF(R332="","",(IF(MID(R332,2,1)="-",LEFT(R332,1),LEFT(R332,2)))+0))</f>
        <v>2</v>
      </c>
      <c r="BC332" s="46">
        <f>(IF(S332="","",(IF(MID(S332,2,1)="-",LEFT(S332,1),LEFT(S332,2)))+0))</f>
        <v>0</v>
      </c>
      <c r="BD332" s="62"/>
      <c r="BE332" s="63">
        <f>(IF(U332="","",(IF(MID(U332,2,1)="-",LEFT(U332,1),LEFT(U332,2)))+0))</f>
        <v>3</v>
      </c>
      <c r="BF332" s="4"/>
      <c r="BG332" s="4"/>
      <c r="BH332" s="4"/>
      <c r="BI332" s="4"/>
      <c r="BJ332" s="4"/>
      <c r="BK332" s="4"/>
      <c r="BL332" s="4"/>
      <c r="BM332" s="46"/>
      <c r="BN332" s="46"/>
      <c r="BO332" s="46"/>
      <c r="BP332" s="46" t="str">
        <f t="shared" si="509"/>
        <v/>
      </c>
      <c r="BQ332" s="46" t="str">
        <f t="shared" si="509"/>
        <v/>
      </c>
      <c r="BR332" s="46" t="str">
        <f t="shared" si="509"/>
        <v/>
      </c>
      <c r="BS332" s="46" t="str">
        <f t="shared" si="509"/>
        <v/>
      </c>
      <c r="BT332" s="46" t="str">
        <f t="shared" si="509"/>
        <v/>
      </c>
      <c r="BU332" s="47"/>
      <c r="BV332" s="61">
        <f t="shared" si="526"/>
        <v>4</v>
      </c>
      <c r="BW332" s="46">
        <f t="shared" si="526"/>
        <v>0</v>
      </c>
      <c r="BX332" s="46">
        <f t="shared" si="526"/>
        <v>2</v>
      </c>
      <c r="BY332" s="46">
        <f>(IF(P332="","",IF(RIGHT(P332,2)="10",RIGHT(P332,2),RIGHT(P332,1))+0))</f>
        <v>2</v>
      </c>
      <c r="BZ332" s="46">
        <f>(IF(Q332="","",IF(RIGHT(Q332,2)="10",RIGHT(Q332,2),RIGHT(Q332,1))+0))</f>
        <v>1</v>
      </c>
      <c r="CA332" s="46">
        <f>(IF(R332="","",IF(RIGHT(R332,2)="10",RIGHT(R332,2),RIGHT(R332,1))+0))</f>
        <v>2</v>
      </c>
      <c r="CB332" s="46">
        <f>(IF(S332="","",IF(RIGHT(S332,2)="10",RIGHT(S332,2),RIGHT(S332,1))+0))</f>
        <v>5</v>
      </c>
      <c r="CC332" s="62"/>
      <c r="CD332" s="63">
        <f>(IF(U332="","",IF(RIGHT(U332,2)="10",RIGHT(U332,2),RIGHT(U332,1))+0))</f>
        <v>0</v>
      </c>
      <c r="CE332" s="4"/>
      <c r="CF332" s="4"/>
      <c r="CG332" s="4"/>
      <c r="CH332" s="4"/>
      <c r="CI332" s="4"/>
      <c r="CJ332" s="4"/>
      <c r="CK332" s="4"/>
      <c r="CL332" s="46"/>
      <c r="CM332" s="46"/>
      <c r="CN332" s="46"/>
      <c r="CO332" s="46" t="str">
        <f t="shared" si="511"/>
        <v/>
      </c>
      <c r="CP332" s="46" t="str">
        <f t="shared" si="511"/>
        <v/>
      </c>
      <c r="CQ332" s="46" t="str">
        <f t="shared" si="511"/>
        <v/>
      </c>
      <c r="CR332" s="46" t="str">
        <f t="shared" si="511"/>
        <v/>
      </c>
      <c r="CS332" s="46" t="str">
        <f t="shared" si="511"/>
        <v/>
      </c>
      <c r="CT332" s="4"/>
      <c r="CU332" s="61" t="str">
        <f t="shared" si="527"/>
        <v>A</v>
      </c>
      <c r="CV332" s="46" t="str">
        <f>(IF(N332="","",IF(AX332&gt;BW332,"H",IF(AX332&lt;BW332,"A","D"))))</f>
        <v>H</v>
      </c>
      <c r="CW332" s="46" t="str">
        <f t="shared" si="537"/>
        <v>A</v>
      </c>
      <c r="CX332" s="46" t="str">
        <f>(IF(P332="","",IF(AZ332&gt;BY332,"H",IF(AZ332&lt;BY332,"A","D"))))</f>
        <v>A</v>
      </c>
      <c r="CY332" s="46" t="str">
        <f>(IF(Q332="","",IF(BA332&gt;BZ332,"H",IF(BA332&lt;BZ332,"A","D"))))</f>
        <v>H</v>
      </c>
      <c r="CZ332" s="46" t="str">
        <f>(IF(R332="","",IF(BB332&gt;CA332,"H",IF(BB332&lt;CA332,"A","D"))))</f>
        <v>D</v>
      </c>
      <c r="DA332" s="46" t="str">
        <f>(IF(S332="","",IF(BC332&gt;CB332,"H",IF(BC332&lt;CB332,"A","D"))))</f>
        <v>A</v>
      </c>
      <c r="DB332" s="62"/>
      <c r="DC332" s="63" t="str">
        <f>(IF(U332="","",IF(BE332&gt;CD332,"H",IF(BE332&lt;CD332,"A","D"))))</f>
        <v>H</v>
      </c>
      <c r="DD332" s="4"/>
      <c r="DE332" s="4"/>
      <c r="DF332" s="4"/>
      <c r="DG332" s="4"/>
      <c r="DH332" s="4"/>
      <c r="DI332" s="4"/>
      <c r="DJ332" s="4"/>
      <c r="DK332" s="46"/>
      <c r="DL332" s="46"/>
      <c r="DM332" s="46"/>
      <c r="DN332" s="24" t="str">
        <f t="shared" si="513"/>
        <v/>
      </c>
      <c r="DO332" s="24" t="str">
        <f t="shared" si="513"/>
        <v/>
      </c>
      <c r="DP332" s="24" t="str">
        <f t="shared" si="513"/>
        <v/>
      </c>
      <c r="DQ332" s="24" t="str">
        <f t="shared" si="513"/>
        <v/>
      </c>
      <c r="DR332" s="24" t="str">
        <f t="shared" si="513"/>
        <v/>
      </c>
      <c r="DS332" s="4"/>
      <c r="DT332" s="20" t="str">
        <f t="shared" si="514"/>
        <v>Tonbridge Angels</v>
      </c>
      <c r="DU332" s="48">
        <f t="shared" si="528"/>
        <v>16</v>
      </c>
      <c r="DV332" s="49">
        <f t="shared" si="529"/>
        <v>3</v>
      </c>
      <c r="DW332" s="49">
        <f t="shared" si="530"/>
        <v>1</v>
      </c>
      <c r="DX332" s="49">
        <f t="shared" si="531"/>
        <v>4</v>
      </c>
      <c r="DY332" s="49">
        <f>COUNTIF(DB$325:DB$333,"A")</f>
        <v>3</v>
      </c>
      <c r="DZ332" s="49">
        <f>COUNTIF(DB$325:DB$333,"D")</f>
        <v>1</v>
      </c>
      <c r="EA332" s="49">
        <f>COUNTIF(DB$325:DB$333,"H")</f>
        <v>4</v>
      </c>
      <c r="EB332" s="48">
        <f t="shared" si="532"/>
        <v>6</v>
      </c>
      <c r="EC332" s="48">
        <f t="shared" si="515"/>
        <v>2</v>
      </c>
      <c r="ED332" s="48">
        <f t="shared" si="515"/>
        <v>8</v>
      </c>
      <c r="EE332" s="50">
        <f>SUM($AW332:$BT332)+SUM(CC$325:CC$333)</f>
        <v>29</v>
      </c>
      <c r="EF332" s="50">
        <f>SUM($BV332:$CS332)+SUM(BD$325:BD$333)</f>
        <v>28</v>
      </c>
      <c r="EG332" s="48">
        <f t="shared" si="533"/>
        <v>20</v>
      </c>
      <c r="EH332" s="50">
        <f t="shared" si="534"/>
        <v>1</v>
      </c>
      <c r="EI332" s="47"/>
      <c r="EJ332" s="49">
        <f t="shared" si="516"/>
        <v>16</v>
      </c>
      <c r="EK332" s="49">
        <f t="shared" si="517"/>
        <v>6</v>
      </c>
      <c r="EL332" s="49">
        <f t="shared" si="518"/>
        <v>2</v>
      </c>
      <c r="EM332" s="49">
        <f t="shared" si="519"/>
        <v>8</v>
      </c>
      <c r="EN332" s="49">
        <f t="shared" si="520"/>
        <v>29</v>
      </c>
      <c r="EO332" s="49">
        <f t="shared" si="521"/>
        <v>28</v>
      </c>
      <c r="EP332" s="49">
        <f t="shared" si="522"/>
        <v>20</v>
      </c>
      <c r="EQ332" s="49">
        <f t="shared" si="523"/>
        <v>1</v>
      </c>
      <c r="ER332" s="4"/>
      <c r="ES332" s="4">
        <f t="shared" si="535"/>
        <v>0</v>
      </c>
      <c r="ET332" s="4">
        <f t="shared" si="536"/>
        <v>0</v>
      </c>
      <c r="EU332" s="4">
        <f t="shared" si="524"/>
        <v>0</v>
      </c>
      <c r="EV332" s="4">
        <f t="shared" si="524"/>
        <v>0</v>
      </c>
      <c r="EW332" s="4">
        <f t="shared" si="524"/>
        <v>0</v>
      </c>
      <c r="EX332" s="4">
        <f t="shared" si="524"/>
        <v>0</v>
      </c>
      <c r="EY332" s="4">
        <f t="shared" si="524"/>
        <v>0</v>
      </c>
      <c r="EZ332" s="4">
        <f t="shared" si="524"/>
        <v>0</v>
      </c>
      <c r="FC332" s="22"/>
      <c r="FD332" s="22"/>
      <c r="FE332" s="22"/>
      <c r="FF332" s="22"/>
      <c r="FG332" s="22"/>
      <c r="FH332" s="4"/>
    </row>
    <row r="333" spans="1:164" ht="11.4" thickBot="1" x14ac:dyDescent="0.3">
      <c r="A333" s="4">
        <v>9</v>
      </c>
      <c r="B333" s="4" t="s">
        <v>682</v>
      </c>
      <c r="C333" s="153">
        <v>16</v>
      </c>
      <c r="D333" s="153">
        <v>0</v>
      </c>
      <c r="E333" s="153">
        <v>2</v>
      </c>
      <c r="F333" s="153">
        <v>14</v>
      </c>
      <c r="G333" s="153">
        <v>13</v>
      </c>
      <c r="H333" s="153">
        <v>51</v>
      </c>
      <c r="I333" s="154">
        <v>2</v>
      </c>
      <c r="J333" s="24">
        <v>-38</v>
      </c>
      <c r="L333" s="77" t="s">
        <v>313</v>
      </c>
      <c r="M333" s="78" t="s">
        <v>100</v>
      </c>
      <c r="N333" s="80" t="s">
        <v>132</v>
      </c>
      <c r="O333" s="80" t="s">
        <v>149</v>
      </c>
      <c r="P333" s="80" t="s">
        <v>100</v>
      </c>
      <c r="Q333" s="81" t="s">
        <v>149</v>
      </c>
      <c r="R333" s="80" t="s">
        <v>144</v>
      </c>
      <c r="S333" s="80" t="s">
        <v>195</v>
      </c>
      <c r="T333" s="80" t="s">
        <v>164</v>
      </c>
      <c r="U333" s="83"/>
      <c r="AA333" s="77" t="s">
        <v>313</v>
      </c>
      <c r="AB333" s="78" t="s">
        <v>268</v>
      </c>
      <c r="AC333" s="80" t="s">
        <v>450</v>
      </c>
      <c r="AD333" s="80" t="s">
        <v>390</v>
      </c>
      <c r="AE333" s="80" t="s">
        <v>676</v>
      </c>
      <c r="AF333" s="81" t="s">
        <v>260</v>
      </c>
      <c r="AG333" s="80" t="s">
        <v>663</v>
      </c>
      <c r="AH333" s="80" t="s">
        <v>257</v>
      </c>
      <c r="AI333" s="80" t="s">
        <v>680</v>
      </c>
      <c r="AJ333" s="83"/>
      <c r="AW333" s="87">
        <f t="shared" si="525"/>
        <v>2</v>
      </c>
      <c r="AX333" s="88">
        <f t="shared" si="525"/>
        <v>4</v>
      </c>
      <c r="AY333" s="88">
        <f t="shared" si="525"/>
        <v>3</v>
      </c>
      <c r="AZ333" s="88">
        <f>(IF(P333="","",(IF(MID(P333,2,1)="-",LEFT(P333,1),LEFT(P333,2)))+0))</f>
        <v>2</v>
      </c>
      <c r="BA333" s="88">
        <f>(IF(Q333="","",(IF(MID(Q333,2,1)="-",LEFT(Q333,1),LEFT(Q333,2)))+0))</f>
        <v>3</v>
      </c>
      <c r="BB333" s="88">
        <f>(IF(R333="","",(IF(MID(R333,2,1)="-",LEFT(R333,1),LEFT(R333,2)))+0))</f>
        <v>7</v>
      </c>
      <c r="BC333" s="88">
        <f>(IF(S333="","",(IF(MID(S333,2,1)="-",LEFT(S333,1),LEFT(S333,2)))+0))</f>
        <v>0</v>
      </c>
      <c r="BD333" s="88">
        <f>(IF(T333="","",(IF(MID(T333,2,1)="-",LEFT(T333,1),LEFT(T333,2)))+0))</f>
        <v>2</v>
      </c>
      <c r="BE333" s="89"/>
      <c r="BM333" s="46"/>
      <c r="BN333" s="46"/>
      <c r="BO333" s="46"/>
      <c r="BP333" s="46" t="str">
        <f t="shared" si="509"/>
        <v/>
      </c>
      <c r="BQ333" s="46" t="str">
        <f t="shared" si="509"/>
        <v/>
      </c>
      <c r="BR333" s="46" t="str">
        <f t="shared" si="509"/>
        <v/>
      </c>
      <c r="BS333" s="46" t="str">
        <f t="shared" si="509"/>
        <v/>
      </c>
      <c r="BT333" s="46" t="str">
        <f t="shared" si="509"/>
        <v/>
      </c>
      <c r="BU333" s="76"/>
      <c r="BV333" s="87">
        <f t="shared" si="526"/>
        <v>3</v>
      </c>
      <c r="BW333" s="88">
        <f t="shared" si="526"/>
        <v>1</v>
      </c>
      <c r="BX333" s="88">
        <f t="shared" si="526"/>
        <v>2</v>
      </c>
      <c r="BY333" s="88">
        <f>(IF(P333="","",IF(RIGHT(P333,2)="10",RIGHT(P333,2),RIGHT(P333,1))+0))</f>
        <v>3</v>
      </c>
      <c r="BZ333" s="88">
        <f>(IF(Q333="","",IF(RIGHT(Q333,2)="10",RIGHT(Q333,2),RIGHT(Q333,1))+0))</f>
        <v>2</v>
      </c>
      <c r="CA333" s="88">
        <f>(IF(R333="","",IF(RIGHT(R333,2)="10",RIGHT(R333,2),RIGHT(R333,1))+0))</f>
        <v>1</v>
      </c>
      <c r="CB333" s="88">
        <f>(IF(S333="","",IF(RIGHT(S333,2)="10",RIGHT(S333,2),RIGHT(S333,1))+0))</f>
        <v>5</v>
      </c>
      <c r="CC333" s="88">
        <f>(IF(T333="","",IF(RIGHT(T333,2)="10",RIGHT(T333,2),RIGHT(T333,1))+0))</f>
        <v>0</v>
      </c>
      <c r="CD333" s="89"/>
      <c r="CL333" s="46"/>
      <c r="CM333" s="46"/>
      <c r="CN333" s="46"/>
      <c r="CO333" s="46" t="str">
        <f t="shared" si="511"/>
        <v/>
      </c>
      <c r="CP333" s="46" t="str">
        <f t="shared" si="511"/>
        <v/>
      </c>
      <c r="CQ333" s="46" t="str">
        <f t="shared" si="511"/>
        <v/>
      </c>
      <c r="CR333" s="46" t="str">
        <f t="shared" si="511"/>
        <v/>
      </c>
      <c r="CS333" s="46" t="str">
        <f t="shared" si="511"/>
        <v/>
      </c>
      <c r="CT333" s="20"/>
      <c r="CU333" s="87" t="str">
        <f t="shared" si="527"/>
        <v>A</v>
      </c>
      <c r="CV333" s="88" t="str">
        <f>(IF(N333="","",IF(AX333&gt;BW333,"H",IF(AX333&lt;BW333,"A","D"))))</f>
        <v>H</v>
      </c>
      <c r="CW333" s="88" t="str">
        <f t="shared" si="537"/>
        <v>H</v>
      </c>
      <c r="CX333" s="88" t="str">
        <f>(IF(P333="","",IF(AZ333&gt;BY333,"H",IF(AZ333&lt;BY333,"A","D"))))</f>
        <v>A</v>
      </c>
      <c r="CY333" s="88" t="str">
        <f>(IF(Q333="","",IF(BA333&gt;BZ333,"H",IF(BA333&lt;BZ333,"A","D"))))</f>
        <v>H</v>
      </c>
      <c r="CZ333" s="88" t="str">
        <f>(IF(R333="","",IF(BB333&gt;CA333,"H",IF(BB333&lt;CA333,"A","D"))))</f>
        <v>H</v>
      </c>
      <c r="DA333" s="88" t="str">
        <f>(IF(S333="","",IF(BC333&gt;CB333,"H",IF(BC333&lt;CB333,"A","D"))))</f>
        <v>A</v>
      </c>
      <c r="DB333" s="88" t="str">
        <f>(IF(T333="","",IF(BD333&gt;CC333,"H",IF(BD333&lt;CC333,"A","D"))))</f>
        <v>H</v>
      </c>
      <c r="DC333" s="89"/>
      <c r="DK333" s="46"/>
      <c r="DL333" s="46"/>
      <c r="DM333" s="46"/>
      <c r="DN333" s="24" t="str">
        <f t="shared" si="513"/>
        <v/>
      </c>
      <c r="DO333" s="24" t="str">
        <f t="shared" si="513"/>
        <v/>
      </c>
      <c r="DP333" s="24" t="str">
        <f t="shared" si="513"/>
        <v/>
      </c>
      <c r="DQ333" s="24" t="str">
        <f t="shared" si="513"/>
        <v/>
      </c>
      <c r="DR333" s="24" t="str">
        <f t="shared" si="513"/>
        <v/>
      </c>
      <c r="DS333" s="20"/>
      <c r="DT333" s="20" t="str">
        <f t="shared" si="514"/>
        <v>Whyteleafe</v>
      </c>
      <c r="DU333" s="48">
        <f t="shared" si="528"/>
        <v>16</v>
      </c>
      <c r="DV333" s="49">
        <f t="shared" si="529"/>
        <v>5</v>
      </c>
      <c r="DW333" s="49">
        <f t="shared" si="530"/>
        <v>0</v>
      </c>
      <c r="DX333" s="49">
        <f t="shared" si="531"/>
        <v>3</v>
      </c>
      <c r="DY333" s="49">
        <f>COUNTIF(DC$325:DC$333,"A")</f>
        <v>3</v>
      </c>
      <c r="DZ333" s="49">
        <f>COUNTIF(DC$325:DC$333,"D")</f>
        <v>1</v>
      </c>
      <c r="EA333" s="49">
        <f>COUNTIF(DC$325:DC$333,"H")</f>
        <v>4</v>
      </c>
      <c r="EB333" s="48">
        <f t="shared" si="532"/>
        <v>8</v>
      </c>
      <c r="EC333" s="48">
        <f t="shared" si="515"/>
        <v>1</v>
      </c>
      <c r="ED333" s="48">
        <f t="shared" si="515"/>
        <v>7</v>
      </c>
      <c r="EE333" s="50">
        <f>SUM($AW333:$BT333)+SUM(CD$325:CD$333)</f>
        <v>36</v>
      </c>
      <c r="EF333" s="50">
        <f>SUM($BV333:$CS333)+SUM(BE$325:BE$333)</f>
        <v>32</v>
      </c>
      <c r="EG333" s="48">
        <f t="shared" si="533"/>
        <v>25</v>
      </c>
      <c r="EH333" s="50">
        <f t="shared" si="534"/>
        <v>4</v>
      </c>
      <c r="EI333" s="47"/>
      <c r="EJ333" s="49">
        <f t="shared" si="516"/>
        <v>16</v>
      </c>
      <c r="EK333" s="49">
        <f t="shared" si="517"/>
        <v>8</v>
      </c>
      <c r="EL333" s="49">
        <f t="shared" si="518"/>
        <v>1</v>
      </c>
      <c r="EM333" s="49">
        <f t="shared" si="519"/>
        <v>7</v>
      </c>
      <c r="EN333" s="49">
        <f t="shared" si="520"/>
        <v>36</v>
      </c>
      <c r="EO333" s="49">
        <f t="shared" si="521"/>
        <v>32</v>
      </c>
      <c r="EP333" s="49">
        <f t="shared" si="522"/>
        <v>25</v>
      </c>
      <c r="EQ333" s="49">
        <f t="shared" si="523"/>
        <v>4</v>
      </c>
      <c r="ER333" s="20"/>
      <c r="ES333" s="4">
        <f t="shared" si="535"/>
        <v>0</v>
      </c>
      <c r="ET333" s="4">
        <f t="shared" si="536"/>
        <v>0</v>
      </c>
      <c r="EU333" s="4">
        <f t="shared" si="524"/>
        <v>0</v>
      </c>
      <c r="EV333" s="4">
        <f t="shared" si="524"/>
        <v>0</v>
      </c>
      <c r="EW333" s="4">
        <f t="shared" si="524"/>
        <v>0</v>
      </c>
      <c r="EX333" s="4">
        <f t="shared" si="524"/>
        <v>0</v>
      </c>
      <c r="EY333" s="4">
        <f t="shared" si="524"/>
        <v>0</v>
      </c>
      <c r="EZ333" s="4">
        <f t="shared" si="524"/>
        <v>0</v>
      </c>
    </row>
    <row r="334" spans="1:164" x14ac:dyDescent="0.25">
      <c r="G334" s="27">
        <f>SUM(G323:G333)</f>
        <v>290</v>
      </c>
      <c r="H334" s="27">
        <f>SUM(H323:H333)</f>
        <v>290</v>
      </c>
      <c r="J334" s="27">
        <f>SUM(J323:J333)</f>
        <v>0</v>
      </c>
    </row>
    <row r="335" spans="1:164" ht="11.4" thickBot="1" x14ac:dyDescent="0.3">
      <c r="A335" s="20" t="s">
        <v>683</v>
      </c>
      <c r="B335" s="20"/>
      <c r="C335" s="23" t="s">
        <v>684</v>
      </c>
      <c r="D335" s="21"/>
      <c r="E335" s="21"/>
      <c r="F335" s="21"/>
      <c r="G335" s="21"/>
      <c r="H335" s="21"/>
      <c r="J335" s="21"/>
    </row>
    <row r="336" spans="1:164" ht="11.4" thickBot="1" x14ac:dyDescent="0.3">
      <c r="A336" s="20" t="s">
        <v>11</v>
      </c>
      <c r="B336" s="20" t="s">
        <v>12</v>
      </c>
      <c r="C336" s="21" t="s">
        <v>13</v>
      </c>
      <c r="D336" s="21" t="s">
        <v>14</v>
      </c>
      <c r="E336" s="21" t="s">
        <v>15</v>
      </c>
      <c r="F336" s="21" t="s">
        <v>16</v>
      </c>
      <c r="G336" s="21" t="s">
        <v>17</v>
      </c>
      <c r="H336" s="21" t="s">
        <v>18</v>
      </c>
      <c r="I336" s="21" t="s">
        <v>19</v>
      </c>
      <c r="J336" s="21" t="s">
        <v>96</v>
      </c>
      <c r="L336" s="32"/>
      <c r="M336" s="33" t="s">
        <v>685</v>
      </c>
      <c r="N336" s="33" t="s">
        <v>509</v>
      </c>
      <c r="O336" s="33" t="s">
        <v>622</v>
      </c>
      <c r="P336" s="33" t="s">
        <v>686</v>
      </c>
      <c r="Q336" s="33" t="s">
        <v>687</v>
      </c>
      <c r="R336" s="34" t="s">
        <v>292</v>
      </c>
      <c r="S336" s="33" t="s">
        <v>688</v>
      </c>
      <c r="T336" s="33" t="s">
        <v>571</v>
      </c>
      <c r="U336" s="33" t="s">
        <v>689</v>
      </c>
      <c r="V336" s="35" t="s">
        <v>690</v>
      </c>
      <c r="AA336" s="32"/>
      <c r="AB336" s="33" t="s">
        <v>685</v>
      </c>
      <c r="AC336" s="33" t="s">
        <v>509</v>
      </c>
      <c r="AD336" s="33" t="s">
        <v>622</v>
      </c>
      <c r="AE336" s="33" t="s">
        <v>686</v>
      </c>
      <c r="AF336" s="33" t="s">
        <v>687</v>
      </c>
      <c r="AG336" s="34" t="s">
        <v>292</v>
      </c>
      <c r="AH336" s="33" t="s">
        <v>688</v>
      </c>
      <c r="AI336" s="33" t="s">
        <v>571</v>
      </c>
      <c r="AJ336" s="33" t="s">
        <v>689</v>
      </c>
      <c r="AK336" s="35" t="s">
        <v>690</v>
      </c>
      <c r="AP336" s="4" t="s">
        <v>112</v>
      </c>
      <c r="DU336" s="24" t="s">
        <v>13</v>
      </c>
      <c r="DV336" s="24" t="s">
        <v>90</v>
      </c>
      <c r="DW336" s="24" t="s">
        <v>91</v>
      </c>
      <c r="DX336" s="24" t="s">
        <v>92</v>
      </c>
      <c r="DY336" s="24" t="s">
        <v>93</v>
      </c>
      <c r="DZ336" s="24" t="s">
        <v>94</v>
      </c>
      <c r="EA336" s="24" t="s">
        <v>95</v>
      </c>
      <c r="EB336" s="24" t="s">
        <v>14</v>
      </c>
      <c r="EC336" s="24" t="s">
        <v>15</v>
      </c>
      <c r="ED336" s="24" t="s">
        <v>16</v>
      </c>
      <c r="EE336" s="24" t="s">
        <v>17</v>
      </c>
      <c r="EF336" s="24" t="s">
        <v>18</v>
      </c>
      <c r="EG336" s="24" t="s">
        <v>19</v>
      </c>
      <c r="EH336" s="24" t="s">
        <v>96</v>
      </c>
      <c r="EI336" s="24"/>
      <c r="EJ336" s="24" t="s">
        <v>13</v>
      </c>
      <c r="EK336" s="24" t="s">
        <v>14</v>
      </c>
      <c r="EL336" s="24" t="s">
        <v>15</v>
      </c>
      <c r="EM336" s="24" t="s">
        <v>16</v>
      </c>
      <c r="EN336" s="24" t="s">
        <v>17</v>
      </c>
      <c r="EO336" s="24" t="s">
        <v>18</v>
      </c>
      <c r="EP336" s="24" t="s">
        <v>19</v>
      </c>
      <c r="EQ336" s="24" t="s">
        <v>96</v>
      </c>
    </row>
    <row r="337" spans="1:164" x14ac:dyDescent="0.25">
      <c r="A337" s="4">
        <v>1</v>
      </c>
      <c r="B337" s="4" t="s">
        <v>691</v>
      </c>
      <c r="C337" s="153">
        <v>18</v>
      </c>
      <c r="D337" s="153">
        <v>13</v>
      </c>
      <c r="E337" s="153">
        <v>3</v>
      </c>
      <c r="F337" s="153">
        <v>2</v>
      </c>
      <c r="G337" s="153">
        <v>47</v>
      </c>
      <c r="H337" s="153">
        <v>14</v>
      </c>
      <c r="I337" s="154">
        <v>42</v>
      </c>
      <c r="J337" s="24">
        <v>33</v>
      </c>
      <c r="L337" s="36" t="s">
        <v>692</v>
      </c>
      <c r="M337" s="37"/>
      <c r="N337" s="33" t="s">
        <v>134</v>
      </c>
      <c r="O337" s="33" t="s">
        <v>134</v>
      </c>
      <c r="P337" s="33" t="s">
        <v>227</v>
      </c>
      <c r="Q337" s="33" t="s">
        <v>134</v>
      </c>
      <c r="R337" s="34" t="s">
        <v>101</v>
      </c>
      <c r="S337" s="33" t="s">
        <v>131</v>
      </c>
      <c r="T337" s="33" t="s">
        <v>164</v>
      </c>
      <c r="U337" s="33" t="s">
        <v>147</v>
      </c>
      <c r="V337" s="35" t="s">
        <v>100</v>
      </c>
      <c r="AA337" s="36" t="s">
        <v>692</v>
      </c>
      <c r="AB337" s="37"/>
      <c r="AC337" s="41" t="s">
        <v>248</v>
      </c>
      <c r="AD337" s="90" t="s">
        <v>474</v>
      </c>
      <c r="AE337" s="41" t="s">
        <v>490</v>
      </c>
      <c r="AF337" s="41" t="s">
        <v>249</v>
      </c>
      <c r="AG337" s="34" t="s">
        <v>270</v>
      </c>
      <c r="AH337" s="90" t="s">
        <v>459</v>
      </c>
      <c r="AI337" s="41" t="s">
        <v>484</v>
      </c>
      <c r="AJ337" s="33"/>
      <c r="AK337" s="95" t="s">
        <v>547</v>
      </c>
      <c r="AP337" s="4" t="s">
        <v>312</v>
      </c>
      <c r="AW337" s="43"/>
      <c r="AX337" s="44">
        <f t="shared" ref="AX337:BF340" si="538">(IF(N337="","",(IF(MID(N337,2,1)="-",LEFT(N337,1),LEFT(N337,2)))+0))</f>
        <v>3</v>
      </c>
      <c r="AY337" s="44">
        <f t="shared" si="538"/>
        <v>3</v>
      </c>
      <c r="AZ337" s="44">
        <f t="shared" si="538"/>
        <v>1</v>
      </c>
      <c r="BA337" s="44">
        <f t="shared" si="538"/>
        <v>3</v>
      </c>
      <c r="BB337" s="44">
        <f t="shared" si="538"/>
        <v>2</v>
      </c>
      <c r="BC337" s="44">
        <f t="shared" si="538"/>
        <v>2</v>
      </c>
      <c r="BD337" s="44">
        <f t="shared" si="538"/>
        <v>2</v>
      </c>
      <c r="BE337" s="44">
        <f t="shared" si="538"/>
        <v>0</v>
      </c>
      <c r="BF337" s="45">
        <f t="shared" si="538"/>
        <v>2</v>
      </c>
      <c r="BM337" s="46"/>
      <c r="BN337" s="46"/>
      <c r="BO337" s="46"/>
      <c r="BP337" s="46" t="str">
        <f t="shared" ref="BP337:BT345" si="539">(IF(AQ337="","",(IF(MID(AQ337,2,1)="-",LEFT(AQ337,1),LEFT(AQ337,2)))+0))</f>
        <v/>
      </c>
      <c r="BQ337" s="46" t="str">
        <f t="shared" si="539"/>
        <v/>
      </c>
      <c r="BR337" s="46" t="str">
        <f t="shared" si="539"/>
        <v/>
      </c>
      <c r="BS337" s="46" t="str">
        <f t="shared" si="539"/>
        <v/>
      </c>
      <c r="BT337" s="46" t="str">
        <f t="shared" si="539"/>
        <v/>
      </c>
      <c r="BU337" s="47"/>
      <c r="BV337" s="43"/>
      <c r="BW337" s="44">
        <f t="shared" ref="BW337:CE340" si="540">(IF(N337="","",IF(RIGHT(N337,2)="10",RIGHT(N337,2),RIGHT(N337,1))+0))</f>
        <v>1</v>
      </c>
      <c r="BX337" s="44">
        <f t="shared" si="540"/>
        <v>1</v>
      </c>
      <c r="BY337" s="44">
        <f t="shared" si="540"/>
        <v>0</v>
      </c>
      <c r="BZ337" s="44">
        <f t="shared" si="540"/>
        <v>1</v>
      </c>
      <c r="CA337" s="44">
        <f t="shared" si="540"/>
        <v>2</v>
      </c>
      <c r="CB337" s="44">
        <f t="shared" si="540"/>
        <v>1</v>
      </c>
      <c r="CC337" s="44">
        <f t="shared" si="540"/>
        <v>0</v>
      </c>
      <c r="CD337" s="44">
        <f t="shared" si="540"/>
        <v>1</v>
      </c>
      <c r="CE337" s="45">
        <f t="shared" si="540"/>
        <v>3</v>
      </c>
      <c r="CL337" s="46"/>
      <c r="CM337" s="46"/>
      <c r="CN337" s="46"/>
      <c r="CO337" s="46" t="str">
        <f t="shared" ref="CO337:CS345" si="541">(IF(AQ337="","",IF(RIGHT(AQ337,2)="10",RIGHT(AQ337,2),RIGHT(AQ337,1))+0))</f>
        <v/>
      </c>
      <c r="CP337" s="46" t="str">
        <f t="shared" si="541"/>
        <v/>
      </c>
      <c r="CQ337" s="46" t="str">
        <f t="shared" si="541"/>
        <v/>
      </c>
      <c r="CR337" s="46" t="str">
        <f t="shared" si="541"/>
        <v/>
      </c>
      <c r="CS337" s="46" t="str">
        <f t="shared" si="541"/>
        <v/>
      </c>
      <c r="CU337" s="43"/>
      <c r="CV337" s="44" t="str">
        <f t="shared" ref="CV337:DD340" si="542">(IF(N337="","",IF(AX337&gt;BW337,"H",IF(AX337&lt;BW337,"A","D"))))</f>
        <v>H</v>
      </c>
      <c r="CW337" s="44" t="str">
        <f t="shared" si="542"/>
        <v>H</v>
      </c>
      <c r="CX337" s="44" t="str">
        <f t="shared" si="542"/>
        <v>H</v>
      </c>
      <c r="CY337" s="44" t="str">
        <f t="shared" si="542"/>
        <v>H</v>
      </c>
      <c r="CZ337" s="44" t="str">
        <f t="shared" si="542"/>
        <v>D</v>
      </c>
      <c r="DA337" s="44" t="str">
        <f t="shared" si="542"/>
        <v>H</v>
      </c>
      <c r="DB337" s="44" t="str">
        <f t="shared" si="542"/>
        <v>H</v>
      </c>
      <c r="DC337" s="44" t="str">
        <f t="shared" si="542"/>
        <v>A</v>
      </c>
      <c r="DD337" s="45" t="str">
        <f t="shared" si="542"/>
        <v>A</v>
      </c>
      <c r="DK337" s="46"/>
      <c r="DL337" s="46"/>
      <c r="DM337" s="46"/>
      <c r="DN337" s="24" t="str">
        <f t="shared" ref="DN337:DR345" si="543">(IF(AQ337="","",IF(BP337&gt;CO337,"H",IF(BP337&lt;CO337,"A","D"))))</f>
        <v/>
      </c>
      <c r="DO337" s="24" t="str">
        <f t="shared" si="543"/>
        <v/>
      </c>
      <c r="DP337" s="24" t="str">
        <f t="shared" si="543"/>
        <v/>
      </c>
      <c r="DQ337" s="24" t="str">
        <f t="shared" si="543"/>
        <v/>
      </c>
      <c r="DR337" s="24" t="str">
        <f t="shared" si="543"/>
        <v/>
      </c>
      <c r="DT337" s="20" t="str">
        <f t="shared" ref="DT337:DT346" si="544">L337</f>
        <v>Ashford Town (Middx)</v>
      </c>
      <c r="DU337" s="48">
        <f>SUM(EB337:ED337)</f>
        <v>18</v>
      </c>
      <c r="DV337" s="49">
        <f>COUNTIF($CU337:$DR337,"H")</f>
        <v>6</v>
      </c>
      <c r="DW337" s="49">
        <f>COUNTIF($CU337:$DR337,"D")</f>
        <v>1</v>
      </c>
      <c r="DX337" s="49">
        <f>COUNTIF($CU337:$DR337,"A")</f>
        <v>2</v>
      </c>
      <c r="DY337" s="49">
        <f>COUNTIF(CU$337:CU$346,"A")</f>
        <v>7</v>
      </c>
      <c r="DZ337" s="49">
        <f>COUNTIF(CU$337:CU$346,"D")</f>
        <v>0</v>
      </c>
      <c r="EA337" s="49">
        <f>COUNTIF(CU$337:CU$346,"H")</f>
        <v>2</v>
      </c>
      <c r="EB337" s="48">
        <f>DV337+DY337</f>
        <v>13</v>
      </c>
      <c r="EC337" s="48">
        <f t="shared" ref="EC337:ED346" si="545">DW337+DZ337</f>
        <v>1</v>
      </c>
      <c r="ED337" s="48">
        <f t="shared" si="545"/>
        <v>4</v>
      </c>
      <c r="EE337" s="50">
        <f>SUM($AW337:$BT337)+SUM(BV$337:BV$346)</f>
        <v>44</v>
      </c>
      <c r="EF337" s="50">
        <f>SUM($BV337:$CS337)+SUM(AW$337:AW$346)</f>
        <v>20</v>
      </c>
      <c r="EG337" s="48">
        <f>(EB337*3)+EC337</f>
        <v>40</v>
      </c>
      <c r="EH337" s="50">
        <f>EE337-EF337</f>
        <v>24</v>
      </c>
      <c r="EI337" s="47"/>
      <c r="EJ337" s="49">
        <f t="shared" ref="EJ337:EJ346" si="546">VLOOKUP($DT337,$B$337:$J$346,2,0)</f>
        <v>18</v>
      </c>
      <c r="EK337" s="49">
        <f t="shared" ref="EK337:EK346" si="547">VLOOKUP($DT337,$B$337:$J$346,3,0)</f>
        <v>13</v>
      </c>
      <c r="EL337" s="49">
        <f t="shared" ref="EL337:EL346" si="548">VLOOKUP($DT337,$B$337:$J$346,4,0)</f>
        <v>1</v>
      </c>
      <c r="EM337" s="49">
        <f t="shared" ref="EM337:EM346" si="549">VLOOKUP($DT337,$B$337:$J$346,5,0)</f>
        <v>4</v>
      </c>
      <c r="EN337" s="49">
        <f t="shared" ref="EN337:EN346" si="550">VLOOKUP($DT337,$B$337:$J$346,6,0)</f>
        <v>44</v>
      </c>
      <c r="EO337" s="49">
        <f t="shared" ref="EO337:EO346" si="551">VLOOKUP($DT337,$B$337:$J$346,7,0)</f>
        <v>20</v>
      </c>
      <c r="EP337" s="49">
        <f t="shared" ref="EP337:EP346" si="552">VLOOKUP($DT337,$B$337:$J$346,8,0)</f>
        <v>40</v>
      </c>
      <c r="EQ337" s="49">
        <f t="shared" ref="EQ337:EQ346" si="553">VLOOKUP($DT337,$B$337:$J$346,9,0)</f>
        <v>24</v>
      </c>
      <c r="ES337" s="4">
        <f>IF(DU337=EJ337,0,1)</f>
        <v>0</v>
      </c>
      <c r="ET337" s="4">
        <f>IF(EB337=EK337,0,1)</f>
        <v>0</v>
      </c>
      <c r="EU337" s="4">
        <f t="shared" ref="EU337:EZ346" si="554">IF(EC337=EL337,0,1)</f>
        <v>0</v>
      </c>
      <c r="EV337" s="4">
        <f t="shared" si="554"/>
        <v>0</v>
      </c>
      <c r="EW337" s="4">
        <f t="shared" si="554"/>
        <v>0</v>
      </c>
      <c r="EX337" s="4">
        <f t="shared" si="554"/>
        <v>0</v>
      </c>
      <c r="EY337" s="4">
        <f t="shared" si="554"/>
        <v>0</v>
      </c>
      <c r="EZ337" s="4">
        <f t="shared" si="554"/>
        <v>0</v>
      </c>
    </row>
    <row r="338" spans="1:164" x14ac:dyDescent="0.25">
      <c r="A338" s="4">
        <v>2</v>
      </c>
      <c r="B338" s="4" t="s">
        <v>692</v>
      </c>
      <c r="C338" s="153">
        <v>18</v>
      </c>
      <c r="D338" s="153">
        <v>13</v>
      </c>
      <c r="E338" s="153">
        <v>1</v>
      </c>
      <c r="F338" s="153">
        <v>4</v>
      </c>
      <c r="G338" s="153">
        <v>44</v>
      </c>
      <c r="H338" s="153">
        <v>20</v>
      </c>
      <c r="I338" s="154">
        <v>40</v>
      </c>
      <c r="J338" s="24">
        <v>24</v>
      </c>
      <c r="L338" s="51" t="s">
        <v>518</v>
      </c>
      <c r="M338" s="64" t="s">
        <v>195</v>
      </c>
      <c r="N338" s="53"/>
      <c r="O338" s="57" t="s">
        <v>147</v>
      </c>
      <c r="P338" s="57" t="s">
        <v>100</v>
      </c>
      <c r="Q338" s="57" t="s">
        <v>206</v>
      </c>
      <c r="R338" s="55" t="s">
        <v>206</v>
      </c>
      <c r="S338" s="57" t="s">
        <v>227</v>
      </c>
      <c r="T338" s="57" t="s">
        <v>235</v>
      </c>
      <c r="U338" s="57" t="s">
        <v>134</v>
      </c>
      <c r="V338" s="75" t="s">
        <v>206</v>
      </c>
      <c r="AA338" s="51" t="s">
        <v>518</v>
      </c>
      <c r="AB338" s="59" t="s">
        <v>693</v>
      </c>
      <c r="AC338" s="53"/>
      <c r="AD338" s="54" t="s">
        <v>490</v>
      </c>
      <c r="AE338" s="54" t="s">
        <v>472</v>
      </c>
      <c r="AF338" s="54" t="s">
        <v>467</v>
      </c>
      <c r="AG338" s="55" t="s">
        <v>477</v>
      </c>
      <c r="AH338" s="54" t="s">
        <v>271</v>
      </c>
      <c r="AI338" s="54" t="s">
        <v>459</v>
      </c>
      <c r="AJ338" s="54" t="s">
        <v>479</v>
      </c>
      <c r="AK338" s="60" t="s">
        <v>447</v>
      </c>
      <c r="AP338" s="4" t="s">
        <v>694</v>
      </c>
      <c r="AW338" s="61">
        <f t="shared" ref="AW338:AZ346" si="555">(IF(M338="","",(IF(MID(M338,2,1)="-",LEFT(M338,1),LEFT(M338,2)))+0))</f>
        <v>0</v>
      </c>
      <c r="AX338" s="62"/>
      <c r="AY338" s="46">
        <f t="shared" si="538"/>
        <v>0</v>
      </c>
      <c r="AZ338" s="46">
        <f t="shared" si="538"/>
        <v>2</v>
      </c>
      <c r="BA338" s="46">
        <f t="shared" si="538"/>
        <v>1</v>
      </c>
      <c r="BB338" s="46">
        <f t="shared" si="538"/>
        <v>1</v>
      </c>
      <c r="BC338" s="46">
        <f t="shared" si="538"/>
        <v>1</v>
      </c>
      <c r="BD338" s="46">
        <f t="shared" si="538"/>
        <v>0</v>
      </c>
      <c r="BE338" s="46">
        <f t="shared" si="538"/>
        <v>3</v>
      </c>
      <c r="BF338" s="63">
        <f t="shared" si="538"/>
        <v>1</v>
      </c>
      <c r="BM338" s="46"/>
      <c r="BN338" s="46"/>
      <c r="BO338" s="46"/>
      <c r="BP338" s="46" t="str">
        <f t="shared" si="539"/>
        <v/>
      </c>
      <c r="BQ338" s="46" t="str">
        <f t="shared" si="539"/>
        <v/>
      </c>
      <c r="BR338" s="46" t="str">
        <f t="shared" si="539"/>
        <v/>
      </c>
      <c r="BS338" s="46" t="str">
        <f t="shared" si="539"/>
        <v/>
      </c>
      <c r="BT338" s="46" t="str">
        <f t="shared" si="539"/>
        <v/>
      </c>
      <c r="BU338" s="47"/>
      <c r="BV338" s="61">
        <f t="shared" ref="BV338:BY346" si="556">(IF(M338="","",IF(RIGHT(M338,2)="10",RIGHT(M338,2),RIGHT(M338,1))+0))</f>
        <v>5</v>
      </c>
      <c r="BW338" s="62"/>
      <c r="BX338" s="46">
        <f t="shared" si="540"/>
        <v>1</v>
      </c>
      <c r="BY338" s="46">
        <f t="shared" si="540"/>
        <v>3</v>
      </c>
      <c r="BZ338" s="46">
        <f t="shared" si="540"/>
        <v>2</v>
      </c>
      <c r="CA338" s="46">
        <f t="shared" si="540"/>
        <v>2</v>
      </c>
      <c r="CB338" s="46">
        <f t="shared" si="540"/>
        <v>0</v>
      </c>
      <c r="CC338" s="46">
        <f t="shared" si="540"/>
        <v>2</v>
      </c>
      <c r="CD338" s="46">
        <f t="shared" si="540"/>
        <v>1</v>
      </c>
      <c r="CE338" s="63">
        <f t="shared" si="540"/>
        <v>2</v>
      </c>
      <c r="CL338" s="46"/>
      <c r="CM338" s="46"/>
      <c r="CN338" s="46"/>
      <c r="CO338" s="46" t="str">
        <f t="shared" si="541"/>
        <v/>
      </c>
      <c r="CP338" s="46" t="str">
        <f t="shared" si="541"/>
        <v/>
      </c>
      <c r="CQ338" s="46" t="str">
        <f t="shared" si="541"/>
        <v/>
      </c>
      <c r="CR338" s="46" t="str">
        <f t="shared" si="541"/>
        <v/>
      </c>
      <c r="CS338" s="46" t="str">
        <f t="shared" si="541"/>
        <v/>
      </c>
      <c r="CU338" s="61" t="str">
        <f t="shared" ref="CU338:CX346" si="557">(IF(M338="","",IF(AW338&gt;BV338,"H",IF(AW338&lt;BV338,"A","D"))))</f>
        <v>A</v>
      </c>
      <c r="CV338" s="62"/>
      <c r="CW338" s="46" t="str">
        <f t="shared" si="542"/>
        <v>A</v>
      </c>
      <c r="CX338" s="46" t="str">
        <f t="shared" si="542"/>
        <v>A</v>
      </c>
      <c r="CY338" s="46" t="str">
        <f t="shared" si="542"/>
        <v>A</v>
      </c>
      <c r="CZ338" s="46" t="str">
        <f t="shared" si="542"/>
        <v>A</v>
      </c>
      <c r="DA338" s="46" t="str">
        <f t="shared" si="542"/>
        <v>H</v>
      </c>
      <c r="DB338" s="46" t="str">
        <f t="shared" si="542"/>
        <v>A</v>
      </c>
      <c r="DC338" s="46" t="str">
        <f t="shared" si="542"/>
        <v>H</v>
      </c>
      <c r="DD338" s="63" t="str">
        <f t="shared" si="542"/>
        <v>A</v>
      </c>
      <c r="DK338" s="46"/>
      <c r="DL338" s="46"/>
      <c r="DM338" s="46"/>
      <c r="DN338" s="24" t="str">
        <f t="shared" si="543"/>
        <v/>
      </c>
      <c r="DO338" s="24" t="str">
        <f t="shared" si="543"/>
        <v/>
      </c>
      <c r="DP338" s="24" t="str">
        <f t="shared" si="543"/>
        <v/>
      </c>
      <c r="DQ338" s="24" t="str">
        <f t="shared" si="543"/>
        <v/>
      </c>
      <c r="DR338" s="24" t="str">
        <f t="shared" si="543"/>
        <v/>
      </c>
      <c r="DT338" s="20" t="str">
        <f t="shared" si="544"/>
        <v>Bedfont</v>
      </c>
      <c r="DU338" s="48">
        <f t="shared" ref="DU338:DU346" si="558">SUM(EB338:ED338)</f>
        <v>18</v>
      </c>
      <c r="DV338" s="49">
        <f t="shared" ref="DV338:DV346" si="559">COUNTIF($CU338:$DR338,"H")</f>
        <v>2</v>
      </c>
      <c r="DW338" s="49">
        <f t="shared" ref="DW338:DW346" si="560">COUNTIF($CU338:$DR338,"D")</f>
        <v>0</v>
      </c>
      <c r="DX338" s="49">
        <f t="shared" ref="DX338:DX346" si="561">COUNTIF($CU338:$DR338,"A")</f>
        <v>7</v>
      </c>
      <c r="DY338" s="49">
        <f>COUNTIF(CV$337:CV$346,"A")</f>
        <v>2</v>
      </c>
      <c r="DZ338" s="49">
        <f>COUNTIF(CV$337:CV$346,"D")</f>
        <v>3</v>
      </c>
      <c r="EA338" s="49">
        <f>COUNTIF(CV$337:CV$346,"H")</f>
        <v>4</v>
      </c>
      <c r="EB338" s="48">
        <f t="shared" ref="EB338:EB346" si="562">DV338+DY338</f>
        <v>4</v>
      </c>
      <c r="EC338" s="48">
        <f t="shared" si="545"/>
        <v>3</v>
      </c>
      <c r="ED338" s="48">
        <f t="shared" si="545"/>
        <v>11</v>
      </c>
      <c r="EE338" s="50">
        <f>SUM($AW338:$BT338)+SUM(BW$337:BW$346)</f>
        <v>22</v>
      </c>
      <c r="EF338" s="50">
        <f>SUM($BV338:$CS338)+SUM(AX$337:AX$346)</f>
        <v>31</v>
      </c>
      <c r="EG338" s="48">
        <f t="shared" ref="EG338:EG346" si="563">(EB338*3)+EC338</f>
        <v>15</v>
      </c>
      <c r="EH338" s="50">
        <f t="shared" ref="EH338:EH346" si="564">EE338-EF338</f>
        <v>-9</v>
      </c>
      <c r="EI338" s="47"/>
      <c r="EJ338" s="49">
        <f t="shared" si="546"/>
        <v>18</v>
      </c>
      <c r="EK338" s="49">
        <f t="shared" si="547"/>
        <v>4</v>
      </c>
      <c r="EL338" s="49">
        <f t="shared" si="548"/>
        <v>3</v>
      </c>
      <c r="EM338" s="49">
        <f t="shared" si="549"/>
        <v>11</v>
      </c>
      <c r="EN338" s="49">
        <f t="shared" si="550"/>
        <v>22</v>
      </c>
      <c r="EO338" s="49">
        <f t="shared" si="551"/>
        <v>31</v>
      </c>
      <c r="EP338" s="49">
        <f t="shared" si="552"/>
        <v>15</v>
      </c>
      <c r="EQ338" s="49">
        <f t="shared" si="553"/>
        <v>-9</v>
      </c>
      <c r="ES338" s="4">
        <f t="shared" ref="ES338:ES346" si="565">IF(DU338=EJ338,0,1)</f>
        <v>0</v>
      </c>
      <c r="ET338" s="4">
        <f t="shared" ref="ET338:ET346" si="566">IF(EB338=EK338,0,1)</f>
        <v>0</v>
      </c>
      <c r="EU338" s="4">
        <f t="shared" si="554"/>
        <v>0</v>
      </c>
      <c r="EV338" s="4">
        <f t="shared" si="554"/>
        <v>0</v>
      </c>
      <c r="EW338" s="4">
        <f t="shared" si="554"/>
        <v>0</v>
      </c>
      <c r="EX338" s="4">
        <f t="shared" si="554"/>
        <v>0</v>
      </c>
      <c r="EY338" s="4">
        <f t="shared" si="554"/>
        <v>0</v>
      </c>
      <c r="EZ338" s="4">
        <f t="shared" si="554"/>
        <v>0</v>
      </c>
    </row>
    <row r="339" spans="1:164" x14ac:dyDescent="0.25">
      <c r="A339" s="4">
        <v>3</v>
      </c>
      <c r="B339" s="4" t="s">
        <v>638</v>
      </c>
      <c r="C339" s="153">
        <v>18</v>
      </c>
      <c r="D339" s="153">
        <v>8</v>
      </c>
      <c r="E339" s="153">
        <v>4</v>
      </c>
      <c r="F339" s="153">
        <v>6</v>
      </c>
      <c r="G339" s="153">
        <v>41</v>
      </c>
      <c r="H339" s="153">
        <v>35</v>
      </c>
      <c r="I339" s="154">
        <v>28</v>
      </c>
      <c r="J339" s="24">
        <v>6</v>
      </c>
      <c r="L339" s="51" t="s">
        <v>638</v>
      </c>
      <c r="M339" s="64" t="s">
        <v>131</v>
      </c>
      <c r="N339" s="57" t="s">
        <v>101</v>
      </c>
      <c r="O339" s="53"/>
      <c r="P339" s="57" t="s">
        <v>101</v>
      </c>
      <c r="Q339" s="57" t="s">
        <v>134</v>
      </c>
      <c r="R339" s="55" t="s">
        <v>147</v>
      </c>
      <c r="S339" s="57" t="s">
        <v>206</v>
      </c>
      <c r="T339" s="57" t="s">
        <v>117</v>
      </c>
      <c r="U339" s="57" t="s">
        <v>169</v>
      </c>
      <c r="V339" s="75" t="s">
        <v>149</v>
      </c>
      <c r="AA339" s="51" t="s">
        <v>638</v>
      </c>
      <c r="AB339" s="72" t="s">
        <v>257</v>
      </c>
      <c r="AC339" s="54" t="s">
        <v>301</v>
      </c>
      <c r="AD339" s="53"/>
      <c r="AE339" s="54" t="s">
        <v>261</v>
      </c>
      <c r="AF339" s="66" t="s">
        <v>680</v>
      </c>
      <c r="AG339" s="55" t="s">
        <v>389</v>
      </c>
      <c r="AH339" s="54" t="s">
        <v>441</v>
      </c>
      <c r="AI339" s="54" t="s">
        <v>260</v>
      </c>
      <c r="AJ339" s="54" t="s">
        <v>439</v>
      </c>
      <c r="AK339" s="60" t="s">
        <v>253</v>
      </c>
      <c r="AW339" s="61">
        <f t="shared" si="555"/>
        <v>2</v>
      </c>
      <c r="AX339" s="46">
        <f t="shared" si="555"/>
        <v>2</v>
      </c>
      <c r="AY339" s="62"/>
      <c r="AZ339" s="46">
        <f t="shared" si="538"/>
        <v>2</v>
      </c>
      <c r="BA339" s="46">
        <f t="shared" si="538"/>
        <v>3</v>
      </c>
      <c r="BB339" s="46">
        <f t="shared" si="538"/>
        <v>0</v>
      </c>
      <c r="BC339" s="46">
        <f t="shared" si="538"/>
        <v>1</v>
      </c>
      <c r="BD339" s="46">
        <f t="shared" si="538"/>
        <v>1</v>
      </c>
      <c r="BE339" s="46">
        <f t="shared" si="538"/>
        <v>4</v>
      </c>
      <c r="BF339" s="63">
        <f t="shared" si="538"/>
        <v>3</v>
      </c>
      <c r="BM339" s="46"/>
      <c r="BN339" s="46"/>
      <c r="BO339" s="46"/>
      <c r="BP339" s="46" t="str">
        <f t="shared" si="539"/>
        <v/>
      </c>
      <c r="BQ339" s="46" t="str">
        <f t="shared" si="539"/>
        <v/>
      </c>
      <c r="BR339" s="46" t="str">
        <f t="shared" si="539"/>
        <v/>
      </c>
      <c r="BS339" s="46" t="str">
        <f t="shared" si="539"/>
        <v/>
      </c>
      <c r="BT339" s="46" t="str">
        <f t="shared" si="539"/>
        <v/>
      </c>
      <c r="BU339" s="47"/>
      <c r="BV339" s="61">
        <f t="shared" si="556"/>
        <v>1</v>
      </c>
      <c r="BW339" s="46">
        <f t="shared" si="556"/>
        <v>2</v>
      </c>
      <c r="BX339" s="62"/>
      <c r="BY339" s="46">
        <f t="shared" si="540"/>
        <v>2</v>
      </c>
      <c r="BZ339" s="46">
        <f t="shared" si="540"/>
        <v>1</v>
      </c>
      <c r="CA339" s="46">
        <f t="shared" si="540"/>
        <v>1</v>
      </c>
      <c r="CB339" s="46">
        <f t="shared" si="540"/>
        <v>2</v>
      </c>
      <c r="CC339" s="46">
        <f t="shared" si="540"/>
        <v>1</v>
      </c>
      <c r="CD339" s="46">
        <f t="shared" si="540"/>
        <v>2</v>
      </c>
      <c r="CE339" s="63">
        <f t="shared" si="540"/>
        <v>2</v>
      </c>
      <c r="CL339" s="46"/>
      <c r="CM339" s="46"/>
      <c r="CN339" s="46"/>
      <c r="CO339" s="46" t="str">
        <f t="shared" si="541"/>
        <v/>
      </c>
      <c r="CP339" s="46" t="str">
        <f t="shared" si="541"/>
        <v/>
      </c>
      <c r="CQ339" s="46" t="str">
        <f t="shared" si="541"/>
        <v/>
      </c>
      <c r="CR339" s="46" t="str">
        <f t="shared" si="541"/>
        <v/>
      </c>
      <c r="CS339" s="46" t="str">
        <f t="shared" si="541"/>
        <v/>
      </c>
      <c r="CU339" s="61" t="str">
        <f t="shared" si="557"/>
        <v>H</v>
      </c>
      <c r="CV339" s="46" t="str">
        <f t="shared" si="557"/>
        <v>D</v>
      </c>
      <c r="CW339" s="62"/>
      <c r="CX339" s="46" t="str">
        <f t="shared" si="542"/>
        <v>D</v>
      </c>
      <c r="CY339" s="46" t="str">
        <f t="shared" si="542"/>
        <v>H</v>
      </c>
      <c r="CZ339" s="46" t="str">
        <f t="shared" si="542"/>
        <v>A</v>
      </c>
      <c r="DA339" s="46" t="str">
        <f t="shared" si="542"/>
        <v>A</v>
      </c>
      <c r="DB339" s="46" t="str">
        <f t="shared" si="542"/>
        <v>D</v>
      </c>
      <c r="DC339" s="46" t="str">
        <f t="shared" si="542"/>
        <v>H</v>
      </c>
      <c r="DD339" s="63" t="str">
        <f t="shared" si="542"/>
        <v>H</v>
      </c>
      <c r="DK339" s="46"/>
      <c r="DL339" s="46"/>
      <c r="DM339" s="46"/>
      <c r="DN339" s="24" t="str">
        <f t="shared" si="543"/>
        <v/>
      </c>
      <c r="DO339" s="24" t="str">
        <f t="shared" si="543"/>
        <v/>
      </c>
      <c r="DP339" s="24" t="str">
        <f t="shared" si="543"/>
        <v/>
      </c>
      <c r="DQ339" s="24" t="str">
        <f t="shared" si="543"/>
        <v/>
      </c>
      <c r="DR339" s="24" t="str">
        <f t="shared" si="543"/>
        <v/>
      </c>
      <c r="DT339" s="20" t="str">
        <f t="shared" si="544"/>
        <v>Cobham</v>
      </c>
      <c r="DU339" s="48">
        <f t="shared" si="558"/>
        <v>18</v>
      </c>
      <c r="DV339" s="49">
        <f t="shared" si="559"/>
        <v>4</v>
      </c>
      <c r="DW339" s="49">
        <f t="shared" si="560"/>
        <v>3</v>
      </c>
      <c r="DX339" s="49">
        <f t="shared" si="561"/>
        <v>2</v>
      </c>
      <c r="DY339" s="49">
        <f>COUNTIF(CW$337:CW$346,"A")</f>
        <v>4</v>
      </c>
      <c r="DZ339" s="49">
        <f>COUNTIF(CW$337:CW$346,"D")</f>
        <v>1</v>
      </c>
      <c r="EA339" s="49">
        <f>COUNTIF(CW$337:CW$346,"H")</f>
        <v>4</v>
      </c>
      <c r="EB339" s="48">
        <f t="shared" si="562"/>
        <v>8</v>
      </c>
      <c r="EC339" s="48">
        <f t="shared" si="545"/>
        <v>4</v>
      </c>
      <c r="ED339" s="48">
        <f t="shared" si="545"/>
        <v>6</v>
      </c>
      <c r="EE339" s="50">
        <f>SUM($AW339:$BT339)+SUM(BX$337:BX$346)</f>
        <v>41</v>
      </c>
      <c r="EF339" s="50">
        <f>SUM($BV339:$CS339)+SUM(AY$337:AY$346)</f>
        <v>35</v>
      </c>
      <c r="EG339" s="48">
        <f t="shared" si="563"/>
        <v>28</v>
      </c>
      <c r="EH339" s="50">
        <f t="shared" si="564"/>
        <v>6</v>
      </c>
      <c r="EI339" s="47"/>
      <c r="EJ339" s="49">
        <f t="shared" si="546"/>
        <v>18</v>
      </c>
      <c r="EK339" s="49">
        <f t="shared" si="547"/>
        <v>8</v>
      </c>
      <c r="EL339" s="49">
        <f t="shared" si="548"/>
        <v>4</v>
      </c>
      <c r="EM339" s="49">
        <f t="shared" si="549"/>
        <v>6</v>
      </c>
      <c r="EN339" s="49">
        <f t="shared" si="550"/>
        <v>41</v>
      </c>
      <c r="EO339" s="49">
        <f t="shared" si="551"/>
        <v>35</v>
      </c>
      <c r="EP339" s="49">
        <f t="shared" si="552"/>
        <v>28</v>
      </c>
      <c r="EQ339" s="49">
        <f t="shared" si="553"/>
        <v>6</v>
      </c>
      <c r="ES339" s="4">
        <f t="shared" si="565"/>
        <v>0</v>
      </c>
      <c r="ET339" s="4">
        <f t="shared" si="566"/>
        <v>0</v>
      </c>
      <c r="EU339" s="4">
        <f t="shared" si="554"/>
        <v>0</v>
      </c>
      <c r="EV339" s="4">
        <f t="shared" si="554"/>
        <v>0</v>
      </c>
      <c r="EW339" s="4">
        <f t="shared" si="554"/>
        <v>0</v>
      </c>
      <c r="EX339" s="4">
        <f t="shared" si="554"/>
        <v>0</v>
      </c>
      <c r="EY339" s="4">
        <f t="shared" si="554"/>
        <v>0</v>
      </c>
      <c r="EZ339" s="4">
        <f t="shared" si="554"/>
        <v>0</v>
      </c>
    </row>
    <row r="340" spans="1:164" x14ac:dyDescent="0.25">
      <c r="A340" s="4">
        <v>4</v>
      </c>
      <c r="B340" s="4" t="s">
        <v>695</v>
      </c>
      <c r="C340" s="153">
        <v>18</v>
      </c>
      <c r="D340" s="153">
        <v>8</v>
      </c>
      <c r="E340" s="153">
        <v>3</v>
      </c>
      <c r="F340" s="153">
        <v>7</v>
      </c>
      <c r="G340" s="153">
        <v>34</v>
      </c>
      <c r="H340" s="153">
        <v>33</v>
      </c>
      <c r="I340" s="154">
        <v>27</v>
      </c>
      <c r="J340" s="24">
        <v>1</v>
      </c>
      <c r="L340" s="51" t="s">
        <v>695</v>
      </c>
      <c r="M340" s="64" t="s">
        <v>121</v>
      </c>
      <c r="N340" s="57" t="s">
        <v>227</v>
      </c>
      <c r="O340" s="57" t="s">
        <v>311</v>
      </c>
      <c r="P340" s="53"/>
      <c r="Q340" s="57" t="s">
        <v>100</v>
      </c>
      <c r="R340" s="55" t="s">
        <v>134</v>
      </c>
      <c r="S340" s="57" t="s">
        <v>232</v>
      </c>
      <c r="T340" s="57" t="s">
        <v>164</v>
      </c>
      <c r="U340" s="57" t="s">
        <v>134</v>
      </c>
      <c r="V340" s="75" t="s">
        <v>157</v>
      </c>
      <c r="AA340" s="51" t="s">
        <v>695</v>
      </c>
      <c r="AB340" s="59" t="s">
        <v>526</v>
      </c>
      <c r="AC340" s="54" t="s">
        <v>696</v>
      </c>
      <c r="AD340" s="66" t="s">
        <v>554</v>
      </c>
      <c r="AE340" s="53"/>
      <c r="AF340" s="57"/>
      <c r="AG340" s="55" t="s">
        <v>390</v>
      </c>
      <c r="AH340" s="54" t="s">
        <v>616</v>
      </c>
      <c r="AI340" s="65" t="s">
        <v>340</v>
      </c>
      <c r="AJ340" s="54" t="s">
        <v>322</v>
      </c>
      <c r="AK340" s="60" t="s">
        <v>361</v>
      </c>
      <c r="AW340" s="61">
        <f t="shared" si="555"/>
        <v>1</v>
      </c>
      <c r="AX340" s="46">
        <f t="shared" si="555"/>
        <v>1</v>
      </c>
      <c r="AY340" s="46">
        <f t="shared" si="555"/>
        <v>2</v>
      </c>
      <c r="AZ340" s="62"/>
      <c r="BA340" s="46">
        <f t="shared" si="538"/>
        <v>2</v>
      </c>
      <c r="BB340" s="46">
        <f t="shared" si="538"/>
        <v>3</v>
      </c>
      <c r="BC340" s="46">
        <f t="shared" si="538"/>
        <v>4</v>
      </c>
      <c r="BD340" s="46">
        <f t="shared" si="538"/>
        <v>2</v>
      </c>
      <c r="BE340" s="46">
        <f t="shared" si="538"/>
        <v>3</v>
      </c>
      <c r="BF340" s="63">
        <f t="shared" si="538"/>
        <v>0</v>
      </c>
      <c r="BM340" s="46"/>
      <c r="BN340" s="46"/>
      <c r="BO340" s="46"/>
      <c r="BP340" s="46" t="str">
        <f t="shared" si="539"/>
        <v/>
      </c>
      <c r="BQ340" s="46" t="str">
        <f t="shared" si="539"/>
        <v/>
      </c>
      <c r="BR340" s="46" t="str">
        <f t="shared" si="539"/>
        <v/>
      </c>
      <c r="BS340" s="46" t="str">
        <f t="shared" si="539"/>
        <v/>
      </c>
      <c r="BT340" s="46" t="str">
        <f t="shared" si="539"/>
        <v/>
      </c>
      <c r="BU340" s="47"/>
      <c r="BV340" s="61">
        <f t="shared" si="556"/>
        <v>4</v>
      </c>
      <c r="BW340" s="46">
        <f t="shared" si="556"/>
        <v>0</v>
      </c>
      <c r="BX340" s="46">
        <f t="shared" si="556"/>
        <v>5</v>
      </c>
      <c r="BY340" s="62"/>
      <c r="BZ340" s="46">
        <f t="shared" si="540"/>
        <v>3</v>
      </c>
      <c r="CA340" s="46">
        <f t="shared" si="540"/>
        <v>1</v>
      </c>
      <c r="CB340" s="46">
        <f t="shared" si="540"/>
        <v>0</v>
      </c>
      <c r="CC340" s="46">
        <f t="shared" si="540"/>
        <v>0</v>
      </c>
      <c r="CD340" s="46">
        <f t="shared" si="540"/>
        <v>1</v>
      </c>
      <c r="CE340" s="63">
        <f t="shared" si="540"/>
        <v>3</v>
      </c>
      <c r="CL340" s="46"/>
      <c r="CM340" s="46"/>
      <c r="CN340" s="46"/>
      <c r="CO340" s="46" t="str">
        <f t="shared" si="541"/>
        <v/>
      </c>
      <c r="CP340" s="46" t="str">
        <f t="shared" si="541"/>
        <v/>
      </c>
      <c r="CQ340" s="46" t="str">
        <f t="shared" si="541"/>
        <v/>
      </c>
      <c r="CR340" s="46" t="str">
        <f t="shared" si="541"/>
        <v/>
      </c>
      <c r="CS340" s="46" t="str">
        <f t="shared" si="541"/>
        <v/>
      </c>
      <c r="CU340" s="61" t="str">
        <f t="shared" si="557"/>
        <v>A</v>
      </c>
      <c r="CV340" s="46" t="str">
        <f t="shared" si="557"/>
        <v>H</v>
      </c>
      <c r="CW340" s="46" t="str">
        <f t="shared" si="557"/>
        <v>A</v>
      </c>
      <c r="CX340" s="62"/>
      <c r="CY340" s="46" t="str">
        <f t="shared" si="542"/>
        <v>A</v>
      </c>
      <c r="CZ340" s="46" t="str">
        <f t="shared" si="542"/>
        <v>H</v>
      </c>
      <c r="DA340" s="46" t="str">
        <f t="shared" si="542"/>
        <v>H</v>
      </c>
      <c r="DB340" s="46" t="str">
        <f t="shared" si="542"/>
        <v>H</v>
      </c>
      <c r="DC340" s="46" t="str">
        <f t="shared" si="542"/>
        <v>H</v>
      </c>
      <c r="DD340" s="63" t="str">
        <f t="shared" si="542"/>
        <v>A</v>
      </c>
      <c r="DK340" s="46"/>
      <c r="DL340" s="46"/>
      <c r="DM340" s="46"/>
      <c r="DN340" s="24" t="str">
        <f t="shared" si="543"/>
        <v/>
      </c>
      <c r="DO340" s="24" t="str">
        <f t="shared" si="543"/>
        <v/>
      </c>
      <c r="DP340" s="24" t="str">
        <f t="shared" si="543"/>
        <v/>
      </c>
      <c r="DQ340" s="24" t="str">
        <f t="shared" si="543"/>
        <v/>
      </c>
      <c r="DR340" s="24" t="str">
        <f t="shared" si="543"/>
        <v/>
      </c>
      <c r="DT340" s="20" t="str">
        <f t="shared" si="544"/>
        <v>Colliers Wood</v>
      </c>
      <c r="DU340" s="48">
        <f t="shared" si="558"/>
        <v>18</v>
      </c>
      <c r="DV340" s="49">
        <f t="shared" si="559"/>
        <v>5</v>
      </c>
      <c r="DW340" s="49">
        <f t="shared" si="560"/>
        <v>0</v>
      </c>
      <c r="DX340" s="49">
        <f t="shared" si="561"/>
        <v>4</v>
      </c>
      <c r="DY340" s="49">
        <f>COUNTIF(CX$337:CX$346,"A")</f>
        <v>3</v>
      </c>
      <c r="DZ340" s="49">
        <f>COUNTIF(CX$337:CX$346,"D")</f>
        <v>3</v>
      </c>
      <c r="EA340" s="49">
        <f>COUNTIF(CX$337:CX$346,"H")</f>
        <v>3</v>
      </c>
      <c r="EB340" s="48">
        <f t="shared" si="562"/>
        <v>8</v>
      </c>
      <c r="EC340" s="48">
        <f t="shared" si="545"/>
        <v>3</v>
      </c>
      <c r="ED340" s="48">
        <f t="shared" si="545"/>
        <v>7</v>
      </c>
      <c r="EE340" s="50">
        <f>SUM($AW340:$BT340)+SUM(BY$337:BY$346)</f>
        <v>34</v>
      </c>
      <c r="EF340" s="50">
        <f>SUM($BV340:$CS340)+SUM(AZ$337:AZ$346)</f>
        <v>33</v>
      </c>
      <c r="EG340" s="48">
        <f t="shared" si="563"/>
        <v>27</v>
      </c>
      <c r="EH340" s="50">
        <f t="shared" si="564"/>
        <v>1</v>
      </c>
      <c r="EI340" s="47"/>
      <c r="EJ340" s="49">
        <f t="shared" si="546"/>
        <v>18</v>
      </c>
      <c r="EK340" s="49">
        <f t="shared" si="547"/>
        <v>8</v>
      </c>
      <c r="EL340" s="49">
        <f t="shared" si="548"/>
        <v>3</v>
      </c>
      <c r="EM340" s="49">
        <f t="shared" si="549"/>
        <v>7</v>
      </c>
      <c r="EN340" s="49">
        <f t="shared" si="550"/>
        <v>34</v>
      </c>
      <c r="EO340" s="49">
        <f t="shared" si="551"/>
        <v>33</v>
      </c>
      <c r="EP340" s="49">
        <f t="shared" si="552"/>
        <v>27</v>
      </c>
      <c r="EQ340" s="49">
        <f t="shared" si="553"/>
        <v>1</v>
      </c>
      <c r="ES340" s="4">
        <f t="shared" si="565"/>
        <v>0</v>
      </c>
      <c r="ET340" s="4">
        <f t="shared" si="566"/>
        <v>0</v>
      </c>
      <c r="EU340" s="4">
        <f t="shared" si="554"/>
        <v>0</v>
      </c>
      <c r="EV340" s="4">
        <f t="shared" si="554"/>
        <v>0</v>
      </c>
      <c r="EW340" s="4">
        <f t="shared" si="554"/>
        <v>0</v>
      </c>
      <c r="EX340" s="4">
        <f t="shared" si="554"/>
        <v>0</v>
      </c>
      <c r="EY340" s="4">
        <f t="shared" si="554"/>
        <v>0</v>
      </c>
      <c r="EZ340" s="4">
        <f t="shared" si="554"/>
        <v>0</v>
      </c>
    </row>
    <row r="341" spans="1:164" x14ac:dyDescent="0.25">
      <c r="A341" s="4">
        <v>5</v>
      </c>
      <c r="B341" s="4" t="s">
        <v>697</v>
      </c>
      <c r="C341" s="153">
        <v>18</v>
      </c>
      <c r="D341" s="153">
        <v>7</v>
      </c>
      <c r="E341" s="153">
        <v>5</v>
      </c>
      <c r="F341" s="153">
        <v>6</v>
      </c>
      <c r="G341" s="153">
        <v>20</v>
      </c>
      <c r="H341" s="153">
        <v>24</v>
      </c>
      <c r="I341" s="154">
        <v>26</v>
      </c>
      <c r="J341" s="24">
        <v>-4</v>
      </c>
      <c r="L341" s="51" t="s">
        <v>687</v>
      </c>
      <c r="M341" s="64" t="s">
        <v>116</v>
      </c>
      <c r="N341" s="57" t="s">
        <v>116</v>
      </c>
      <c r="O341" s="57" t="s">
        <v>236</v>
      </c>
      <c r="P341" s="57" t="s">
        <v>101</v>
      </c>
      <c r="Q341" s="53"/>
      <c r="R341" s="55" t="s">
        <v>207</v>
      </c>
      <c r="S341" s="57" t="s">
        <v>157</v>
      </c>
      <c r="T341" s="57" t="s">
        <v>147</v>
      </c>
      <c r="U341" s="57" t="s">
        <v>134</v>
      </c>
      <c r="V341" s="75" t="s">
        <v>206</v>
      </c>
      <c r="AA341" s="51" t="s">
        <v>687</v>
      </c>
      <c r="AB341" s="132" t="s">
        <v>443</v>
      </c>
      <c r="AC341" s="54" t="s">
        <v>474</v>
      </c>
      <c r="AD341" s="66" t="s">
        <v>444</v>
      </c>
      <c r="AE341" s="66" t="s">
        <v>477</v>
      </c>
      <c r="AF341" s="53"/>
      <c r="AG341" s="55" t="s">
        <v>323</v>
      </c>
      <c r="AH341" s="54" t="s">
        <v>479</v>
      </c>
      <c r="AI341" s="57"/>
      <c r="AJ341" s="54" t="s">
        <v>271</v>
      </c>
      <c r="AK341" s="60" t="s">
        <v>490</v>
      </c>
      <c r="AW341" s="61">
        <f t="shared" si="555"/>
        <v>1</v>
      </c>
      <c r="AX341" s="46">
        <f t="shared" si="555"/>
        <v>1</v>
      </c>
      <c r="AY341" s="46">
        <f t="shared" si="555"/>
        <v>2</v>
      </c>
      <c r="AZ341" s="46">
        <f t="shared" si="555"/>
        <v>2</v>
      </c>
      <c r="BA341" s="62"/>
      <c r="BB341" s="46">
        <f>(IF(R341="","",(IF(MID(R341,2,1)="-",LEFT(R341,1),LEFT(R341,2)))+0))</f>
        <v>0</v>
      </c>
      <c r="BC341" s="46">
        <f>(IF(S341="","",(IF(MID(S341,2,1)="-",LEFT(S341,1),LEFT(S341,2)))+0))</f>
        <v>0</v>
      </c>
      <c r="BD341" s="46">
        <f>(IF(T341="","",(IF(MID(T341,2,1)="-",LEFT(T341,1),LEFT(T341,2)))+0))</f>
        <v>0</v>
      </c>
      <c r="BE341" s="46">
        <f>(IF(U341="","",(IF(MID(U341,2,1)="-",LEFT(U341,1),LEFT(U341,2)))+0))</f>
        <v>3</v>
      </c>
      <c r="BF341" s="63">
        <f>(IF(V341="","",(IF(MID(V341,2,1)="-",LEFT(V341,1),LEFT(V341,2)))+0))</f>
        <v>1</v>
      </c>
      <c r="BM341" s="46"/>
      <c r="BN341" s="46"/>
      <c r="BO341" s="46"/>
      <c r="BP341" s="46" t="str">
        <f t="shared" si="539"/>
        <v/>
      </c>
      <c r="BQ341" s="46" t="str">
        <f t="shared" si="539"/>
        <v/>
      </c>
      <c r="BR341" s="46" t="str">
        <f t="shared" si="539"/>
        <v/>
      </c>
      <c r="BS341" s="46" t="str">
        <f t="shared" si="539"/>
        <v/>
      </c>
      <c r="BT341" s="46" t="str">
        <f t="shared" si="539"/>
        <v/>
      </c>
      <c r="BU341" s="47"/>
      <c r="BV341" s="61">
        <f t="shared" si="556"/>
        <v>5</v>
      </c>
      <c r="BW341" s="46">
        <f t="shared" si="556"/>
        <v>5</v>
      </c>
      <c r="BX341" s="46">
        <f t="shared" si="556"/>
        <v>6</v>
      </c>
      <c r="BY341" s="46">
        <f t="shared" si="556"/>
        <v>2</v>
      </c>
      <c r="BZ341" s="62"/>
      <c r="CA341" s="46">
        <f>(IF(R341="","",IF(RIGHT(R341,2)="10",RIGHT(R341,2),RIGHT(R341,1))+0))</f>
        <v>4</v>
      </c>
      <c r="CB341" s="46">
        <f>(IF(S341="","",IF(RIGHT(S341,2)="10",RIGHT(S341,2),RIGHT(S341,1))+0))</f>
        <v>3</v>
      </c>
      <c r="CC341" s="46">
        <f>(IF(T341="","",IF(RIGHT(T341,2)="10",RIGHT(T341,2),RIGHT(T341,1))+0))</f>
        <v>1</v>
      </c>
      <c r="CD341" s="46">
        <f>(IF(U341="","",IF(RIGHT(U341,2)="10",RIGHT(U341,2),RIGHT(U341,1))+0))</f>
        <v>1</v>
      </c>
      <c r="CE341" s="63">
        <f>(IF(V341="","",IF(RIGHT(V341,2)="10",RIGHT(V341,2),RIGHT(V341,1))+0))</f>
        <v>2</v>
      </c>
      <c r="CL341" s="46"/>
      <c r="CM341" s="46"/>
      <c r="CN341" s="46"/>
      <c r="CO341" s="46" t="str">
        <f t="shared" si="541"/>
        <v/>
      </c>
      <c r="CP341" s="46" t="str">
        <f t="shared" si="541"/>
        <v/>
      </c>
      <c r="CQ341" s="46" t="str">
        <f t="shared" si="541"/>
        <v/>
      </c>
      <c r="CR341" s="46" t="str">
        <f t="shared" si="541"/>
        <v/>
      </c>
      <c r="CS341" s="46" t="str">
        <f t="shared" si="541"/>
        <v/>
      </c>
      <c r="CU341" s="61" t="str">
        <f t="shared" si="557"/>
        <v>A</v>
      </c>
      <c r="CV341" s="46" t="str">
        <f t="shared" si="557"/>
        <v>A</v>
      </c>
      <c r="CW341" s="46" t="str">
        <f t="shared" si="557"/>
        <v>A</v>
      </c>
      <c r="CX341" s="46" t="str">
        <f t="shared" si="557"/>
        <v>D</v>
      </c>
      <c r="CY341" s="62"/>
      <c r="CZ341" s="46" t="str">
        <f>(IF(R341="","",IF(BB341&gt;CA341,"H",IF(BB341&lt;CA341,"A","D"))))</f>
        <v>A</v>
      </c>
      <c r="DA341" s="46" t="str">
        <f>(IF(S341="","",IF(BC341&gt;CB341,"H",IF(BC341&lt;CB341,"A","D"))))</f>
        <v>A</v>
      </c>
      <c r="DB341" s="46" t="str">
        <f>(IF(T341="","",IF(BD341&gt;CC341,"H",IF(BD341&lt;CC341,"A","D"))))</f>
        <v>A</v>
      </c>
      <c r="DC341" s="46" t="str">
        <f>(IF(U341="","",IF(BE341&gt;CD341,"H",IF(BE341&lt;CD341,"A","D"))))</f>
        <v>H</v>
      </c>
      <c r="DD341" s="63" t="str">
        <f>(IF(V341="","",IF(BF341&gt;CE341,"H",IF(BF341&lt;CE341,"A","D"))))</f>
        <v>A</v>
      </c>
      <c r="DK341" s="46"/>
      <c r="DL341" s="46"/>
      <c r="DM341" s="46"/>
      <c r="DN341" s="24" t="str">
        <f t="shared" si="543"/>
        <v/>
      </c>
      <c r="DO341" s="24" t="str">
        <f t="shared" si="543"/>
        <v/>
      </c>
      <c r="DP341" s="24" t="str">
        <f t="shared" si="543"/>
        <v/>
      </c>
      <c r="DQ341" s="24" t="str">
        <f t="shared" si="543"/>
        <v/>
      </c>
      <c r="DR341" s="24" t="str">
        <f t="shared" si="543"/>
        <v/>
      </c>
      <c r="DT341" s="20" t="str">
        <f t="shared" si="544"/>
        <v>Cove</v>
      </c>
      <c r="DU341" s="48">
        <f t="shared" si="558"/>
        <v>18</v>
      </c>
      <c r="DV341" s="49">
        <f t="shared" si="559"/>
        <v>1</v>
      </c>
      <c r="DW341" s="49">
        <f t="shared" si="560"/>
        <v>1</v>
      </c>
      <c r="DX341" s="49">
        <f t="shared" si="561"/>
        <v>7</v>
      </c>
      <c r="DY341" s="49">
        <f>COUNTIF(CY$337:CY$346,"A")</f>
        <v>4</v>
      </c>
      <c r="DZ341" s="49">
        <f>COUNTIF(CY$337:CY$346,"D")</f>
        <v>0</v>
      </c>
      <c r="EA341" s="49">
        <f>COUNTIF(CY$337:CY$346,"H")</f>
        <v>5</v>
      </c>
      <c r="EB341" s="48">
        <f t="shared" si="562"/>
        <v>5</v>
      </c>
      <c r="EC341" s="48">
        <f t="shared" si="545"/>
        <v>1</v>
      </c>
      <c r="ED341" s="48">
        <f t="shared" si="545"/>
        <v>12</v>
      </c>
      <c r="EE341" s="50">
        <f>SUM($AW341:$BT341)+SUM(BZ$337:BZ$346)</f>
        <v>22</v>
      </c>
      <c r="EF341" s="50">
        <f>SUM($BV341:$CS341)+SUM(BA$337:BA$346)</f>
        <v>50</v>
      </c>
      <c r="EG341" s="48">
        <f t="shared" si="563"/>
        <v>16</v>
      </c>
      <c r="EH341" s="50">
        <f t="shared" si="564"/>
        <v>-28</v>
      </c>
      <c r="EI341" s="47"/>
      <c r="EJ341" s="49">
        <f t="shared" si="546"/>
        <v>18</v>
      </c>
      <c r="EK341" s="49">
        <f t="shared" si="547"/>
        <v>5</v>
      </c>
      <c r="EL341" s="49">
        <f t="shared" si="548"/>
        <v>1</v>
      </c>
      <c r="EM341" s="49">
        <f t="shared" si="549"/>
        <v>12</v>
      </c>
      <c r="EN341" s="49">
        <f t="shared" si="550"/>
        <v>22</v>
      </c>
      <c r="EO341" s="49">
        <f t="shared" si="551"/>
        <v>50</v>
      </c>
      <c r="EP341" s="49">
        <f t="shared" si="552"/>
        <v>16</v>
      </c>
      <c r="EQ341" s="49">
        <f t="shared" si="553"/>
        <v>-28</v>
      </c>
      <c r="ES341" s="4">
        <f t="shared" si="565"/>
        <v>0</v>
      </c>
      <c r="ET341" s="4">
        <f t="shared" si="566"/>
        <v>0</v>
      </c>
      <c r="EU341" s="4">
        <f t="shared" si="554"/>
        <v>0</v>
      </c>
      <c r="EV341" s="4">
        <f t="shared" si="554"/>
        <v>0</v>
      </c>
      <c r="EW341" s="4">
        <f t="shared" si="554"/>
        <v>0</v>
      </c>
      <c r="EX341" s="4">
        <f t="shared" si="554"/>
        <v>0</v>
      </c>
      <c r="EY341" s="4">
        <f t="shared" si="554"/>
        <v>0</v>
      </c>
      <c r="EZ341" s="4">
        <f t="shared" si="554"/>
        <v>0</v>
      </c>
    </row>
    <row r="342" spans="1:164" s="20" customFormat="1" x14ac:dyDescent="0.25">
      <c r="A342" s="20">
        <v>6</v>
      </c>
      <c r="B342" s="20" t="s">
        <v>299</v>
      </c>
      <c r="C342" s="154">
        <v>18</v>
      </c>
      <c r="D342" s="154">
        <v>5</v>
      </c>
      <c r="E342" s="154">
        <v>7</v>
      </c>
      <c r="F342" s="154">
        <v>6</v>
      </c>
      <c r="G342" s="154">
        <v>32</v>
      </c>
      <c r="H342" s="154">
        <v>31</v>
      </c>
      <c r="I342" s="154">
        <v>22</v>
      </c>
      <c r="J342" s="21">
        <v>1</v>
      </c>
      <c r="L342" s="67" t="s">
        <v>299</v>
      </c>
      <c r="M342" s="68" t="s">
        <v>206</v>
      </c>
      <c r="N342" s="55" t="s">
        <v>117</v>
      </c>
      <c r="O342" s="55" t="s">
        <v>179</v>
      </c>
      <c r="P342" s="55" t="s">
        <v>101</v>
      </c>
      <c r="Q342" s="55" t="s">
        <v>120</v>
      </c>
      <c r="R342" s="53"/>
      <c r="S342" s="55" t="s">
        <v>206</v>
      </c>
      <c r="T342" s="55" t="s">
        <v>263</v>
      </c>
      <c r="U342" s="55" t="s">
        <v>147</v>
      </c>
      <c r="V342" s="70" t="s">
        <v>195</v>
      </c>
      <c r="AA342" s="67" t="s">
        <v>299</v>
      </c>
      <c r="AB342" s="68" t="s">
        <v>698</v>
      </c>
      <c r="AC342" s="55" t="s">
        <v>491</v>
      </c>
      <c r="AD342" s="55" t="s">
        <v>501</v>
      </c>
      <c r="AE342" s="55" t="s">
        <v>496</v>
      </c>
      <c r="AF342" s="55" t="s">
        <v>699</v>
      </c>
      <c r="AG342" s="53"/>
      <c r="AH342" s="55" t="s">
        <v>484</v>
      </c>
      <c r="AI342" s="55" t="s">
        <v>693</v>
      </c>
      <c r="AJ342" s="55" t="s">
        <v>472</v>
      </c>
      <c r="AK342" s="70" t="s">
        <v>557</v>
      </c>
      <c r="AW342" s="61">
        <f t="shared" si="555"/>
        <v>1</v>
      </c>
      <c r="AX342" s="46">
        <f t="shared" si="555"/>
        <v>1</v>
      </c>
      <c r="AY342" s="46">
        <f t="shared" si="555"/>
        <v>3</v>
      </c>
      <c r="AZ342" s="46">
        <f t="shared" si="555"/>
        <v>2</v>
      </c>
      <c r="BA342" s="46">
        <f>(IF(Q342="","",(IF(MID(Q342,2,1)="-",LEFT(Q342,1),LEFT(Q342,2)))+0))</f>
        <v>5</v>
      </c>
      <c r="BB342" s="62"/>
      <c r="BC342" s="46">
        <f>(IF(S342="","",(IF(MID(S342,2,1)="-",LEFT(S342,1),LEFT(S342,2)))+0))</f>
        <v>1</v>
      </c>
      <c r="BD342" s="46">
        <f>(IF(T342="","",(IF(MID(T342,2,1)="-",LEFT(T342,1),LEFT(T342,2)))+0))</f>
        <v>0</v>
      </c>
      <c r="BE342" s="46">
        <f>(IF(U342="","",(IF(MID(U342,2,1)="-",LEFT(U342,1),LEFT(U342,2)))+0))</f>
        <v>0</v>
      </c>
      <c r="BF342" s="63">
        <f>(IF(V342="","",(IF(MID(V342,2,1)="-",LEFT(V342,1),LEFT(V342,2)))+0))</f>
        <v>0</v>
      </c>
      <c r="BG342" s="4"/>
      <c r="BH342" s="4"/>
      <c r="BI342" s="4"/>
      <c r="BJ342" s="4"/>
      <c r="BK342" s="4"/>
      <c r="BL342" s="4"/>
      <c r="BM342" s="46"/>
      <c r="BN342" s="46"/>
      <c r="BO342" s="46"/>
      <c r="BP342" s="46" t="str">
        <f t="shared" si="539"/>
        <v/>
      </c>
      <c r="BQ342" s="46" t="str">
        <f t="shared" si="539"/>
        <v/>
      </c>
      <c r="BR342" s="46" t="str">
        <f t="shared" si="539"/>
        <v/>
      </c>
      <c r="BS342" s="46" t="str">
        <f t="shared" si="539"/>
        <v/>
      </c>
      <c r="BT342" s="46" t="str">
        <f t="shared" si="539"/>
        <v/>
      </c>
      <c r="BU342" s="47"/>
      <c r="BV342" s="61">
        <f t="shared" si="556"/>
        <v>2</v>
      </c>
      <c r="BW342" s="46">
        <f t="shared" si="556"/>
        <v>1</v>
      </c>
      <c r="BX342" s="46">
        <f t="shared" si="556"/>
        <v>3</v>
      </c>
      <c r="BY342" s="46">
        <f t="shared" si="556"/>
        <v>2</v>
      </c>
      <c r="BZ342" s="46">
        <f>(IF(Q342="","",IF(RIGHT(Q342,2)="10",RIGHT(Q342,2),RIGHT(Q342,1))+0))</f>
        <v>0</v>
      </c>
      <c r="CA342" s="62"/>
      <c r="CB342" s="46">
        <f>(IF(S342="","",IF(RIGHT(S342,2)="10",RIGHT(S342,2),RIGHT(S342,1))+0))</f>
        <v>2</v>
      </c>
      <c r="CC342" s="46">
        <f>(IF(T342="","",IF(RIGHT(T342,2)="10",RIGHT(T342,2),RIGHT(T342,1))+0))</f>
        <v>0</v>
      </c>
      <c r="CD342" s="46">
        <f>(IF(U342="","",IF(RIGHT(U342,2)="10",RIGHT(U342,2),RIGHT(U342,1))+0))</f>
        <v>1</v>
      </c>
      <c r="CE342" s="63">
        <f>(IF(V342="","",IF(RIGHT(V342,2)="10",RIGHT(V342,2),RIGHT(V342,1))+0))</f>
        <v>5</v>
      </c>
      <c r="CF342" s="4"/>
      <c r="CG342" s="4"/>
      <c r="CH342" s="4"/>
      <c r="CI342" s="4"/>
      <c r="CJ342" s="4"/>
      <c r="CK342" s="4"/>
      <c r="CL342" s="46"/>
      <c r="CM342" s="46"/>
      <c r="CN342" s="46"/>
      <c r="CO342" s="46" t="str">
        <f t="shared" si="541"/>
        <v/>
      </c>
      <c r="CP342" s="46" t="str">
        <f t="shared" si="541"/>
        <v/>
      </c>
      <c r="CQ342" s="46" t="str">
        <f t="shared" si="541"/>
        <v/>
      </c>
      <c r="CR342" s="46" t="str">
        <f t="shared" si="541"/>
        <v/>
      </c>
      <c r="CS342" s="46" t="str">
        <f t="shared" si="541"/>
        <v/>
      </c>
      <c r="CT342" s="4"/>
      <c r="CU342" s="61" t="str">
        <f t="shared" si="557"/>
        <v>A</v>
      </c>
      <c r="CV342" s="46" t="str">
        <f t="shared" si="557"/>
        <v>D</v>
      </c>
      <c r="CW342" s="46" t="str">
        <f t="shared" si="557"/>
        <v>D</v>
      </c>
      <c r="CX342" s="46" t="str">
        <f t="shared" si="557"/>
        <v>D</v>
      </c>
      <c r="CY342" s="46" t="str">
        <f>(IF(Q342="","",IF(BA342&gt;BZ342,"H",IF(BA342&lt;BZ342,"A","D"))))</f>
        <v>H</v>
      </c>
      <c r="CZ342" s="62"/>
      <c r="DA342" s="46" t="str">
        <f>(IF(S342="","",IF(BC342&gt;CB342,"H",IF(BC342&lt;CB342,"A","D"))))</f>
        <v>A</v>
      </c>
      <c r="DB342" s="46" t="str">
        <f>(IF(T342="","",IF(BD342&gt;CC342,"H",IF(BD342&lt;CC342,"A","D"))))</f>
        <v>D</v>
      </c>
      <c r="DC342" s="46" t="str">
        <f>(IF(U342="","",IF(BE342&gt;CD342,"H",IF(BE342&lt;CD342,"A","D"))))</f>
        <v>A</v>
      </c>
      <c r="DD342" s="63" t="str">
        <f>(IF(V342="","",IF(BF342&gt;CE342,"H",IF(BF342&lt;CE342,"A","D"))))</f>
        <v>A</v>
      </c>
      <c r="DE342" s="4"/>
      <c r="DF342" s="4"/>
      <c r="DG342" s="4"/>
      <c r="DH342" s="4"/>
      <c r="DI342" s="4"/>
      <c r="DJ342" s="4"/>
      <c r="DK342" s="46"/>
      <c r="DL342" s="46"/>
      <c r="DM342" s="46"/>
      <c r="DN342" s="24" t="str">
        <f t="shared" si="543"/>
        <v/>
      </c>
      <c r="DO342" s="24" t="str">
        <f t="shared" si="543"/>
        <v/>
      </c>
      <c r="DP342" s="24" t="str">
        <f t="shared" si="543"/>
        <v/>
      </c>
      <c r="DQ342" s="24" t="str">
        <f t="shared" si="543"/>
        <v/>
      </c>
      <c r="DR342" s="24" t="str">
        <f t="shared" si="543"/>
        <v/>
      </c>
      <c r="DS342" s="4"/>
      <c r="DT342" s="20" t="str">
        <f t="shared" si="544"/>
        <v>Epsom &amp; Ewell</v>
      </c>
      <c r="DU342" s="48">
        <f t="shared" si="558"/>
        <v>18</v>
      </c>
      <c r="DV342" s="49">
        <f t="shared" si="559"/>
        <v>1</v>
      </c>
      <c r="DW342" s="49">
        <f t="shared" si="560"/>
        <v>4</v>
      </c>
      <c r="DX342" s="49">
        <f t="shared" si="561"/>
        <v>4</v>
      </c>
      <c r="DY342" s="49">
        <f>COUNTIF(CZ$337:CZ$346,"A")</f>
        <v>4</v>
      </c>
      <c r="DZ342" s="49">
        <f>COUNTIF(CZ$337:CZ$346,"D")</f>
        <v>3</v>
      </c>
      <c r="EA342" s="49">
        <f>COUNTIF(CZ$337:CZ$346,"H")</f>
        <v>2</v>
      </c>
      <c r="EB342" s="48">
        <f t="shared" si="562"/>
        <v>5</v>
      </c>
      <c r="EC342" s="48">
        <f t="shared" si="545"/>
        <v>7</v>
      </c>
      <c r="ED342" s="48">
        <f t="shared" si="545"/>
        <v>6</v>
      </c>
      <c r="EE342" s="50">
        <f>SUM($AW342:$BT342)+SUM(CA$337:CA$346)</f>
        <v>32</v>
      </c>
      <c r="EF342" s="50">
        <f>SUM($BV342:$CS342)+SUM(BB$337:BB$346)</f>
        <v>31</v>
      </c>
      <c r="EG342" s="48">
        <f t="shared" si="563"/>
        <v>22</v>
      </c>
      <c r="EH342" s="50">
        <f t="shared" si="564"/>
        <v>1</v>
      </c>
      <c r="EI342" s="47"/>
      <c r="EJ342" s="49">
        <f t="shared" si="546"/>
        <v>18</v>
      </c>
      <c r="EK342" s="49">
        <f t="shared" si="547"/>
        <v>5</v>
      </c>
      <c r="EL342" s="49">
        <f t="shared" si="548"/>
        <v>7</v>
      </c>
      <c r="EM342" s="49">
        <f t="shared" si="549"/>
        <v>6</v>
      </c>
      <c r="EN342" s="49">
        <f t="shared" si="550"/>
        <v>32</v>
      </c>
      <c r="EO342" s="49">
        <f t="shared" si="551"/>
        <v>31</v>
      </c>
      <c r="EP342" s="49">
        <f t="shared" si="552"/>
        <v>22</v>
      </c>
      <c r="EQ342" s="49">
        <f t="shared" si="553"/>
        <v>1</v>
      </c>
      <c r="ER342" s="4"/>
      <c r="ES342" s="4">
        <f t="shared" si="565"/>
        <v>0</v>
      </c>
      <c r="ET342" s="4">
        <f t="shared" si="566"/>
        <v>0</v>
      </c>
      <c r="EU342" s="4">
        <f t="shared" si="554"/>
        <v>0</v>
      </c>
      <c r="EV342" s="4">
        <f t="shared" si="554"/>
        <v>0</v>
      </c>
      <c r="EW342" s="4">
        <f t="shared" si="554"/>
        <v>0</v>
      </c>
      <c r="EX342" s="4">
        <f t="shared" si="554"/>
        <v>0</v>
      </c>
      <c r="EY342" s="4">
        <f t="shared" si="554"/>
        <v>0</v>
      </c>
      <c r="EZ342" s="4">
        <f t="shared" si="554"/>
        <v>0</v>
      </c>
      <c r="FC342" s="22"/>
      <c r="FD342" s="22"/>
      <c r="FE342" s="22"/>
      <c r="FF342" s="22"/>
      <c r="FG342" s="22"/>
      <c r="FH342" s="4"/>
    </row>
    <row r="343" spans="1:164" x14ac:dyDescent="0.25">
      <c r="A343" s="4">
        <v>7</v>
      </c>
      <c r="B343" s="4" t="s">
        <v>579</v>
      </c>
      <c r="C343" s="153">
        <v>18</v>
      </c>
      <c r="D343" s="153">
        <v>6</v>
      </c>
      <c r="E343" s="153">
        <v>4</v>
      </c>
      <c r="F343" s="153">
        <v>8</v>
      </c>
      <c r="G343" s="153">
        <v>22</v>
      </c>
      <c r="H343" s="153">
        <v>22</v>
      </c>
      <c r="I343" s="154">
        <v>22</v>
      </c>
      <c r="J343" s="24">
        <v>0</v>
      </c>
      <c r="L343" s="51" t="s">
        <v>697</v>
      </c>
      <c r="M343" s="64" t="s">
        <v>235</v>
      </c>
      <c r="N343" s="57" t="s">
        <v>263</v>
      </c>
      <c r="O343" s="57" t="s">
        <v>131</v>
      </c>
      <c r="P343" s="57" t="s">
        <v>131</v>
      </c>
      <c r="Q343" s="57" t="s">
        <v>145</v>
      </c>
      <c r="R343" s="55" t="s">
        <v>134</v>
      </c>
      <c r="S343" s="53"/>
      <c r="T343" s="141" t="s">
        <v>263</v>
      </c>
      <c r="U343" s="57" t="s">
        <v>227</v>
      </c>
      <c r="V343" s="75" t="s">
        <v>263</v>
      </c>
      <c r="AA343" s="51" t="s">
        <v>697</v>
      </c>
      <c r="AB343" s="59" t="s">
        <v>382</v>
      </c>
      <c r="AC343" s="54" t="s">
        <v>486</v>
      </c>
      <c r="AD343" s="54" t="s">
        <v>307</v>
      </c>
      <c r="AE343" s="66" t="s">
        <v>491</v>
      </c>
      <c r="AF343" s="54" t="s">
        <v>470</v>
      </c>
      <c r="AG343" s="55" t="s">
        <v>474</v>
      </c>
      <c r="AH343" s="53"/>
      <c r="AI343" s="66" t="s">
        <v>457</v>
      </c>
      <c r="AJ343" s="54" t="s">
        <v>249</v>
      </c>
      <c r="AK343" s="60" t="s">
        <v>617</v>
      </c>
      <c r="AW343" s="61">
        <f t="shared" si="555"/>
        <v>0</v>
      </c>
      <c r="AX343" s="46">
        <f t="shared" si="555"/>
        <v>0</v>
      </c>
      <c r="AY343" s="46">
        <f t="shared" si="555"/>
        <v>2</v>
      </c>
      <c r="AZ343" s="46">
        <f t="shared" si="555"/>
        <v>2</v>
      </c>
      <c r="BA343" s="46">
        <f>(IF(Q343="","",(IF(MID(Q343,2,1)="-",LEFT(Q343,1),LEFT(Q343,2)))+0))</f>
        <v>2</v>
      </c>
      <c r="BB343" s="46">
        <f>(IF(R343="","",(IF(MID(R343,2,1)="-",LEFT(R343,1),LEFT(R343,2)))+0))</f>
        <v>3</v>
      </c>
      <c r="BC343" s="62"/>
      <c r="BD343" s="46">
        <f>(IF(T343="","",(IF(MID(T343,2,1)="-",LEFT(T343,1),LEFT(T343,2)))+0))</f>
        <v>0</v>
      </c>
      <c r="BE343" s="46">
        <f>(IF(U343="","",(IF(MID(U343,2,1)="-",LEFT(U343,1),LEFT(U343,2)))+0))</f>
        <v>1</v>
      </c>
      <c r="BF343" s="63">
        <f>(IF(V343="","",(IF(MID(V343,2,1)="-",LEFT(V343,1),LEFT(V343,2)))+0))</f>
        <v>0</v>
      </c>
      <c r="BM343" s="46"/>
      <c r="BN343" s="46"/>
      <c r="BO343" s="46"/>
      <c r="BP343" s="46" t="str">
        <f t="shared" si="539"/>
        <v/>
      </c>
      <c r="BQ343" s="46" t="str">
        <f t="shared" si="539"/>
        <v/>
      </c>
      <c r="BR343" s="46" t="str">
        <f t="shared" si="539"/>
        <v/>
      </c>
      <c r="BS343" s="46" t="str">
        <f t="shared" si="539"/>
        <v/>
      </c>
      <c r="BT343" s="46" t="str">
        <f t="shared" si="539"/>
        <v/>
      </c>
      <c r="BU343" s="47"/>
      <c r="BV343" s="61">
        <f t="shared" si="556"/>
        <v>2</v>
      </c>
      <c r="BW343" s="46">
        <f t="shared" si="556"/>
        <v>0</v>
      </c>
      <c r="BX343" s="46">
        <f t="shared" si="556"/>
        <v>1</v>
      </c>
      <c r="BY343" s="46">
        <f t="shared" si="556"/>
        <v>1</v>
      </c>
      <c r="BZ343" s="46">
        <f>(IF(Q343="","",IF(RIGHT(Q343,2)="10",RIGHT(Q343,2),RIGHT(Q343,1))+0))</f>
        <v>4</v>
      </c>
      <c r="CA343" s="46">
        <f>(IF(R343="","",IF(RIGHT(R343,2)="10",RIGHT(R343,2),RIGHT(R343,1))+0))</f>
        <v>1</v>
      </c>
      <c r="CB343" s="62"/>
      <c r="CC343" s="46">
        <f>(IF(T343="","",IF(RIGHT(T343,2)="10",RIGHT(T343,2),RIGHT(T343,1))+0))</f>
        <v>0</v>
      </c>
      <c r="CD343" s="46">
        <f>(IF(U343="","",IF(RIGHT(U343,2)="10",RIGHT(U343,2),RIGHT(U343,1))+0))</f>
        <v>0</v>
      </c>
      <c r="CE343" s="63">
        <f>(IF(V343="","",IF(RIGHT(V343,2)="10",RIGHT(V343,2),RIGHT(V343,1))+0))</f>
        <v>0</v>
      </c>
      <c r="CL343" s="46"/>
      <c r="CM343" s="46"/>
      <c r="CN343" s="46"/>
      <c r="CO343" s="46" t="str">
        <f t="shared" si="541"/>
        <v/>
      </c>
      <c r="CP343" s="46" t="str">
        <f t="shared" si="541"/>
        <v/>
      </c>
      <c r="CQ343" s="46" t="str">
        <f t="shared" si="541"/>
        <v/>
      </c>
      <c r="CR343" s="46" t="str">
        <f t="shared" si="541"/>
        <v/>
      </c>
      <c r="CS343" s="46" t="str">
        <f t="shared" si="541"/>
        <v/>
      </c>
      <c r="CU343" s="61" t="str">
        <f t="shared" si="557"/>
        <v>A</v>
      </c>
      <c r="CV343" s="46" t="str">
        <f t="shared" si="557"/>
        <v>D</v>
      </c>
      <c r="CW343" s="46" t="str">
        <f t="shared" si="557"/>
        <v>H</v>
      </c>
      <c r="CX343" s="46" t="str">
        <f t="shared" si="557"/>
        <v>H</v>
      </c>
      <c r="CY343" s="46" t="str">
        <f>(IF(Q343="","",IF(BA343&gt;BZ343,"H",IF(BA343&lt;BZ343,"A","D"))))</f>
        <v>A</v>
      </c>
      <c r="CZ343" s="46" t="str">
        <f>(IF(R343="","",IF(BB343&gt;CA343,"H",IF(BB343&lt;CA343,"A","D"))))</f>
        <v>H</v>
      </c>
      <c r="DA343" s="62"/>
      <c r="DB343" s="46" t="str">
        <f>(IF(T343="","",IF(BD343&gt;CC343,"H",IF(BD343&lt;CC343,"A","D"))))</f>
        <v>D</v>
      </c>
      <c r="DC343" s="46" t="str">
        <f>(IF(U343="","",IF(BE343&gt;CD343,"H",IF(BE343&lt;CD343,"A","D"))))</f>
        <v>H</v>
      </c>
      <c r="DD343" s="63" t="str">
        <f>(IF(V343="","",IF(BF343&gt;CE343,"H",IF(BF343&lt;CE343,"A","D"))))</f>
        <v>D</v>
      </c>
      <c r="DK343" s="46"/>
      <c r="DL343" s="46"/>
      <c r="DM343" s="46"/>
      <c r="DN343" s="24" t="str">
        <f t="shared" si="543"/>
        <v/>
      </c>
      <c r="DO343" s="24" t="str">
        <f t="shared" si="543"/>
        <v/>
      </c>
      <c r="DP343" s="24" t="str">
        <f t="shared" si="543"/>
        <v/>
      </c>
      <c r="DQ343" s="24" t="str">
        <f t="shared" si="543"/>
        <v/>
      </c>
      <c r="DR343" s="24" t="str">
        <f t="shared" si="543"/>
        <v/>
      </c>
      <c r="DT343" s="20" t="str">
        <f t="shared" si="544"/>
        <v>Godalming Town</v>
      </c>
      <c r="DU343" s="48">
        <f t="shared" si="558"/>
        <v>18</v>
      </c>
      <c r="DV343" s="49">
        <f t="shared" si="559"/>
        <v>4</v>
      </c>
      <c r="DW343" s="49">
        <f t="shared" si="560"/>
        <v>3</v>
      </c>
      <c r="DX343" s="49">
        <f t="shared" si="561"/>
        <v>2</v>
      </c>
      <c r="DY343" s="49">
        <f>COUNTIF(DA$337:DA$346,"A")</f>
        <v>3</v>
      </c>
      <c r="DZ343" s="49">
        <f>COUNTIF(DA$337:DA$346,"D")</f>
        <v>2</v>
      </c>
      <c r="EA343" s="49">
        <f>COUNTIF(DA$337:DA$346,"H")</f>
        <v>4</v>
      </c>
      <c r="EB343" s="48">
        <f t="shared" si="562"/>
        <v>7</v>
      </c>
      <c r="EC343" s="48">
        <f t="shared" si="545"/>
        <v>5</v>
      </c>
      <c r="ED343" s="48">
        <f t="shared" si="545"/>
        <v>6</v>
      </c>
      <c r="EE343" s="50">
        <f>SUM($AW343:$BT343)+SUM(CB$337:CB$346)</f>
        <v>20</v>
      </c>
      <c r="EF343" s="50">
        <f>SUM($BV343:$CS343)+SUM(BC$337:BC$346)</f>
        <v>24</v>
      </c>
      <c r="EG343" s="48">
        <f t="shared" si="563"/>
        <v>26</v>
      </c>
      <c r="EH343" s="50">
        <f t="shared" si="564"/>
        <v>-4</v>
      </c>
      <c r="EI343" s="47"/>
      <c r="EJ343" s="49">
        <f t="shared" si="546"/>
        <v>18</v>
      </c>
      <c r="EK343" s="49">
        <f t="shared" si="547"/>
        <v>7</v>
      </c>
      <c r="EL343" s="49">
        <f t="shared" si="548"/>
        <v>5</v>
      </c>
      <c r="EM343" s="49">
        <f t="shared" si="549"/>
        <v>6</v>
      </c>
      <c r="EN343" s="49">
        <f t="shared" si="550"/>
        <v>20</v>
      </c>
      <c r="EO343" s="49">
        <f t="shared" si="551"/>
        <v>24</v>
      </c>
      <c r="EP343" s="49">
        <f t="shared" si="552"/>
        <v>26</v>
      </c>
      <c r="EQ343" s="49">
        <f t="shared" si="553"/>
        <v>-4</v>
      </c>
      <c r="ES343" s="4">
        <f t="shared" si="565"/>
        <v>0</v>
      </c>
      <c r="ET343" s="4">
        <f t="shared" si="566"/>
        <v>0</v>
      </c>
      <c r="EU343" s="4">
        <f t="shared" si="554"/>
        <v>0</v>
      </c>
      <c r="EV343" s="4">
        <f t="shared" si="554"/>
        <v>0</v>
      </c>
      <c r="EW343" s="4">
        <f t="shared" si="554"/>
        <v>0</v>
      </c>
      <c r="EX343" s="4">
        <f t="shared" si="554"/>
        <v>0</v>
      </c>
      <c r="EY343" s="4">
        <f t="shared" si="554"/>
        <v>0</v>
      </c>
      <c r="EZ343" s="4">
        <f t="shared" si="554"/>
        <v>0</v>
      </c>
    </row>
    <row r="344" spans="1:164" x14ac:dyDescent="0.25">
      <c r="A344" s="4">
        <v>8</v>
      </c>
      <c r="B344" s="4" t="s">
        <v>687</v>
      </c>
      <c r="C344" s="153">
        <v>18</v>
      </c>
      <c r="D344" s="153">
        <v>5</v>
      </c>
      <c r="E344" s="153">
        <v>1</v>
      </c>
      <c r="F344" s="153">
        <v>12</v>
      </c>
      <c r="G344" s="153">
        <v>22</v>
      </c>
      <c r="H344" s="153">
        <v>50</v>
      </c>
      <c r="I344" s="154">
        <v>16</v>
      </c>
      <c r="J344" s="24">
        <v>-28</v>
      </c>
      <c r="L344" s="51" t="s">
        <v>579</v>
      </c>
      <c r="M344" s="64" t="s">
        <v>100</v>
      </c>
      <c r="N344" s="57" t="s">
        <v>131</v>
      </c>
      <c r="O344" s="57" t="s">
        <v>131</v>
      </c>
      <c r="P344" s="57" t="s">
        <v>235</v>
      </c>
      <c r="Q344" s="57" t="s">
        <v>147</v>
      </c>
      <c r="R344" s="55" t="s">
        <v>145</v>
      </c>
      <c r="S344" s="57" t="s">
        <v>232</v>
      </c>
      <c r="T344" s="53"/>
      <c r="U344" s="57" t="s">
        <v>120</v>
      </c>
      <c r="V344" s="75" t="s">
        <v>147</v>
      </c>
      <c r="AA344" s="51" t="s">
        <v>579</v>
      </c>
      <c r="AB344" s="72" t="s">
        <v>458</v>
      </c>
      <c r="AC344" s="54" t="s">
        <v>249</v>
      </c>
      <c r="AD344" s="66" t="s">
        <v>491</v>
      </c>
      <c r="AE344" s="54" t="s">
        <v>501</v>
      </c>
      <c r="AF344" s="57"/>
      <c r="AG344" s="55" t="s">
        <v>490</v>
      </c>
      <c r="AH344" s="54" t="s">
        <v>328</v>
      </c>
      <c r="AI344" s="53"/>
      <c r="AJ344" s="141" t="s">
        <v>270</v>
      </c>
      <c r="AK344" s="60" t="s">
        <v>474</v>
      </c>
      <c r="AW344" s="61">
        <f t="shared" si="555"/>
        <v>2</v>
      </c>
      <c r="AX344" s="46">
        <f t="shared" si="555"/>
        <v>2</v>
      </c>
      <c r="AY344" s="46">
        <f t="shared" si="555"/>
        <v>2</v>
      </c>
      <c r="AZ344" s="46">
        <f t="shared" si="555"/>
        <v>0</v>
      </c>
      <c r="BA344" s="46">
        <f>(IF(Q344="","",(IF(MID(Q344,2,1)="-",LEFT(Q344,1),LEFT(Q344,2)))+0))</f>
        <v>0</v>
      </c>
      <c r="BB344" s="46">
        <f>(IF(R344="","",(IF(MID(R344,2,1)="-",LEFT(R344,1),LEFT(R344,2)))+0))</f>
        <v>2</v>
      </c>
      <c r="BC344" s="46">
        <f>(IF(S344="","",(IF(MID(S344,2,1)="-",LEFT(S344,1),LEFT(S344,2)))+0))</f>
        <v>4</v>
      </c>
      <c r="BD344" s="62"/>
      <c r="BE344" s="46">
        <f>(IF(U344="","",(IF(MID(U344,2,1)="-",LEFT(U344,1),LEFT(U344,2)))+0))</f>
        <v>5</v>
      </c>
      <c r="BF344" s="63">
        <f>(IF(V344="","",(IF(MID(V344,2,1)="-",LEFT(V344,1),LEFT(V344,2)))+0))</f>
        <v>0</v>
      </c>
      <c r="BM344" s="46"/>
      <c r="BN344" s="46"/>
      <c r="BO344" s="46"/>
      <c r="BP344" s="46" t="str">
        <f t="shared" si="539"/>
        <v/>
      </c>
      <c r="BQ344" s="46" t="str">
        <f t="shared" si="539"/>
        <v/>
      </c>
      <c r="BR344" s="46" t="str">
        <f t="shared" si="539"/>
        <v/>
      </c>
      <c r="BS344" s="46" t="str">
        <f t="shared" si="539"/>
        <v/>
      </c>
      <c r="BT344" s="46" t="str">
        <f t="shared" si="539"/>
        <v/>
      </c>
      <c r="BU344" s="47"/>
      <c r="BV344" s="61">
        <f t="shared" si="556"/>
        <v>3</v>
      </c>
      <c r="BW344" s="46">
        <f t="shared" si="556"/>
        <v>1</v>
      </c>
      <c r="BX344" s="46">
        <f t="shared" si="556"/>
        <v>1</v>
      </c>
      <c r="BY344" s="46">
        <f t="shared" si="556"/>
        <v>2</v>
      </c>
      <c r="BZ344" s="46">
        <f>(IF(Q344="","",IF(RIGHT(Q344,2)="10",RIGHT(Q344,2),RIGHT(Q344,1))+0))</f>
        <v>1</v>
      </c>
      <c r="CA344" s="46">
        <f>(IF(R344="","",IF(RIGHT(R344,2)="10",RIGHT(R344,2),RIGHT(R344,1))+0))</f>
        <v>4</v>
      </c>
      <c r="CB344" s="46">
        <f>(IF(S344="","",IF(RIGHT(S344,2)="10",RIGHT(S344,2),RIGHT(S344,1))+0))</f>
        <v>0</v>
      </c>
      <c r="CC344" s="62"/>
      <c r="CD344" s="46">
        <f>(IF(U344="","",IF(RIGHT(U344,2)="10",RIGHT(U344,2),RIGHT(U344,1))+0))</f>
        <v>0</v>
      </c>
      <c r="CE344" s="63">
        <f>(IF(V344="","",IF(RIGHT(V344,2)="10",RIGHT(V344,2),RIGHT(V344,1))+0))</f>
        <v>1</v>
      </c>
      <c r="CL344" s="46"/>
      <c r="CM344" s="46"/>
      <c r="CN344" s="46"/>
      <c r="CO344" s="46" t="str">
        <f t="shared" si="541"/>
        <v/>
      </c>
      <c r="CP344" s="46" t="str">
        <f t="shared" si="541"/>
        <v/>
      </c>
      <c r="CQ344" s="46" t="str">
        <f t="shared" si="541"/>
        <v/>
      </c>
      <c r="CR344" s="46" t="str">
        <f t="shared" si="541"/>
        <v/>
      </c>
      <c r="CS344" s="46" t="str">
        <f t="shared" si="541"/>
        <v/>
      </c>
      <c r="CU344" s="61" t="str">
        <f t="shared" si="557"/>
        <v>A</v>
      </c>
      <c r="CV344" s="46" t="str">
        <f t="shared" si="557"/>
        <v>H</v>
      </c>
      <c r="CW344" s="46" t="str">
        <f t="shared" si="557"/>
        <v>H</v>
      </c>
      <c r="CX344" s="46" t="str">
        <f t="shared" si="557"/>
        <v>A</v>
      </c>
      <c r="CY344" s="46" t="str">
        <f>(IF(Q344="","",IF(BA344&gt;BZ344,"H",IF(BA344&lt;BZ344,"A","D"))))</f>
        <v>A</v>
      </c>
      <c r="CZ344" s="46" t="str">
        <f>(IF(R344="","",IF(BB344&gt;CA344,"H",IF(BB344&lt;CA344,"A","D"))))</f>
        <v>A</v>
      </c>
      <c r="DA344" s="46" t="str">
        <f>(IF(S344="","",IF(BC344&gt;CB344,"H",IF(BC344&lt;CB344,"A","D"))))</f>
        <v>H</v>
      </c>
      <c r="DB344" s="62"/>
      <c r="DC344" s="46" t="str">
        <f>(IF(U344="","",IF(BE344&gt;CD344,"H",IF(BE344&lt;CD344,"A","D"))))</f>
        <v>H</v>
      </c>
      <c r="DD344" s="63" t="str">
        <f>(IF(V344="","",IF(BF344&gt;CE344,"H",IF(BF344&lt;CE344,"A","D"))))</f>
        <v>A</v>
      </c>
      <c r="DK344" s="46"/>
      <c r="DL344" s="46"/>
      <c r="DM344" s="46"/>
      <c r="DN344" s="24" t="str">
        <f t="shared" si="543"/>
        <v/>
      </c>
      <c r="DO344" s="24" t="str">
        <f t="shared" si="543"/>
        <v/>
      </c>
      <c r="DP344" s="24" t="str">
        <f t="shared" si="543"/>
        <v/>
      </c>
      <c r="DQ344" s="24" t="str">
        <f t="shared" si="543"/>
        <v/>
      </c>
      <c r="DR344" s="24" t="str">
        <f t="shared" si="543"/>
        <v/>
      </c>
      <c r="DT344" s="20" t="str">
        <f t="shared" si="544"/>
        <v>Kingstonian</v>
      </c>
      <c r="DU344" s="48">
        <f t="shared" si="558"/>
        <v>18</v>
      </c>
      <c r="DV344" s="49">
        <f t="shared" si="559"/>
        <v>4</v>
      </c>
      <c r="DW344" s="49">
        <f t="shared" si="560"/>
        <v>0</v>
      </c>
      <c r="DX344" s="49">
        <f t="shared" si="561"/>
        <v>5</v>
      </c>
      <c r="DY344" s="49">
        <f>COUNTIF(DB$337:DB$346,"A")</f>
        <v>2</v>
      </c>
      <c r="DZ344" s="49">
        <f>COUNTIF(DB$337:DB$346,"D")</f>
        <v>4</v>
      </c>
      <c r="EA344" s="49">
        <f>COUNTIF(DB$337:DB$346,"H")</f>
        <v>3</v>
      </c>
      <c r="EB344" s="48">
        <f t="shared" si="562"/>
        <v>6</v>
      </c>
      <c r="EC344" s="48">
        <f t="shared" si="545"/>
        <v>4</v>
      </c>
      <c r="ED344" s="48">
        <f t="shared" si="545"/>
        <v>8</v>
      </c>
      <c r="EE344" s="50">
        <f>SUM($AW344:$BT344)+SUM(CC$337:CC$346)</f>
        <v>22</v>
      </c>
      <c r="EF344" s="50">
        <f>SUM($BV344:$CS344)+SUM(BD$337:BD$346)</f>
        <v>22</v>
      </c>
      <c r="EG344" s="48">
        <f t="shared" si="563"/>
        <v>22</v>
      </c>
      <c r="EH344" s="50">
        <f t="shared" si="564"/>
        <v>0</v>
      </c>
      <c r="EI344" s="47"/>
      <c r="EJ344" s="49">
        <f t="shared" si="546"/>
        <v>18</v>
      </c>
      <c r="EK344" s="49">
        <f t="shared" si="547"/>
        <v>6</v>
      </c>
      <c r="EL344" s="49">
        <f t="shared" si="548"/>
        <v>4</v>
      </c>
      <c r="EM344" s="49">
        <f t="shared" si="549"/>
        <v>8</v>
      </c>
      <c r="EN344" s="49">
        <f t="shared" si="550"/>
        <v>22</v>
      </c>
      <c r="EO344" s="49">
        <f t="shared" si="551"/>
        <v>22</v>
      </c>
      <c r="EP344" s="49">
        <f t="shared" si="552"/>
        <v>22</v>
      </c>
      <c r="EQ344" s="49">
        <f t="shared" si="553"/>
        <v>0</v>
      </c>
      <c r="ES344" s="4">
        <f t="shared" si="565"/>
        <v>0</v>
      </c>
      <c r="ET344" s="4">
        <f t="shared" si="566"/>
        <v>0</v>
      </c>
      <c r="EU344" s="4">
        <f t="shared" si="554"/>
        <v>0</v>
      </c>
      <c r="EV344" s="4">
        <f t="shared" si="554"/>
        <v>0</v>
      </c>
      <c r="EW344" s="4">
        <f t="shared" si="554"/>
        <v>0</v>
      </c>
      <c r="EX344" s="4">
        <f t="shared" si="554"/>
        <v>0</v>
      </c>
      <c r="EY344" s="4">
        <f t="shared" si="554"/>
        <v>0</v>
      </c>
      <c r="EZ344" s="4">
        <f t="shared" si="554"/>
        <v>0</v>
      </c>
    </row>
    <row r="345" spans="1:164" x14ac:dyDescent="0.25">
      <c r="A345" s="4">
        <v>9</v>
      </c>
      <c r="B345" s="4" t="s">
        <v>518</v>
      </c>
      <c r="C345" s="153">
        <v>18</v>
      </c>
      <c r="D345" s="153">
        <v>4</v>
      </c>
      <c r="E345" s="153">
        <v>3</v>
      </c>
      <c r="F345" s="153">
        <v>11</v>
      </c>
      <c r="G345" s="153">
        <v>22</v>
      </c>
      <c r="H345" s="153">
        <v>31</v>
      </c>
      <c r="I345" s="154">
        <v>15</v>
      </c>
      <c r="J345" s="24">
        <v>-9</v>
      </c>
      <c r="L345" s="51" t="s">
        <v>700</v>
      </c>
      <c r="M345" s="64" t="s">
        <v>157</v>
      </c>
      <c r="N345" s="57" t="s">
        <v>100</v>
      </c>
      <c r="O345" s="57" t="s">
        <v>104</v>
      </c>
      <c r="P345" s="57" t="s">
        <v>207</v>
      </c>
      <c r="Q345" s="57" t="s">
        <v>102</v>
      </c>
      <c r="R345" s="55" t="s">
        <v>101</v>
      </c>
      <c r="S345" s="57" t="s">
        <v>117</v>
      </c>
      <c r="T345" s="57" t="s">
        <v>117</v>
      </c>
      <c r="U345" s="53"/>
      <c r="V345" s="75" t="s">
        <v>175</v>
      </c>
      <c r="AA345" s="51" t="s">
        <v>700</v>
      </c>
      <c r="AB345" s="59" t="s">
        <v>441</v>
      </c>
      <c r="AC345" s="54" t="s">
        <v>274</v>
      </c>
      <c r="AD345" s="66" t="s">
        <v>390</v>
      </c>
      <c r="AE345" s="66" t="s">
        <v>553</v>
      </c>
      <c r="AF345" s="54" t="s">
        <v>383</v>
      </c>
      <c r="AG345" s="55" t="s">
        <v>246</v>
      </c>
      <c r="AH345" s="54" t="s">
        <v>260</v>
      </c>
      <c r="AI345" s="141" t="s">
        <v>270</v>
      </c>
      <c r="AJ345" s="53"/>
      <c r="AK345" s="60" t="s">
        <v>502</v>
      </c>
      <c r="AW345" s="61">
        <f t="shared" si="555"/>
        <v>0</v>
      </c>
      <c r="AX345" s="46">
        <f t="shared" si="555"/>
        <v>2</v>
      </c>
      <c r="AY345" s="46">
        <f t="shared" si="555"/>
        <v>1</v>
      </c>
      <c r="AZ345" s="46">
        <f t="shared" si="555"/>
        <v>0</v>
      </c>
      <c r="BA345" s="46">
        <f>(IF(Q345="","",(IF(MID(Q345,2,1)="-",LEFT(Q345,1),LEFT(Q345,2)))+0))</f>
        <v>3</v>
      </c>
      <c r="BB345" s="46">
        <f>(IF(R345="","",(IF(MID(R345,2,1)="-",LEFT(R345,1),LEFT(R345,2)))+0))</f>
        <v>2</v>
      </c>
      <c r="BC345" s="46">
        <f>(IF(S345="","",(IF(MID(S345,2,1)="-",LEFT(S345,1),LEFT(S345,2)))+0))</f>
        <v>1</v>
      </c>
      <c r="BD345" s="46">
        <f>(IF(T345="","",(IF(MID(T345,2,1)="-",LEFT(T345,1),LEFT(T345,2)))+0))</f>
        <v>1</v>
      </c>
      <c r="BE345" s="62"/>
      <c r="BF345" s="63">
        <f>(IF(V345="","",(IF(MID(V345,2,1)="-",LEFT(V345,1),LEFT(V345,2)))+0))</f>
        <v>0</v>
      </c>
      <c r="BM345" s="46"/>
      <c r="BN345" s="46"/>
      <c r="BO345" s="46"/>
      <c r="BP345" s="46" t="str">
        <f t="shared" si="539"/>
        <v/>
      </c>
      <c r="BQ345" s="46" t="str">
        <f t="shared" si="539"/>
        <v/>
      </c>
      <c r="BR345" s="46" t="str">
        <f t="shared" si="539"/>
        <v/>
      </c>
      <c r="BS345" s="46" t="str">
        <f t="shared" si="539"/>
        <v/>
      </c>
      <c r="BT345" s="46" t="str">
        <f t="shared" si="539"/>
        <v/>
      </c>
      <c r="BU345" s="76"/>
      <c r="BV345" s="61">
        <f t="shared" si="556"/>
        <v>3</v>
      </c>
      <c r="BW345" s="46">
        <f t="shared" si="556"/>
        <v>3</v>
      </c>
      <c r="BX345" s="46">
        <f t="shared" si="556"/>
        <v>3</v>
      </c>
      <c r="BY345" s="46">
        <f t="shared" si="556"/>
        <v>4</v>
      </c>
      <c r="BZ345" s="46">
        <f>(IF(Q345="","",IF(RIGHT(Q345,2)="10",RIGHT(Q345,2),RIGHT(Q345,1))+0))</f>
        <v>0</v>
      </c>
      <c r="CA345" s="46">
        <f>(IF(R345="","",IF(RIGHT(R345,2)="10",RIGHT(R345,2),RIGHT(R345,1))+0))</f>
        <v>2</v>
      </c>
      <c r="CB345" s="46">
        <f>(IF(S345="","",IF(RIGHT(S345,2)="10",RIGHT(S345,2),RIGHT(S345,1))+0))</f>
        <v>1</v>
      </c>
      <c r="CC345" s="46">
        <f>(IF(T345="","",IF(RIGHT(T345,2)="10",RIGHT(T345,2),RIGHT(T345,1))+0))</f>
        <v>1</v>
      </c>
      <c r="CD345" s="62"/>
      <c r="CE345" s="63">
        <f>(IF(V345="","",IF(RIGHT(V345,2)="10",RIGHT(V345,2),RIGHT(V345,1))+0))</f>
        <v>6</v>
      </c>
      <c r="CL345" s="46"/>
      <c r="CM345" s="46"/>
      <c r="CN345" s="46"/>
      <c r="CO345" s="46" t="str">
        <f t="shared" si="541"/>
        <v/>
      </c>
      <c r="CP345" s="46" t="str">
        <f t="shared" si="541"/>
        <v/>
      </c>
      <c r="CQ345" s="46" t="str">
        <f t="shared" si="541"/>
        <v/>
      </c>
      <c r="CR345" s="46" t="str">
        <f t="shared" si="541"/>
        <v/>
      </c>
      <c r="CS345" s="46" t="str">
        <f t="shared" si="541"/>
        <v/>
      </c>
      <c r="CT345" s="20"/>
      <c r="CU345" s="61" t="str">
        <f t="shared" si="557"/>
        <v>A</v>
      </c>
      <c r="CV345" s="46" t="str">
        <f t="shared" si="557"/>
        <v>A</v>
      </c>
      <c r="CW345" s="46" t="str">
        <f t="shared" si="557"/>
        <v>A</v>
      </c>
      <c r="CX345" s="46" t="str">
        <f t="shared" si="557"/>
        <v>A</v>
      </c>
      <c r="CY345" s="46" t="str">
        <f>(IF(Q345="","",IF(BA345&gt;BZ345,"H",IF(BA345&lt;BZ345,"A","D"))))</f>
        <v>H</v>
      </c>
      <c r="CZ345" s="46" t="str">
        <f>(IF(R345="","",IF(BB345&gt;CA345,"H",IF(BB345&lt;CA345,"A","D"))))</f>
        <v>D</v>
      </c>
      <c r="DA345" s="46" t="str">
        <f>(IF(S345="","",IF(BC345&gt;CB345,"H",IF(BC345&lt;CB345,"A","D"))))</f>
        <v>D</v>
      </c>
      <c r="DB345" s="46" t="str">
        <f>(IF(T345="","",IF(BD345&gt;CC345,"H",IF(BD345&lt;CC345,"A","D"))))</f>
        <v>D</v>
      </c>
      <c r="DC345" s="62"/>
      <c r="DD345" s="63" t="str">
        <f>(IF(V345="","",IF(BF345&gt;CE345,"H",IF(BF345&lt;CE345,"A","D"))))</f>
        <v>A</v>
      </c>
      <c r="DK345" s="46"/>
      <c r="DL345" s="46"/>
      <c r="DM345" s="46"/>
      <c r="DN345" s="24" t="str">
        <f t="shared" si="543"/>
        <v/>
      </c>
      <c r="DO345" s="24" t="str">
        <f t="shared" si="543"/>
        <v/>
      </c>
      <c r="DP345" s="24" t="str">
        <f t="shared" si="543"/>
        <v/>
      </c>
      <c r="DQ345" s="24" t="str">
        <f t="shared" si="543"/>
        <v/>
      </c>
      <c r="DR345" s="24" t="str">
        <f t="shared" si="543"/>
        <v/>
      </c>
      <c r="DS345" s="20"/>
      <c r="DT345" s="20" t="str">
        <f t="shared" si="544"/>
        <v>Mole Valley Predators</v>
      </c>
      <c r="DU345" s="48">
        <f t="shared" si="558"/>
        <v>18</v>
      </c>
      <c r="DV345" s="49">
        <f t="shared" si="559"/>
        <v>1</v>
      </c>
      <c r="DW345" s="49">
        <f t="shared" si="560"/>
        <v>3</v>
      </c>
      <c r="DX345" s="49">
        <f t="shared" si="561"/>
        <v>5</v>
      </c>
      <c r="DY345" s="49">
        <f>COUNTIF(DC$337:DC$346,"A")</f>
        <v>3</v>
      </c>
      <c r="DZ345" s="49">
        <f>COUNTIF(DC$337:DC$346,"D")</f>
        <v>0</v>
      </c>
      <c r="EA345" s="49">
        <f>COUNTIF(DC$337:DC$346,"H")</f>
        <v>6</v>
      </c>
      <c r="EB345" s="48">
        <f t="shared" si="562"/>
        <v>4</v>
      </c>
      <c r="EC345" s="48">
        <f t="shared" si="545"/>
        <v>3</v>
      </c>
      <c r="ED345" s="48">
        <f t="shared" si="545"/>
        <v>11</v>
      </c>
      <c r="EE345" s="50">
        <f>SUM($AW345:$BT345)+SUM(CD$337:CD$346)</f>
        <v>18</v>
      </c>
      <c r="EF345" s="50">
        <f>SUM($BV345:$CS345)+SUM(BE$337:BE$346)</f>
        <v>42</v>
      </c>
      <c r="EG345" s="48">
        <f t="shared" si="563"/>
        <v>15</v>
      </c>
      <c r="EH345" s="50">
        <f t="shared" si="564"/>
        <v>-24</v>
      </c>
      <c r="EI345" s="47"/>
      <c r="EJ345" s="49">
        <f t="shared" si="546"/>
        <v>18</v>
      </c>
      <c r="EK345" s="49">
        <f t="shared" si="547"/>
        <v>4</v>
      </c>
      <c r="EL345" s="49">
        <f t="shared" si="548"/>
        <v>3</v>
      </c>
      <c r="EM345" s="49">
        <f t="shared" si="549"/>
        <v>11</v>
      </c>
      <c r="EN345" s="49">
        <f t="shared" si="550"/>
        <v>18</v>
      </c>
      <c r="EO345" s="49">
        <f t="shared" si="551"/>
        <v>42</v>
      </c>
      <c r="EP345" s="49">
        <f t="shared" si="552"/>
        <v>15</v>
      </c>
      <c r="EQ345" s="49">
        <f t="shared" si="553"/>
        <v>-24</v>
      </c>
      <c r="ER345" s="20"/>
      <c r="ES345" s="4">
        <f t="shared" si="565"/>
        <v>0</v>
      </c>
      <c r="ET345" s="4">
        <f t="shared" si="566"/>
        <v>0</v>
      </c>
      <c r="EU345" s="4">
        <f t="shared" si="554"/>
        <v>0</v>
      </c>
      <c r="EV345" s="4">
        <f t="shared" si="554"/>
        <v>0</v>
      </c>
      <c r="EW345" s="4">
        <f t="shared" si="554"/>
        <v>0</v>
      </c>
      <c r="EX345" s="4">
        <f t="shared" si="554"/>
        <v>0</v>
      </c>
      <c r="EY345" s="4">
        <f t="shared" si="554"/>
        <v>0</v>
      </c>
      <c r="EZ345" s="4">
        <f t="shared" si="554"/>
        <v>0</v>
      </c>
    </row>
    <row r="346" spans="1:164" ht="11.4" thickBot="1" x14ac:dyDescent="0.3">
      <c r="A346" s="4">
        <v>10</v>
      </c>
      <c r="B346" s="4" t="s">
        <v>700</v>
      </c>
      <c r="C346" s="153">
        <v>18</v>
      </c>
      <c r="D346" s="153">
        <v>4</v>
      </c>
      <c r="E346" s="153">
        <v>3</v>
      </c>
      <c r="F346" s="153">
        <v>11</v>
      </c>
      <c r="G346" s="153">
        <v>18</v>
      </c>
      <c r="H346" s="153">
        <v>42</v>
      </c>
      <c r="I346" s="154">
        <v>15</v>
      </c>
      <c r="J346" s="24">
        <v>-24</v>
      </c>
      <c r="L346" s="77" t="s">
        <v>691</v>
      </c>
      <c r="M346" s="78" t="s">
        <v>134</v>
      </c>
      <c r="N346" s="80" t="s">
        <v>227</v>
      </c>
      <c r="O346" s="80" t="s">
        <v>234</v>
      </c>
      <c r="P346" s="80" t="s">
        <v>120</v>
      </c>
      <c r="Q346" s="80" t="s">
        <v>164</v>
      </c>
      <c r="R346" s="81" t="s">
        <v>101</v>
      </c>
      <c r="S346" s="80" t="s">
        <v>117</v>
      </c>
      <c r="T346" s="80" t="s">
        <v>102</v>
      </c>
      <c r="U346" s="80" t="s">
        <v>147</v>
      </c>
      <c r="V346" s="83"/>
      <c r="AA346" s="77" t="s">
        <v>691</v>
      </c>
      <c r="AB346" s="104" t="s">
        <v>699</v>
      </c>
      <c r="AC346" s="85" t="s">
        <v>457</v>
      </c>
      <c r="AD346" s="85" t="s">
        <v>248</v>
      </c>
      <c r="AE346" s="85" t="s">
        <v>358</v>
      </c>
      <c r="AF346" s="85" t="s">
        <v>307</v>
      </c>
      <c r="AG346" s="81" t="s">
        <v>327</v>
      </c>
      <c r="AH346" s="85" t="s">
        <v>693</v>
      </c>
      <c r="AI346" s="85" t="s">
        <v>271</v>
      </c>
      <c r="AJ346" s="85" t="s">
        <v>496</v>
      </c>
      <c r="AK346" s="83"/>
      <c r="AW346" s="87">
        <f t="shared" si="555"/>
        <v>3</v>
      </c>
      <c r="AX346" s="88">
        <f t="shared" si="555"/>
        <v>1</v>
      </c>
      <c r="AY346" s="88">
        <f t="shared" si="555"/>
        <v>6</v>
      </c>
      <c r="AZ346" s="88">
        <f t="shared" si="555"/>
        <v>5</v>
      </c>
      <c r="BA346" s="88">
        <f>(IF(Q346="","",(IF(MID(Q346,2,1)="-",LEFT(Q346,1),LEFT(Q346,2)))+0))</f>
        <v>2</v>
      </c>
      <c r="BB346" s="88">
        <f>(IF(R346="","",(IF(MID(R346,2,1)="-",LEFT(R346,1),LEFT(R346,2)))+0))</f>
        <v>2</v>
      </c>
      <c r="BC346" s="88">
        <f>(IF(S346="","",(IF(MID(S346,2,1)="-",LEFT(S346,1),LEFT(S346,2)))+0))</f>
        <v>1</v>
      </c>
      <c r="BD346" s="88">
        <f>(IF(T346="","",(IF(MID(T346,2,1)="-",LEFT(T346,1),LEFT(T346,2)))+0))</f>
        <v>3</v>
      </c>
      <c r="BE346" s="88">
        <f>(IF(U346="","",(IF(MID(U346,2,1)="-",LEFT(U346,1),LEFT(U346,2)))+0))</f>
        <v>0</v>
      </c>
      <c r="BF346" s="89"/>
      <c r="BV346" s="87">
        <f t="shared" si="556"/>
        <v>1</v>
      </c>
      <c r="BW346" s="88">
        <f t="shared" si="556"/>
        <v>0</v>
      </c>
      <c r="BX346" s="88">
        <f t="shared" si="556"/>
        <v>2</v>
      </c>
      <c r="BY346" s="88">
        <f t="shared" si="556"/>
        <v>0</v>
      </c>
      <c r="BZ346" s="88">
        <f>(IF(Q346="","",IF(RIGHT(Q346,2)="10",RIGHT(Q346,2),RIGHT(Q346,1))+0))</f>
        <v>0</v>
      </c>
      <c r="CA346" s="88">
        <f>(IF(R346="","",IF(RIGHT(R346,2)="10",RIGHT(R346,2),RIGHT(R346,1))+0))</f>
        <v>2</v>
      </c>
      <c r="CB346" s="88">
        <f>(IF(S346="","",IF(RIGHT(S346,2)="10",RIGHT(S346,2),RIGHT(S346,1))+0))</f>
        <v>1</v>
      </c>
      <c r="CC346" s="88">
        <f>(IF(T346="","",IF(RIGHT(T346,2)="10",RIGHT(T346,2),RIGHT(T346,1))+0))</f>
        <v>0</v>
      </c>
      <c r="CD346" s="88">
        <f>(IF(U346="","",IF(RIGHT(U346,2)="10",RIGHT(U346,2),RIGHT(U346,1))+0))</f>
        <v>1</v>
      </c>
      <c r="CE346" s="89"/>
      <c r="CU346" s="87" t="str">
        <f t="shared" si="557"/>
        <v>H</v>
      </c>
      <c r="CV346" s="88" t="str">
        <f t="shared" si="557"/>
        <v>H</v>
      </c>
      <c r="CW346" s="88" t="str">
        <f t="shared" si="557"/>
        <v>H</v>
      </c>
      <c r="CX346" s="88" t="str">
        <f t="shared" si="557"/>
        <v>H</v>
      </c>
      <c r="CY346" s="88" t="str">
        <f>(IF(Q346="","",IF(BA346&gt;BZ346,"H",IF(BA346&lt;BZ346,"A","D"))))</f>
        <v>H</v>
      </c>
      <c r="CZ346" s="88" t="str">
        <f>(IF(R346="","",IF(BB346&gt;CA346,"H",IF(BB346&lt;CA346,"A","D"))))</f>
        <v>D</v>
      </c>
      <c r="DA346" s="88" t="str">
        <f>(IF(S346="","",IF(BC346&gt;CB346,"H",IF(BC346&lt;CB346,"A","D"))))</f>
        <v>D</v>
      </c>
      <c r="DB346" s="88" t="str">
        <f>(IF(T346="","",IF(BD346&gt;CC346,"H",IF(BD346&lt;CC346,"A","D"))))</f>
        <v>H</v>
      </c>
      <c r="DC346" s="88" t="str">
        <f>(IF(U346="","",IF(BE346&gt;CD346,"H",IF(BE346&lt;CD346,"A","D"))))</f>
        <v>A</v>
      </c>
      <c r="DD346" s="89" t="str">
        <f>(IF(V346="","",IF(BF346&gt;CE346,"H",IF(BF346&lt;CE346,"A","D"))))</f>
        <v/>
      </c>
      <c r="DT346" s="20" t="str">
        <f t="shared" si="544"/>
        <v>Staines Town</v>
      </c>
      <c r="DU346" s="48">
        <f t="shared" si="558"/>
        <v>18</v>
      </c>
      <c r="DV346" s="49">
        <f t="shared" si="559"/>
        <v>6</v>
      </c>
      <c r="DW346" s="49">
        <f t="shared" si="560"/>
        <v>2</v>
      </c>
      <c r="DX346" s="49">
        <f t="shared" si="561"/>
        <v>1</v>
      </c>
      <c r="DY346" s="49">
        <f>COUNTIF(DD$337:DD$346,"A")</f>
        <v>7</v>
      </c>
      <c r="DZ346" s="49">
        <f>COUNTIF(DD$337:DD$346,"D")</f>
        <v>1</v>
      </c>
      <c r="EA346" s="49">
        <f>COUNTIF(DD$337:DD$346,"H")</f>
        <v>1</v>
      </c>
      <c r="EB346" s="48">
        <f t="shared" si="562"/>
        <v>13</v>
      </c>
      <c r="EC346" s="48">
        <f t="shared" si="545"/>
        <v>3</v>
      </c>
      <c r="ED346" s="48">
        <f t="shared" si="545"/>
        <v>2</v>
      </c>
      <c r="EE346" s="50">
        <f>SUM($AW346:$BT346)+SUM(CE$337:CE$346)</f>
        <v>47</v>
      </c>
      <c r="EF346" s="50">
        <f>SUM($BV346:$CS346)+SUM(BF$337:BF$346)</f>
        <v>14</v>
      </c>
      <c r="EG346" s="48">
        <f t="shared" si="563"/>
        <v>42</v>
      </c>
      <c r="EH346" s="50">
        <f t="shared" si="564"/>
        <v>33</v>
      </c>
      <c r="EI346" s="47"/>
      <c r="EJ346" s="49">
        <f t="shared" si="546"/>
        <v>18</v>
      </c>
      <c r="EK346" s="49">
        <f t="shared" si="547"/>
        <v>13</v>
      </c>
      <c r="EL346" s="49">
        <f t="shared" si="548"/>
        <v>3</v>
      </c>
      <c r="EM346" s="49">
        <f t="shared" si="549"/>
        <v>2</v>
      </c>
      <c r="EN346" s="49">
        <f t="shared" si="550"/>
        <v>47</v>
      </c>
      <c r="EO346" s="49">
        <f t="shared" si="551"/>
        <v>14</v>
      </c>
      <c r="EP346" s="49">
        <f t="shared" si="552"/>
        <v>42</v>
      </c>
      <c r="EQ346" s="49">
        <f t="shared" si="553"/>
        <v>33</v>
      </c>
      <c r="ER346" s="20"/>
      <c r="ES346" s="4">
        <f t="shared" si="565"/>
        <v>0</v>
      </c>
      <c r="ET346" s="4">
        <f t="shared" si="566"/>
        <v>0</v>
      </c>
      <c r="EU346" s="4">
        <f t="shared" si="554"/>
        <v>0</v>
      </c>
      <c r="EV346" s="4">
        <f t="shared" si="554"/>
        <v>0</v>
      </c>
      <c r="EW346" s="4">
        <f t="shared" si="554"/>
        <v>0</v>
      </c>
      <c r="EX346" s="4">
        <f t="shared" si="554"/>
        <v>0</v>
      </c>
      <c r="EY346" s="4">
        <f t="shared" si="554"/>
        <v>0</v>
      </c>
      <c r="EZ346" s="4">
        <f t="shared" si="554"/>
        <v>0</v>
      </c>
    </row>
    <row r="347" spans="1:164" x14ac:dyDescent="0.25">
      <c r="G347" s="27">
        <f>SUM(G336:G346)</f>
        <v>302</v>
      </c>
      <c r="H347" s="27">
        <f>SUM(H336:H346)</f>
        <v>302</v>
      </c>
      <c r="J347" s="27">
        <f>SUM(J336:J346)</f>
        <v>0</v>
      </c>
      <c r="AG347" s="158"/>
    </row>
    <row r="348" spans="1:164" ht="11.4" thickBot="1" x14ac:dyDescent="0.3">
      <c r="A348" s="20" t="s">
        <v>701</v>
      </c>
      <c r="B348" s="20"/>
      <c r="C348" s="23" t="s">
        <v>684</v>
      </c>
      <c r="D348" s="21"/>
      <c r="E348" s="21"/>
      <c r="F348" s="21"/>
      <c r="G348" s="21"/>
      <c r="H348" s="21"/>
      <c r="J348" s="21"/>
    </row>
    <row r="349" spans="1:164" ht="11.4" thickBot="1" x14ac:dyDescent="0.3">
      <c r="A349" s="20" t="s">
        <v>11</v>
      </c>
      <c r="B349" s="20" t="s">
        <v>12</v>
      </c>
      <c r="C349" s="21" t="s">
        <v>13</v>
      </c>
      <c r="D349" s="21" t="s">
        <v>14</v>
      </c>
      <c r="E349" s="21" t="s">
        <v>15</v>
      </c>
      <c r="F349" s="21" t="s">
        <v>16</v>
      </c>
      <c r="G349" s="21" t="s">
        <v>17</v>
      </c>
      <c r="H349" s="21" t="s">
        <v>18</v>
      </c>
      <c r="I349" s="21" t="s">
        <v>19</v>
      </c>
      <c r="J349" s="21" t="s">
        <v>96</v>
      </c>
      <c r="L349" s="131" t="s">
        <v>420</v>
      </c>
      <c r="M349" s="33" t="s">
        <v>685</v>
      </c>
      <c r="N349" s="33" t="s">
        <v>622</v>
      </c>
      <c r="O349" s="33" t="s">
        <v>686</v>
      </c>
      <c r="P349" s="34" t="s">
        <v>292</v>
      </c>
      <c r="Q349" s="33" t="s">
        <v>688</v>
      </c>
      <c r="R349" s="33" t="s">
        <v>702</v>
      </c>
      <c r="S349" s="33" t="s">
        <v>625</v>
      </c>
      <c r="T349" s="33" t="s">
        <v>690</v>
      </c>
      <c r="U349" s="35" t="s">
        <v>703</v>
      </c>
      <c r="AA349" s="32"/>
      <c r="AB349" s="33" t="s">
        <v>685</v>
      </c>
      <c r="AC349" s="33" t="s">
        <v>622</v>
      </c>
      <c r="AD349" s="33" t="s">
        <v>686</v>
      </c>
      <c r="AE349" s="34" t="s">
        <v>292</v>
      </c>
      <c r="AF349" s="33" t="s">
        <v>688</v>
      </c>
      <c r="AG349" s="33" t="s">
        <v>702</v>
      </c>
      <c r="AH349" s="33" t="s">
        <v>625</v>
      </c>
      <c r="AI349" s="33" t="s">
        <v>690</v>
      </c>
      <c r="AJ349" s="35" t="s">
        <v>703</v>
      </c>
      <c r="AP349" s="4" t="s">
        <v>112</v>
      </c>
      <c r="DU349" s="24" t="s">
        <v>13</v>
      </c>
      <c r="DV349" s="24" t="s">
        <v>90</v>
      </c>
      <c r="DW349" s="24" t="s">
        <v>91</v>
      </c>
      <c r="DX349" s="24" t="s">
        <v>92</v>
      </c>
      <c r="DY349" s="24" t="s">
        <v>93</v>
      </c>
      <c r="DZ349" s="24" t="s">
        <v>94</v>
      </c>
      <c r="EA349" s="24" t="s">
        <v>95</v>
      </c>
      <c r="EB349" s="24" t="s">
        <v>14</v>
      </c>
      <c r="EC349" s="24" t="s">
        <v>15</v>
      </c>
      <c r="ED349" s="24" t="s">
        <v>16</v>
      </c>
      <c r="EE349" s="24" t="s">
        <v>17</v>
      </c>
      <c r="EF349" s="24" t="s">
        <v>18</v>
      </c>
      <c r="EG349" s="24" t="s">
        <v>19</v>
      </c>
      <c r="EH349" s="24" t="s">
        <v>96</v>
      </c>
      <c r="EI349" s="24"/>
      <c r="EJ349" s="24" t="s">
        <v>13</v>
      </c>
      <c r="EK349" s="24" t="s">
        <v>14</v>
      </c>
      <c r="EL349" s="24" t="s">
        <v>15</v>
      </c>
      <c r="EM349" s="24" t="s">
        <v>16</v>
      </c>
      <c r="EN349" s="24" t="s">
        <v>17</v>
      </c>
      <c r="EO349" s="24" t="s">
        <v>18</v>
      </c>
      <c r="EP349" s="24" t="s">
        <v>19</v>
      </c>
      <c r="EQ349" s="24" t="s">
        <v>96</v>
      </c>
    </row>
    <row r="350" spans="1:164" x14ac:dyDescent="0.25">
      <c r="A350" s="4">
        <v>1</v>
      </c>
      <c r="B350" s="4" t="s">
        <v>704</v>
      </c>
      <c r="C350" s="24">
        <v>16</v>
      </c>
      <c r="D350" s="24">
        <v>11</v>
      </c>
      <c r="E350" s="24">
        <v>5</v>
      </c>
      <c r="F350" s="24">
        <v>0</v>
      </c>
      <c r="G350" s="24">
        <v>21</v>
      </c>
      <c r="H350" s="24">
        <v>4</v>
      </c>
      <c r="I350" s="21">
        <v>38</v>
      </c>
      <c r="J350" s="24">
        <v>17</v>
      </c>
      <c r="L350" s="36" t="s">
        <v>692</v>
      </c>
      <c r="M350" s="37"/>
      <c r="N350" s="33" t="s">
        <v>147</v>
      </c>
      <c r="O350" s="33" t="s">
        <v>117</v>
      </c>
      <c r="P350" s="34" t="s">
        <v>104</v>
      </c>
      <c r="Q350" s="33" t="s">
        <v>263</v>
      </c>
      <c r="R350" s="33" t="s">
        <v>206</v>
      </c>
      <c r="S350" s="33" t="s">
        <v>121</v>
      </c>
      <c r="T350" s="33" t="s">
        <v>131</v>
      </c>
      <c r="U350" s="35" t="s">
        <v>157</v>
      </c>
      <c r="AA350" s="36" t="s">
        <v>692</v>
      </c>
      <c r="AB350" s="37"/>
      <c r="AC350" s="41" t="s">
        <v>553</v>
      </c>
      <c r="AD350" s="41" t="s">
        <v>526</v>
      </c>
      <c r="AE350" s="34" t="s">
        <v>534</v>
      </c>
      <c r="AF350" s="41" t="s">
        <v>516</v>
      </c>
      <c r="AG350" s="41" t="s">
        <v>331</v>
      </c>
      <c r="AH350" s="41" t="s">
        <v>513</v>
      </c>
      <c r="AI350" s="41" t="s">
        <v>616</v>
      </c>
      <c r="AJ350" s="95" t="s">
        <v>546</v>
      </c>
      <c r="AP350" s="4" t="s">
        <v>705</v>
      </c>
      <c r="AW350" s="43"/>
      <c r="AX350" s="44">
        <f t="shared" ref="AX350:BE352" si="567">(IF(N350="","",(IF(MID(N350,2,1)="-",LEFT(N350,1),LEFT(N350,2)))+0))</f>
        <v>0</v>
      </c>
      <c r="AY350" s="44">
        <f t="shared" si="567"/>
        <v>1</v>
      </c>
      <c r="AZ350" s="44">
        <f t="shared" si="567"/>
        <v>1</v>
      </c>
      <c r="BA350" s="44">
        <f t="shared" si="567"/>
        <v>0</v>
      </c>
      <c r="BB350" s="44">
        <f t="shared" si="567"/>
        <v>1</v>
      </c>
      <c r="BC350" s="44">
        <f t="shared" si="567"/>
        <v>1</v>
      </c>
      <c r="BD350" s="44">
        <f t="shared" si="567"/>
        <v>2</v>
      </c>
      <c r="BE350" s="45">
        <f t="shared" si="567"/>
        <v>0</v>
      </c>
      <c r="BM350" s="46"/>
      <c r="BN350" s="46"/>
      <c r="BO350" s="46"/>
      <c r="BP350" s="46" t="str">
        <f t="shared" ref="BP350:BT358" si="568">(IF(AQ350="","",(IF(MID(AQ350,2,1)="-",LEFT(AQ350,1),LEFT(AQ350,2)))+0))</f>
        <v/>
      </c>
      <c r="BQ350" s="46" t="str">
        <f t="shared" si="568"/>
        <v/>
      </c>
      <c r="BR350" s="46" t="str">
        <f t="shared" si="568"/>
        <v/>
      </c>
      <c r="BS350" s="46" t="str">
        <f t="shared" si="568"/>
        <v/>
      </c>
      <c r="BT350" s="46" t="str">
        <f t="shared" si="568"/>
        <v/>
      </c>
      <c r="BU350" s="47"/>
      <c r="BV350" s="43"/>
      <c r="BW350" s="44">
        <f t="shared" ref="BW350:CD352" si="569">(IF(N350="","",IF(RIGHT(N350,2)="10",RIGHT(N350,2),RIGHT(N350,1))+0))</f>
        <v>1</v>
      </c>
      <c r="BX350" s="44">
        <f t="shared" si="569"/>
        <v>1</v>
      </c>
      <c r="BY350" s="44">
        <f t="shared" si="569"/>
        <v>3</v>
      </c>
      <c r="BZ350" s="44">
        <f t="shared" si="569"/>
        <v>0</v>
      </c>
      <c r="CA350" s="44">
        <f t="shared" si="569"/>
        <v>2</v>
      </c>
      <c r="CB350" s="44">
        <f t="shared" si="569"/>
        <v>4</v>
      </c>
      <c r="CC350" s="44">
        <f t="shared" si="569"/>
        <v>1</v>
      </c>
      <c r="CD350" s="45">
        <f t="shared" si="569"/>
        <v>3</v>
      </c>
      <c r="CL350" s="46"/>
      <c r="CM350" s="46"/>
      <c r="CN350" s="46"/>
      <c r="CO350" s="46" t="str">
        <f t="shared" ref="CO350:CS358" si="570">(IF(AQ350="","",IF(RIGHT(AQ350,2)="10",RIGHT(AQ350,2),RIGHT(AQ350,1))+0))</f>
        <v/>
      </c>
      <c r="CP350" s="46" t="str">
        <f t="shared" si="570"/>
        <v/>
      </c>
      <c r="CQ350" s="46" t="str">
        <f t="shared" si="570"/>
        <v/>
      </c>
      <c r="CR350" s="46" t="str">
        <f t="shared" si="570"/>
        <v/>
      </c>
      <c r="CS350" s="46" t="str">
        <f t="shared" si="570"/>
        <v/>
      </c>
      <c r="CU350" s="43"/>
      <c r="CV350" s="44" t="str">
        <f t="shared" ref="CV350:DC352" si="571">(IF(N350="","",IF(AX350&gt;BW350,"H",IF(AX350&lt;BW350,"A","D"))))</f>
        <v>A</v>
      </c>
      <c r="CW350" s="44" t="str">
        <f t="shared" si="571"/>
        <v>D</v>
      </c>
      <c r="CX350" s="44" t="str">
        <f t="shared" si="571"/>
        <v>A</v>
      </c>
      <c r="CY350" s="44" t="str">
        <f t="shared" si="571"/>
        <v>D</v>
      </c>
      <c r="CZ350" s="44" t="str">
        <f t="shared" si="571"/>
        <v>A</v>
      </c>
      <c r="DA350" s="44" t="str">
        <f t="shared" si="571"/>
        <v>A</v>
      </c>
      <c r="DB350" s="44" t="str">
        <f t="shared" si="571"/>
        <v>H</v>
      </c>
      <c r="DC350" s="45" t="str">
        <f t="shared" si="571"/>
        <v>A</v>
      </c>
      <c r="DK350" s="46"/>
      <c r="DL350" s="46"/>
      <c r="DM350" s="46"/>
      <c r="DN350" s="24" t="str">
        <f t="shared" ref="DN350:DR358" si="572">(IF(AQ350="","",IF(BP350&gt;CO350,"H",IF(BP350&lt;CO350,"A","D"))))</f>
        <v/>
      </c>
      <c r="DO350" s="24" t="str">
        <f t="shared" si="572"/>
        <v/>
      </c>
      <c r="DP350" s="24" t="str">
        <f t="shared" si="572"/>
        <v/>
      </c>
      <c r="DQ350" s="24" t="str">
        <f t="shared" si="572"/>
        <v/>
      </c>
      <c r="DR350" s="24" t="str">
        <f t="shared" si="572"/>
        <v/>
      </c>
      <c r="DT350" s="20" t="str">
        <f t="shared" ref="DT350:DT358" si="573">L350</f>
        <v>Ashford Town (Middx)</v>
      </c>
      <c r="DU350" s="48">
        <f>SUM(EB350:ED350)</f>
        <v>16</v>
      </c>
      <c r="DV350" s="49">
        <f>COUNTIF($CU350:$DR350,"H")</f>
        <v>1</v>
      </c>
      <c r="DW350" s="49">
        <f>COUNTIF($CU350:$DR350,"D")</f>
        <v>2</v>
      </c>
      <c r="DX350" s="49">
        <f>COUNTIF($CU350:$DR350,"A")</f>
        <v>5</v>
      </c>
      <c r="DY350" s="49">
        <f>COUNTIF(CU$350:CU$358,"A")</f>
        <v>4</v>
      </c>
      <c r="DZ350" s="49">
        <f>COUNTIF(CU$350:CU$358,"D")</f>
        <v>2</v>
      </c>
      <c r="EA350" s="49">
        <f>COUNTIF(CU$350:CU$358,"H")</f>
        <v>2</v>
      </c>
      <c r="EB350" s="48">
        <f>DV350+DY350</f>
        <v>5</v>
      </c>
      <c r="EC350" s="48">
        <f t="shared" ref="EC350:ED358" si="574">DW350+DZ350</f>
        <v>4</v>
      </c>
      <c r="ED350" s="48">
        <f t="shared" si="574"/>
        <v>7</v>
      </c>
      <c r="EE350" s="50">
        <f>SUM($AW350:$BT350)+SUM(BV$350:BV$358)</f>
        <v>18</v>
      </c>
      <c r="EF350" s="50">
        <f>SUM($BV350:$CS350)+SUM(AW$350:AW$358)</f>
        <v>22</v>
      </c>
      <c r="EG350" s="48">
        <f>(EB350*3)+EC350</f>
        <v>19</v>
      </c>
      <c r="EH350" s="50">
        <f>EE350-EF350</f>
        <v>-4</v>
      </c>
      <c r="EI350" s="47"/>
      <c r="EJ350" s="49">
        <f t="shared" ref="EJ350:EJ358" si="575">VLOOKUP($DT350,$B$350:$J$358,2,0)</f>
        <v>16</v>
      </c>
      <c r="EK350" s="49">
        <f t="shared" ref="EK350:EK358" si="576">VLOOKUP($DT350,$B$350:$J$358,3,0)</f>
        <v>5</v>
      </c>
      <c r="EL350" s="49">
        <f t="shared" ref="EL350:EL358" si="577">VLOOKUP($DT350,$B$350:$J$358,4,0)</f>
        <v>4</v>
      </c>
      <c r="EM350" s="49">
        <f t="shared" ref="EM350:EM358" si="578">VLOOKUP($DT350,$B$350:$J$358,5,0)</f>
        <v>7</v>
      </c>
      <c r="EN350" s="49">
        <f t="shared" ref="EN350:EN358" si="579">VLOOKUP($DT350,$B$350:$J$358,6,0)</f>
        <v>18</v>
      </c>
      <c r="EO350" s="49">
        <f t="shared" ref="EO350:EO358" si="580">VLOOKUP($DT350,$B$350:$J$358,7,0)</f>
        <v>22</v>
      </c>
      <c r="EP350" s="49">
        <f t="shared" ref="EP350:EP358" si="581">VLOOKUP($DT350,$B$350:$J$358,8,0)</f>
        <v>19</v>
      </c>
      <c r="EQ350" s="49">
        <f t="shared" ref="EQ350:EQ358" si="582">VLOOKUP($DT350,$B$350:$J$358,9,0)</f>
        <v>-4</v>
      </c>
      <c r="ES350" s="4">
        <f>IF(DU350=EJ350,0,1)</f>
        <v>0</v>
      </c>
      <c r="ET350" s="4">
        <f>IF(EB350=EK350,0,1)</f>
        <v>0</v>
      </c>
      <c r="EU350" s="4">
        <f t="shared" ref="EU350:EZ358" si="583">IF(EC350=EL350,0,1)</f>
        <v>0</v>
      </c>
      <c r="EV350" s="4">
        <f t="shared" si="583"/>
        <v>0</v>
      </c>
      <c r="EW350" s="4">
        <f t="shared" si="583"/>
        <v>0</v>
      </c>
      <c r="EX350" s="4">
        <f t="shared" si="583"/>
        <v>0</v>
      </c>
      <c r="EY350" s="4">
        <f t="shared" si="583"/>
        <v>0</v>
      </c>
      <c r="EZ350" s="4">
        <f t="shared" si="583"/>
        <v>0</v>
      </c>
    </row>
    <row r="351" spans="1:164" x14ac:dyDescent="0.25">
      <c r="A351" s="4">
        <v>2</v>
      </c>
      <c r="B351" s="4" t="s">
        <v>338</v>
      </c>
      <c r="C351" s="24">
        <v>16</v>
      </c>
      <c r="D351" s="24">
        <v>8</v>
      </c>
      <c r="E351" s="24">
        <v>3</v>
      </c>
      <c r="F351" s="24">
        <v>5</v>
      </c>
      <c r="G351" s="24">
        <v>28</v>
      </c>
      <c r="H351" s="24">
        <v>20</v>
      </c>
      <c r="I351" s="21">
        <v>27</v>
      </c>
      <c r="J351" s="24">
        <v>8</v>
      </c>
      <c r="L351" s="51" t="s">
        <v>638</v>
      </c>
      <c r="M351" s="64" t="s">
        <v>195</v>
      </c>
      <c r="N351" s="53"/>
      <c r="O351" s="57" t="s">
        <v>132</v>
      </c>
      <c r="P351" s="55" t="s">
        <v>157</v>
      </c>
      <c r="Q351" s="119" t="s">
        <v>263</v>
      </c>
      <c r="R351" s="57" t="s">
        <v>179</v>
      </c>
      <c r="S351" s="57" t="s">
        <v>117</v>
      </c>
      <c r="T351" s="57" t="s">
        <v>157</v>
      </c>
      <c r="U351" s="75" t="s">
        <v>235</v>
      </c>
      <c r="AA351" s="51" t="s">
        <v>638</v>
      </c>
      <c r="AB351" s="59" t="s">
        <v>323</v>
      </c>
      <c r="AC351" s="53"/>
      <c r="AD351" s="54" t="s">
        <v>491</v>
      </c>
      <c r="AE351" s="55" t="s">
        <v>699</v>
      </c>
      <c r="AF351" s="119"/>
      <c r="AG351" s="54" t="s">
        <v>308</v>
      </c>
      <c r="AH351" s="54" t="s">
        <v>706</v>
      </c>
      <c r="AI351" s="54" t="s">
        <v>505</v>
      </c>
      <c r="AJ351" s="60" t="s">
        <v>557</v>
      </c>
      <c r="AP351" s="118" t="s">
        <v>707</v>
      </c>
      <c r="AW351" s="61">
        <f t="shared" ref="AW351:AY358" si="584">(IF(M351="","",(IF(MID(M351,2,1)="-",LEFT(M351,1),LEFT(M351,2)))+0))</f>
        <v>0</v>
      </c>
      <c r="AX351" s="62"/>
      <c r="AY351" s="46">
        <f t="shared" si="567"/>
        <v>4</v>
      </c>
      <c r="AZ351" s="46">
        <f t="shared" si="567"/>
        <v>0</v>
      </c>
      <c r="BA351" s="46">
        <f t="shared" si="567"/>
        <v>0</v>
      </c>
      <c r="BB351" s="46">
        <f t="shared" si="567"/>
        <v>3</v>
      </c>
      <c r="BC351" s="46">
        <f t="shared" si="567"/>
        <v>1</v>
      </c>
      <c r="BD351" s="46">
        <f t="shared" si="567"/>
        <v>0</v>
      </c>
      <c r="BE351" s="63">
        <f t="shared" si="567"/>
        <v>0</v>
      </c>
      <c r="BM351" s="46"/>
      <c r="BN351" s="46"/>
      <c r="BO351" s="46"/>
      <c r="BP351" s="46" t="str">
        <f t="shared" si="568"/>
        <v/>
      </c>
      <c r="BQ351" s="46" t="str">
        <f t="shared" si="568"/>
        <v/>
      </c>
      <c r="BR351" s="46" t="str">
        <f t="shared" si="568"/>
        <v/>
      </c>
      <c r="BS351" s="46" t="str">
        <f t="shared" si="568"/>
        <v/>
      </c>
      <c r="BT351" s="46" t="str">
        <f t="shared" si="568"/>
        <v/>
      </c>
      <c r="BU351" s="47"/>
      <c r="BV351" s="61">
        <f t="shared" ref="BV351:BX358" si="585">(IF(M351="","",IF(RIGHT(M351,2)="10",RIGHT(M351,2),RIGHT(M351,1))+0))</f>
        <v>5</v>
      </c>
      <c r="BW351" s="62"/>
      <c r="BX351" s="46">
        <f t="shared" si="569"/>
        <v>1</v>
      </c>
      <c r="BY351" s="46">
        <f t="shared" si="569"/>
        <v>3</v>
      </c>
      <c r="BZ351" s="46">
        <f t="shared" si="569"/>
        <v>0</v>
      </c>
      <c r="CA351" s="46">
        <f t="shared" si="569"/>
        <v>3</v>
      </c>
      <c r="CB351" s="46">
        <f t="shared" si="569"/>
        <v>1</v>
      </c>
      <c r="CC351" s="46">
        <f t="shared" si="569"/>
        <v>3</v>
      </c>
      <c r="CD351" s="63">
        <f t="shared" si="569"/>
        <v>2</v>
      </c>
      <c r="CL351" s="46"/>
      <c r="CM351" s="46"/>
      <c r="CN351" s="46"/>
      <c r="CO351" s="46" t="str">
        <f t="shared" si="570"/>
        <v/>
      </c>
      <c r="CP351" s="46" t="str">
        <f t="shared" si="570"/>
        <v/>
      </c>
      <c r="CQ351" s="46" t="str">
        <f t="shared" si="570"/>
        <v/>
      </c>
      <c r="CR351" s="46" t="str">
        <f t="shared" si="570"/>
        <v/>
      </c>
      <c r="CS351" s="46" t="str">
        <f t="shared" si="570"/>
        <v/>
      </c>
      <c r="CU351" s="61" t="str">
        <f t="shared" ref="CU351:CU358" si="586">(IF(M351="","",IF(AW351&gt;BV351,"H",IF(AW351&lt;BV351,"A","D"))))</f>
        <v>A</v>
      </c>
      <c r="CV351" s="62"/>
      <c r="CW351" s="46" t="str">
        <f t="shared" si="571"/>
        <v>H</v>
      </c>
      <c r="CX351" s="46" t="str">
        <f t="shared" si="571"/>
        <v>A</v>
      </c>
      <c r="CY351" s="46" t="str">
        <f t="shared" si="571"/>
        <v>D</v>
      </c>
      <c r="CZ351" s="46" t="str">
        <f t="shared" si="571"/>
        <v>D</v>
      </c>
      <c r="DA351" s="46" t="str">
        <f t="shared" si="571"/>
        <v>D</v>
      </c>
      <c r="DB351" s="46" t="str">
        <f t="shared" si="571"/>
        <v>A</v>
      </c>
      <c r="DC351" s="63" t="str">
        <f t="shared" si="571"/>
        <v>A</v>
      </c>
      <c r="DK351" s="46"/>
      <c r="DL351" s="46"/>
      <c r="DM351" s="46"/>
      <c r="DN351" s="24" t="str">
        <f t="shared" si="572"/>
        <v/>
      </c>
      <c r="DO351" s="24" t="str">
        <f t="shared" si="572"/>
        <v/>
      </c>
      <c r="DP351" s="24" t="str">
        <f t="shared" si="572"/>
        <v/>
      </c>
      <c r="DQ351" s="24" t="str">
        <f t="shared" si="572"/>
        <v/>
      </c>
      <c r="DR351" s="24" t="str">
        <f t="shared" si="572"/>
        <v/>
      </c>
      <c r="DT351" s="20" t="str">
        <f t="shared" si="573"/>
        <v>Cobham</v>
      </c>
      <c r="DU351" s="48">
        <f t="shared" ref="DU351:DU358" si="587">SUM(EB351:ED351)</f>
        <v>15</v>
      </c>
      <c r="DV351" s="49">
        <f t="shared" ref="DV351:DV358" si="588">COUNTIF($CU351:$DR351,"H")</f>
        <v>1</v>
      </c>
      <c r="DW351" s="49">
        <f t="shared" ref="DW351:DW358" si="589">COUNTIF($CU351:$DR351,"D")</f>
        <v>3</v>
      </c>
      <c r="DX351" s="49">
        <f t="shared" ref="DX351:DX358" si="590">COUNTIF($CU351:$DR351,"A")</f>
        <v>4</v>
      </c>
      <c r="DY351" s="49">
        <f>COUNTIF(CV$350:CV$358,"A")</f>
        <v>2</v>
      </c>
      <c r="DZ351" s="49">
        <f>COUNTIF(CV$350:CV$358,"D")</f>
        <v>2</v>
      </c>
      <c r="EA351" s="49">
        <f>COUNTIF(CV$350:CV$358,"H")</f>
        <v>3</v>
      </c>
      <c r="EB351" s="48">
        <f t="shared" ref="EB351:EB358" si="591">DV351+DY351</f>
        <v>3</v>
      </c>
      <c r="EC351" s="48">
        <f t="shared" si="574"/>
        <v>5</v>
      </c>
      <c r="ED351" s="48">
        <f t="shared" si="574"/>
        <v>7</v>
      </c>
      <c r="EE351" s="50">
        <f>SUM($AW351:$BT351)+SUM(BW$350:BW$358)</f>
        <v>13</v>
      </c>
      <c r="EF351" s="50">
        <f>SUM($BV351:$CS351)+SUM(AX$350:AX$358)</f>
        <v>27</v>
      </c>
      <c r="EG351" s="48">
        <f t="shared" ref="EG351:EG358" si="592">(EB351*3)+EC351</f>
        <v>14</v>
      </c>
      <c r="EH351" s="50">
        <f t="shared" ref="EH351:EH358" si="593">EE351-EF351</f>
        <v>-14</v>
      </c>
      <c r="EI351" s="47"/>
      <c r="EJ351" s="49">
        <f t="shared" si="575"/>
        <v>16</v>
      </c>
      <c r="EK351" s="49">
        <f t="shared" si="576"/>
        <v>3</v>
      </c>
      <c r="EL351" s="49">
        <f t="shared" si="577"/>
        <v>5</v>
      </c>
      <c r="EM351" s="49">
        <f t="shared" si="578"/>
        <v>8</v>
      </c>
      <c r="EN351" s="49">
        <f t="shared" si="579"/>
        <v>13</v>
      </c>
      <c r="EO351" s="49">
        <f t="shared" si="580"/>
        <v>27</v>
      </c>
      <c r="EP351" s="49">
        <f t="shared" si="581"/>
        <v>14</v>
      </c>
      <c r="EQ351" s="49">
        <f t="shared" si="582"/>
        <v>-14</v>
      </c>
      <c r="ES351" s="4">
        <f t="shared" ref="ES351:ES358" si="594">IF(DU351=EJ351,0,1)</f>
        <v>1</v>
      </c>
      <c r="ET351" s="4">
        <f t="shared" ref="ET351:ET358" si="595">IF(EB351=EK351,0,1)</f>
        <v>0</v>
      </c>
      <c r="EU351" s="4">
        <f t="shared" si="583"/>
        <v>0</v>
      </c>
      <c r="EV351" s="4">
        <f t="shared" si="583"/>
        <v>1</v>
      </c>
      <c r="EW351" s="4">
        <f t="shared" si="583"/>
        <v>0</v>
      </c>
      <c r="EX351" s="4">
        <f t="shared" si="583"/>
        <v>0</v>
      </c>
      <c r="EY351" s="4">
        <f t="shared" si="583"/>
        <v>0</v>
      </c>
      <c r="EZ351" s="4">
        <f t="shared" si="583"/>
        <v>0</v>
      </c>
    </row>
    <row r="352" spans="1:164" x14ac:dyDescent="0.25">
      <c r="A352" s="4">
        <v>3</v>
      </c>
      <c r="B352" s="4" t="s">
        <v>697</v>
      </c>
      <c r="C352" s="24">
        <v>16</v>
      </c>
      <c r="D352" s="24">
        <v>7</v>
      </c>
      <c r="E352" s="24">
        <v>6</v>
      </c>
      <c r="F352" s="24">
        <v>3</v>
      </c>
      <c r="G352" s="24">
        <v>21</v>
      </c>
      <c r="H352" s="24">
        <v>13</v>
      </c>
      <c r="I352" s="21">
        <v>27</v>
      </c>
      <c r="J352" s="24">
        <v>8</v>
      </c>
      <c r="L352" s="51" t="s">
        <v>708</v>
      </c>
      <c r="M352" s="64" t="s">
        <v>206</v>
      </c>
      <c r="N352" s="57" t="s">
        <v>235</v>
      </c>
      <c r="O352" s="53"/>
      <c r="P352" s="55" t="s">
        <v>157</v>
      </c>
      <c r="Q352" s="119" t="s">
        <v>263</v>
      </c>
      <c r="R352" s="57" t="s">
        <v>149</v>
      </c>
      <c r="S352" s="57" t="s">
        <v>145</v>
      </c>
      <c r="T352" s="119" t="s">
        <v>263</v>
      </c>
      <c r="U352" s="120" t="s">
        <v>263</v>
      </c>
      <c r="AA352" s="51" t="s">
        <v>708</v>
      </c>
      <c r="AB352" s="59" t="s">
        <v>270</v>
      </c>
      <c r="AC352" s="54" t="s">
        <v>670</v>
      </c>
      <c r="AD352" s="53"/>
      <c r="AE352" s="55" t="s">
        <v>709</v>
      </c>
      <c r="AF352" s="119"/>
      <c r="AG352" s="54" t="s">
        <v>490</v>
      </c>
      <c r="AH352" s="54" t="s">
        <v>710</v>
      </c>
      <c r="AI352" s="119"/>
      <c r="AJ352" s="120"/>
      <c r="AP352" s="4" t="s">
        <v>681</v>
      </c>
      <c r="AW352" s="61">
        <f t="shared" si="584"/>
        <v>1</v>
      </c>
      <c r="AX352" s="46">
        <f t="shared" si="584"/>
        <v>0</v>
      </c>
      <c r="AY352" s="62"/>
      <c r="AZ352" s="46">
        <f t="shared" si="567"/>
        <v>0</v>
      </c>
      <c r="BA352" s="46">
        <f t="shared" si="567"/>
        <v>0</v>
      </c>
      <c r="BB352" s="46">
        <f t="shared" si="567"/>
        <v>3</v>
      </c>
      <c r="BC352" s="46">
        <f t="shared" si="567"/>
        <v>2</v>
      </c>
      <c r="BD352" s="46">
        <f t="shared" si="567"/>
        <v>0</v>
      </c>
      <c r="BE352" s="63">
        <f t="shared" si="567"/>
        <v>0</v>
      </c>
      <c r="BM352" s="46"/>
      <c r="BN352" s="46"/>
      <c r="BO352" s="46"/>
      <c r="BP352" s="46" t="str">
        <f t="shared" si="568"/>
        <v/>
      </c>
      <c r="BQ352" s="46" t="str">
        <f t="shared" si="568"/>
        <v/>
      </c>
      <c r="BR352" s="46" t="str">
        <f t="shared" si="568"/>
        <v/>
      </c>
      <c r="BS352" s="46" t="str">
        <f t="shared" si="568"/>
        <v/>
      </c>
      <c r="BT352" s="46" t="str">
        <f t="shared" si="568"/>
        <v/>
      </c>
      <c r="BU352" s="47"/>
      <c r="BV352" s="61">
        <f t="shared" si="585"/>
        <v>2</v>
      </c>
      <c r="BW352" s="46">
        <f t="shared" si="585"/>
        <v>2</v>
      </c>
      <c r="BX352" s="62"/>
      <c r="BY352" s="46">
        <f t="shared" si="569"/>
        <v>3</v>
      </c>
      <c r="BZ352" s="46">
        <f t="shared" si="569"/>
        <v>0</v>
      </c>
      <c r="CA352" s="46">
        <f t="shared" si="569"/>
        <v>2</v>
      </c>
      <c r="CB352" s="46">
        <f t="shared" si="569"/>
        <v>4</v>
      </c>
      <c r="CC352" s="46">
        <f t="shared" si="569"/>
        <v>0</v>
      </c>
      <c r="CD352" s="63">
        <f t="shared" si="569"/>
        <v>0</v>
      </c>
      <c r="CL352" s="46"/>
      <c r="CM352" s="46"/>
      <c r="CN352" s="46"/>
      <c r="CO352" s="46" t="str">
        <f t="shared" si="570"/>
        <v/>
      </c>
      <c r="CP352" s="46" t="str">
        <f t="shared" si="570"/>
        <v/>
      </c>
      <c r="CQ352" s="46" t="str">
        <f t="shared" si="570"/>
        <v/>
      </c>
      <c r="CR352" s="46" t="str">
        <f t="shared" si="570"/>
        <v/>
      </c>
      <c r="CS352" s="46" t="str">
        <f t="shared" si="570"/>
        <v/>
      </c>
      <c r="CU352" s="61" t="str">
        <f t="shared" si="586"/>
        <v>A</v>
      </c>
      <c r="CV352" s="46" t="str">
        <f>(IF(N352="","",IF(AX352&gt;BW352,"H",IF(AX352&lt;BW352,"A","D"))))</f>
        <v>A</v>
      </c>
      <c r="CW352" s="62"/>
      <c r="CX352" s="46" t="str">
        <f t="shared" si="571"/>
        <v>A</v>
      </c>
      <c r="CY352" s="46" t="str">
        <f t="shared" si="571"/>
        <v>D</v>
      </c>
      <c r="CZ352" s="46" t="str">
        <f t="shared" si="571"/>
        <v>H</v>
      </c>
      <c r="DA352" s="46" t="str">
        <f t="shared" si="571"/>
        <v>A</v>
      </c>
      <c r="DB352" s="46" t="str">
        <f t="shared" si="571"/>
        <v>D</v>
      </c>
      <c r="DC352" s="63" t="str">
        <f t="shared" si="571"/>
        <v>D</v>
      </c>
      <c r="DK352" s="46"/>
      <c r="DL352" s="46"/>
      <c r="DM352" s="46"/>
      <c r="DN352" s="24" t="str">
        <f t="shared" si="572"/>
        <v/>
      </c>
      <c r="DO352" s="24" t="str">
        <f t="shared" si="572"/>
        <v/>
      </c>
      <c r="DP352" s="24" t="str">
        <f t="shared" si="572"/>
        <v/>
      </c>
      <c r="DQ352" s="24" t="str">
        <f t="shared" si="572"/>
        <v/>
      </c>
      <c r="DR352" s="24" t="str">
        <f t="shared" si="572"/>
        <v/>
      </c>
      <c r="DT352" s="20" t="str">
        <f t="shared" si="573"/>
        <v>Colliers Wood United</v>
      </c>
      <c r="DU352" s="48">
        <f t="shared" si="587"/>
        <v>16</v>
      </c>
      <c r="DV352" s="49">
        <f t="shared" si="588"/>
        <v>1</v>
      </c>
      <c r="DW352" s="49">
        <f t="shared" si="589"/>
        <v>3</v>
      </c>
      <c r="DX352" s="49">
        <f t="shared" si="590"/>
        <v>4</v>
      </c>
      <c r="DY352" s="49">
        <f>COUNTIF(CW$350:CW$358,"A")</f>
        <v>0</v>
      </c>
      <c r="DZ352" s="49">
        <f>COUNTIF(CW$350:CW$358,"D")</f>
        <v>2</v>
      </c>
      <c r="EA352" s="49">
        <f>COUNTIF(CW$350:CW$358,"H")</f>
        <v>6</v>
      </c>
      <c r="EB352" s="48">
        <f t="shared" si="591"/>
        <v>1</v>
      </c>
      <c r="EC352" s="48">
        <f t="shared" si="574"/>
        <v>5</v>
      </c>
      <c r="ED352" s="48">
        <f t="shared" si="574"/>
        <v>10</v>
      </c>
      <c r="EE352" s="50">
        <f>SUM($AW352:$BT352)+SUM(BX$350:BX$358)</f>
        <v>15</v>
      </c>
      <c r="EF352" s="50">
        <f>SUM($BV352:$CS352)+SUM(AY$350:AY$358)</f>
        <v>34</v>
      </c>
      <c r="EG352" s="48">
        <f t="shared" si="592"/>
        <v>8</v>
      </c>
      <c r="EH352" s="50">
        <f t="shared" si="593"/>
        <v>-19</v>
      </c>
      <c r="EI352" s="47"/>
      <c r="EJ352" s="49" t="e">
        <f t="shared" si="575"/>
        <v>#N/A</v>
      </c>
      <c r="EK352" s="49" t="e">
        <f t="shared" si="576"/>
        <v>#N/A</v>
      </c>
      <c r="EL352" s="49" t="e">
        <f t="shared" si="577"/>
        <v>#N/A</v>
      </c>
      <c r="EM352" s="49" t="e">
        <f t="shared" si="578"/>
        <v>#N/A</v>
      </c>
      <c r="EN352" s="49" t="e">
        <f t="shared" si="579"/>
        <v>#N/A</v>
      </c>
      <c r="EO352" s="49" t="e">
        <f t="shared" si="580"/>
        <v>#N/A</v>
      </c>
      <c r="EP352" s="49" t="e">
        <f t="shared" si="581"/>
        <v>#N/A</v>
      </c>
      <c r="EQ352" s="49" t="e">
        <f t="shared" si="582"/>
        <v>#N/A</v>
      </c>
      <c r="ES352" s="4" t="e">
        <f t="shared" si="594"/>
        <v>#N/A</v>
      </c>
      <c r="ET352" s="4" t="e">
        <f t="shared" si="595"/>
        <v>#N/A</v>
      </c>
      <c r="EU352" s="4" t="e">
        <f t="shared" si="583"/>
        <v>#N/A</v>
      </c>
      <c r="EV352" s="4" t="e">
        <f t="shared" si="583"/>
        <v>#N/A</v>
      </c>
      <c r="EW352" s="4" t="e">
        <f t="shared" si="583"/>
        <v>#N/A</v>
      </c>
      <c r="EX352" s="4" t="e">
        <f t="shared" si="583"/>
        <v>#N/A</v>
      </c>
      <c r="EY352" s="4" t="e">
        <f t="shared" si="583"/>
        <v>#N/A</v>
      </c>
      <c r="EZ352" s="4" t="e">
        <f t="shared" si="583"/>
        <v>#N/A</v>
      </c>
    </row>
    <row r="353" spans="1:164" x14ac:dyDescent="0.25">
      <c r="A353" s="4">
        <v>4</v>
      </c>
      <c r="B353" s="4" t="s">
        <v>691</v>
      </c>
      <c r="C353" s="24">
        <v>16</v>
      </c>
      <c r="D353" s="24">
        <v>6</v>
      </c>
      <c r="E353" s="24">
        <v>5</v>
      </c>
      <c r="F353" s="24">
        <v>5</v>
      </c>
      <c r="G353" s="24">
        <v>21</v>
      </c>
      <c r="H353" s="24">
        <v>15</v>
      </c>
      <c r="I353" s="21">
        <v>23</v>
      </c>
      <c r="J353" s="24">
        <v>6</v>
      </c>
      <c r="L353" s="67" t="s">
        <v>299</v>
      </c>
      <c r="M353" s="68" t="s">
        <v>102</v>
      </c>
      <c r="N353" s="55" t="s">
        <v>131</v>
      </c>
      <c r="O353" s="55" t="s">
        <v>117</v>
      </c>
      <c r="P353" s="53"/>
      <c r="Q353" s="55" t="s">
        <v>206</v>
      </c>
      <c r="R353" s="55" t="s">
        <v>206</v>
      </c>
      <c r="S353" s="55" t="s">
        <v>227</v>
      </c>
      <c r="T353" s="119" t="s">
        <v>263</v>
      </c>
      <c r="U353" s="70" t="s">
        <v>104</v>
      </c>
      <c r="AA353" s="67" t="s">
        <v>299</v>
      </c>
      <c r="AB353" s="68" t="s">
        <v>515</v>
      </c>
      <c r="AC353" s="55" t="s">
        <v>538</v>
      </c>
      <c r="AD353" s="55" t="s">
        <v>553</v>
      </c>
      <c r="AE353" s="53"/>
      <c r="AF353" s="55" t="s">
        <v>361</v>
      </c>
      <c r="AG353" s="55" t="s">
        <v>325</v>
      </c>
      <c r="AH353" s="55" t="s">
        <v>482</v>
      </c>
      <c r="AI353" s="119"/>
      <c r="AJ353" s="70" t="s">
        <v>266</v>
      </c>
      <c r="AP353" s="4" t="s">
        <v>442</v>
      </c>
      <c r="AW353" s="61">
        <f t="shared" si="584"/>
        <v>3</v>
      </c>
      <c r="AX353" s="46">
        <f t="shared" si="584"/>
        <v>2</v>
      </c>
      <c r="AY353" s="46">
        <f t="shared" si="584"/>
        <v>1</v>
      </c>
      <c r="AZ353" s="62"/>
      <c r="BA353" s="46">
        <f>(IF(Q353="","",(IF(MID(Q353,2,1)="-",LEFT(Q353,1),LEFT(Q353,2)))+0))</f>
        <v>1</v>
      </c>
      <c r="BB353" s="46">
        <f>(IF(R353="","",(IF(MID(R353,2,1)="-",LEFT(R353,1),LEFT(R353,2)))+0))</f>
        <v>1</v>
      </c>
      <c r="BC353" s="46">
        <f>(IF(S353="","",(IF(MID(S353,2,1)="-",LEFT(S353,1),LEFT(S353,2)))+0))</f>
        <v>1</v>
      </c>
      <c r="BD353" s="46">
        <f>(IF(T353="","",(IF(MID(T353,2,1)="-",LEFT(T353,1),LEFT(T353,2)))+0))</f>
        <v>0</v>
      </c>
      <c r="BE353" s="63">
        <f>(IF(U353="","",(IF(MID(U353,2,1)="-",LEFT(U353,1),LEFT(U353,2)))+0))</f>
        <v>1</v>
      </c>
      <c r="BM353" s="46"/>
      <c r="BN353" s="46"/>
      <c r="BO353" s="46"/>
      <c r="BP353" s="46" t="str">
        <f t="shared" si="568"/>
        <v/>
      </c>
      <c r="BQ353" s="46" t="str">
        <f t="shared" si="568"/>
        <v/>
      </c>
      <c r="BR353" s="46" t="str">
        <f t="shared" si="568"/>
        <v/>
      </c>
      <c r="BS353" s="46" t="str">
        <f t="shared" si="568"/>
        <v/>
      </c>
      <c r="BT353" s="46" t="str">
        <f t="shared" si="568"/>
        <v/>
      </c>
      <c r="BU353" s="47"/>
      <c r="BV353" s="61">
        <f t="shared" si="585"/>
        <v>0</v>
      </c>
      <c r="BW353" s="46">
        <f t="shared" si="585"/>
        <v>1</v>
      </c>
      <c r="BX353" s="46">
        <f t="shared" si="585"/>
        <v>1</v>
      </c>
      <c r="BY353" s="62"/>
      <c r="BZ353" s="46">
        <f>(IF(Q353="","",IF(RIGHT(Q353,2)="10",RIGHT(Q353,2),RIGHT(Q353,1))+0))</f>
        <v>2</v>
      </c>
      <c r="CA353" s="46">
        <f>(IF(R353="","",IF(RIGHT(R353,2)="10",RIGHT(R353,2),RIGHT(R353,1))+0))</f>
        <v>2</v>
      </c>
      <c r="CB353" s="46">
        <f>(IF(S353="","",IF(RIGHT(S353,2)="10",RIGHT(S353,2),RIGHT(S353,1))+0))</f>
        <v>0</v>
      </c>
      <c r="CC353" s="46">
        <f>(IF(T353="","",IF(RIGHT(T353,2)="10",RIGHT(T353,2),RIGHT(T353,1))+0))</f>
        <v>0</v>
      </c>
      <c r="CD353" s="63">
        <f>(IF(U353="","",IF(RIGHT(U353,2)="10",RIGHT(U353,2),RIGHT(U353,1))+0))</f>
        <v>3</v>
      </c>
      <c r="CL353" s="46"/>
      <c r="CM353" s="46"/>
      <c r="CN353" s="46"/>
      <c r="CO353" s="46" t="str">
        <f t="shared" si="570"/>
        <v/>
      </c>
      <c r="CP353" s="46" t="str">
        <f t="shared" si="570"/>
        <v/>
      </c>
      <c r="CQ353" s="46" t="str">
        <f t="shared" si="570"/>
        <v/>
      </c>
      <c r="CR353" s="46" t="str">
        <f t="shared" si="570"/>
        <v/>
      </c>
      <c r="CS353" s="46" t="str">
        <f t="shared" si="570"/>
        <v/>
      </c>
      <c r="CU353" s="61" t="str">
        <f t="shared" si="586"/>
        <v>H</v>
      </c>
      <c r="CV353" s="46" t="str">
        <f>(IF(N353="","",IF(AX353&gt;BW353,"H",IF(AX353&lt;BW353,"A","D"))))</f>
        <v>H</v>
      </c>
      <c r="CW353" s="46" t="str">
        <f t="shared" ref="CW353:CW358" si="596">(IF(O353="","",IF(AY353&gt;BX353,"H",IF(AY353&lt;BX353,"A","D"))))</f>
        <v>D</v>
      </c>
      <c r="CX353" s="62"/>
      <c r="CY353" s="46" t="str">
        <f>(IF(Q353="","",IF(BA353&gt;BZ353,"H",IF(BA353&lt;BZ353,"A","D"))))</f>
        <v>A</v>
      </c>
      <c r="CZ353" s="46" t="str">
        <f>(IF(R353="","",IF(BB353&gt;CA353,"H",IF(BB353&lt;CA353,"A","D"))))</f>
        <v>A</v>
      </c>
      <c r="DA353" s="46" t="str">
        <f>(IF(S353="","",IF(BC353&gt;CB353,"H",IF(BC353&lt;CB353,"A","D"))))</f>
        <v>H</v>
      </c>
      <c r="DB353" s="46" t="str">
        <f>(IF(T353="","",IF(BD353&gt;CC353,"H",IF(BD353&lt;CC353,"A","D"))))</f>
        <v>D</v>
      </c>
      <c r="DC353" s="63" t="str">
        <f>(IF(U353="","",IF(BE353&gt;CD353,"H",IF(BE353&lt;CD353,"A","D"))))</f>
        <v>A</v>
      </c>
      <c r="DK353" s="46"/>
      <c r="DL353" s="46"/>
      <c r="DM353" s="46"/>
      <c r="DN353" s="24" t="str">
        <f t="shared" si="572"/>
        <v/>
      </c>
      <c r="DO353" s="24" t="str">
        <f t="shared" si="572"/>
        <v/>
      </c>
      <c r="DP353" s="24" t="str">
        <f t="shared" si="572"/>
        <v/>
      </c>
      <c r="DQ353" s="24" t="str">
        <f t="shared" si="572"/>
        <v/>
      </c>
      <c r="DR353" s="24" t="str">
        <f t="shared" si="572"/>
        <v/>
      </c>
      <c r="DT353" s="20" t="str">
        <f t="shared" si="573"/>
        <v>Epsom &amp; Ewell</v>
      </c>
      <c r="DU353" s="48">
        <f t="shared" si="587"/>
        <v>16</v>
      </c>
      <c r="DV353" s="49">
        <f t="shared" si="588"/>
        <v>3</v>
      </c>
      <c r="DW353" s="49">
        <f t="shared" si="589"/>
        <v>2</v>
      </c>
      <c r="DX353" s="49">
        <f t="shared" si="590"/>
        <v>3</v>
      </c>
      <c r="DY353" s="49">
        <f>COUNTIF(CX$350:CX$358,"A")</f>
        <v>3</v>
      </c>
      <c r="DZ353" s="49">
        <f>COUNTIF(CX$350:CX$358,"D")</f>
        <v>1</v>
      </c>
      <c r="EA353" s="49">
        <f>COUNTIF(CX$350:CX$358,"H")</f>
        <v>4</v>
      </c>
      <c r="EB353" s="48">
        <f t="shared" si="591"/>
        <v>6</v>
      </c>
      <c r="EC353" s="48">
        <f t="shared" si="574"/>
        <v>3</v>
      </c>
      <c r="ED353" s="48">
        <f t="shared" si="574"/>
        <v>7</v>
      </c>
      <c r="EE353" s="50">
        <f>SUM($AW353:$BT353)+SUM(BY$350:BY$358)</f>
        <v>21</v>
      </c>
      <c r="EF353" s="50">
        <f>SUM($BV353:$CS353)+SUM(AZ$350:AZ$358)</f>
        <v>17</v>
      </c>
      <c r="EG353" s="48">
        <f t="shared" si="592"/>
        <v>21</v>
      </c>
      <c r="EH353" s="50">
        <f t="shared" si="593"/>
        <v>4</v>
      </c>
      <c r="EI353" s="47"/>
      <c r="EJ353" s="49">
        <f t="shared" si="575"/>
        <v>16</v>
      </c>
      <c r="EK353" s="49">
        <f t="shared" si="576"/>
        <v>6</v>
      </c>
      <c r="EL353" s="49">
        <f t="shared" si="577"/>
        <v>3</v>
      </c>
      <c r="EM353" s="49">
        <f t="shared" si="578"/>
        <v>7</v>
      </c>
      <c r="EN353" s="49">
        <f t="shared" si="579"/>
        <v>21</v>
      </c>
      <c r="EO353" s="49">
        <f t="shared" si="580"/>
        <v>17</v>
      </c>
      <c r="EP353" s="49">
        <f t="shared" si="581"/>
        <v>21</v>
      </c>
      <c r="EQ353" s="49">
        <f t="shared" si="582"/>
        <v>4</v>
      </c>
      <c r="ES353" s="4">
        <f t="shared" si="594"/>
        <v>0</v>
      </c>
      <c r="ET353" s="4">
        <f t="shared" si="595"/>
        <v>0</v>
      </c>
      <c r="EU353" s="4">
        <f t="shared" si="583"/>
        <v>0</v>
      </c>
      <c r="EV353" s="4">
        <f t="shared" si="583"/>
        <v>0</v>
      </c>
      <c r="EW353" s="4">
        <f t="shared" si="583"/>
        <v>0</v>
      </c>
      <c r="EX353" s="4">
        <f t="shared" si="583"/>
        <v>0</v>
      </c>
      <c r="EY353" s="4">
        <f t="shared" si="583"/>
        <v>0</v>
      </c>
      <c r="EZ353" s="4">
        <f t="shared" si="583"/>
        <v>0</v>
      </c>
    </row>
    <row r="354" spans="1:164" s="20" customFormat="1" x14ac:dyDescent="0.25">
      <c r="A354" s="20">
        <v>5</v>
      </c>
      <c r="B354" s="20" t="s">
        <v>299</v>
      </c>
      <c r="C354" s="21">
        <v>16</v>
      </c>
      <c r="D354" s="21">
        <v>6</v>
      </c>
      <c r="E354" s="21">
        <v>3</v>
      </c>
      <c r="F354" s="21">
        <v>7</v>
      </c>
      <c r="G354" s="21">
        <v>21</v>
      </c>
      <c r="H354" s="21">
        <v>17</v>
      </c>
      <c r="I354" s="21">
        <v>21</v>
      </c>
      <c r="J354" s="21">
        <v>4</v>
      </c>
      <c r="L354" s="51" t="s">
        <v>697</v>
      </c>
      <c r="M354" s="157" t="s">
        <v>263</v>
      </c>
      <c r="N354" s="57" t="s">
        <v>232</v>
      </c>
      <c r="O354" s="57" t="s">
        <v>149</v>
      </c>
      <c r="P354" s="55" t="s">
        <v>164</v>
      </c>
      <c r="Q354" s="53"/>
      <c r="R354" s="57" t="s">
        <v>227</v>
      </c>
      <c r="S354" s="119" t="s">
        <v>263</v>
      </c>
      <c r="T354" s="57" t="s">
        <v>164</v>
      </c>
      <c r="U354" s="75" t="s">
        <v>235</v>
      </c>
      <c r="AA354" s="51" t="s">
        <v>697</v>
      </c>
      <c r="AB354" s="157"/>
      <c r="AC354" s="54" t="s">
        <v>534</v>
      </c>
      <c r="AD354" s="54" t="s">
        <v>555</v>
      </c>
      <c r="AE354" s="55" t="s">
        <v>527</v>
      </c>
      <c r="AF354" s="53"/>
      <c r="AG354" s="54" t="s">
        <v>645</v>
      </c>
      <c r="AH354" s="119"/>
      <c r="AI354" s="54" t="s">
        <v>554</v>
      </c>
      <c r="AJ354" s="60" t="s">
        <v>514</v>
      </c>
      <c r="AP354" s="4" t="s">
        <v>711</v>
      </c>
      <c r="AW354" s="61">
        <f t="shared" si="584"/>
        <v>0</v>
      </c>
      <c r="AX354" s="46">
        <f t="shared" si="584"/>
        <v>4</v>
      </c>
      <c r="AY354" s="46">
        <f t="shared" si="584"/>
        <v>3</v>
      </c>
      <c r="AZ354" s="46">
        <f>(IF(P354="","",(IF(MID(P354,2,1)="-",LEFT(P354,1),LEFT(P354,2)))+0))</f>
        <v>2</v>
      </c>
      <c r="BA354" s="62"/>
      <c r="BB354" s="46">
        <f>(IF(R354="","",(IF(MID(R354,2,1)="-",LEFT(R354,1),LEFT(R354,2)))+0))</f>
        <v>1</v>
      </c>
      <c r="BC354" s="46">
        <f>(IF(S354="","",(IF(MID(S354,2,1)="-",LEFT(S354,1),LEFT(S354,2)))+0))</f>
        <v>0</v>
      </c>
      <c r="BD354" s="46">
        <f>(IF(T354="","",(IF(MID(T354,2,1)="-",LEFT(T354,1),LEFT(T354,2)))+0))</f>
        <v>2</v>
      </c>
      <c r="BE354" s="63">
        <f>(IF(U354="","",(IF(MID(U354,2,1)="-",LEFT(U354,1),LEFT(U354,2)))+0))</f>
        <v>0</v>
      </c>
      <c r="BF354" s="4"/>
      <c r="BG354" s="4"/>
      <c r="BH354" s="4"/>
      <c r="BI354" s="4"/>
      <c r="BJ354" s="4"/>
      <c r="BK354" s="4"/>
      <c r="BL354" s="4"/>
      <c r="BM354" s="46"/>
      <c r="BN354" s="46"/>
      <c r="BO354" s="46"/>
      <c r="BP354" s="46" t="str">
        <f t="shared" si="568"/>
        <v/>
      </c>
      <c r="BQ354" s="46" t="str">
        <f t="shared" si="568"/>
        <v/>
      </c>
      <c r="BR354" s="46" t="str">
        <f t="shared" si="568"/>
        <v/>
      </c>
      <c r="BS354" s="46" t="str">
        <f t="shared" si="568"/>
        <v/>
      </c>
      <c r="BT354" s="46" t="str">
        <f t="shared" si="568"/>
        <v/>
      </c>
      <c r="BU354" s="47"/>
      <c r="BV354" s="61">
        <f t="shared" si="585"/>
        <v>0</v>
      </c>
      <c r="BW354" s="46">
        <f t="shared" si="585"/>
        <v>0</v>
      </c>
      <c r="BX354" s="46">
        <f t="shared" si="585"/>
        <v>2</v>
      </c>
      <c r="BY354" s="46">
        <f>(IF(P354="","",IF(RIGHT(P354,2)="10",RIGHT(P354,2),RIGHT(P354,1))+0))</f>
        <v>0</v>
      </c>
      <c r="BZ354" s="62"/>
      <c r="CA354" s="46">
        <f>(IF(R354="","",IF(RIGHT(R354,2)="10",RIGHT(R354,2),RIGHT(R354,1))+0))</f>
        <v>0</v>
      </c>
      <c r="CB354" s="46">
        <f>(IF(S354="","",IF(RIGHT(S354,2)="10",RIGHT(S354,2),RIGHT(S354,1))+0))</f>
        <v>0</v>
      </c>
      <c r="CC354" s="46">
        <f>(IF(T354="","",IF(RIGHT(T354,2)="10",RIGHT(T354,2),RIGHT(T354,1))+0))</f>
        <v>0</v>
      </c>
      <c r="CD354" s="63">
        <f>(IF(U354="","",IF(RIGHT(U354,2)="10",RIGHT(U354,2),RIGHT(U354,1))+0))</f>
        <v>2</v>
      </c>
      <c r="CE354" s="4"/>
      <c r="CF354" s="4"/>
      <c r="CG354" s="4"/>
      <c r="CH354" s="4"/>
      <c r="CI354" s="4"/>
      <c r="CJ354" s="4"/>
      <c r="CK354" s="4"/>
      <c r="CL354" s="46"/>
      <c r="CM354" s="46"/>
      <c r="CN354" s="46"/>
      <c r="CO354" s="46" t="str">
        <f t="shared" si="570"/>
        <v/>
      </c>
      <c r="CP354" s="46" t="str">
        <f t="shared" si="570"/>
        <v/>
      </c>
      <c r="CQ354" s="46" t="str">
        <f t="shared" si="570"/>
        <v/>
      </c>
      <c r="CR354" s="46" t="str">
        <f t="shared" si="570"/>
        <v/>
      </c>
      <c r="CS354" s="46" t="str">
        <f t="shared" si="570"/>
        <v/>
      </c>
      <c r="CT354" s="4"/>
      <c r="CU354" s="61" t="str">
        <f t="shared" si="586"/>
        <v>D</v>
      </c>
      <c r="CV354" s="46" t="str">
        <f>(IF(N354="","",IF(AX354&gt;BW354,"H",IF(AX354&lt;BW354,"A","D"))))</f>
        <v>H</v>
      </c>
      <c r="CW354" s="46" t="str">
        <f t="shared" si="596"/>
        <v>H</v>
      </c>
      <c r="CX354" s="46" t="str">
        <f>(IF(P354="","",IF(AZ354&gt;BY354,"H",IF(AZ354&lt;BY354,"A","D"))))</f>
        <v>H</v>
      </c>
      <c r="CY354" s="62"/>
      <c r="CZ354" s="46" t="str">
        <f>(IF(R354="","",IF(BB354&gt;CA354,"H",IF(BB354&lt;CA354,"A","D"))))</f>
        <v>H</v>
      </c>
      <c r="DA354" s="46" t="str">
        <f>(IF(S354="","",IF(BC354&gt;CB354,"H",IF(BC354&lt;CB354,"A","D"))))</f>
        <v>D</v>
      </c>
      <c r="DB354" s="46" t="str">
        <f>(IF(T354="","",IF(BD354&gt;CC354,"H",IF(BD354&lt;CC354,"A","D"))))</f>
        <v>H</v>
      </c>
      <c r="DC354" s="63" t="str">
        <f>(IF(U354="","",IF(BE354&gt;CD354,"H",IF(BE354&lt;CD354,"A","D"))))</f>
        <v>A</v>
      </c>
      <c r="DD354" s="4"/>
      <c r="DE354" s="4"/>
      <c r="DF354" s="4"/>
      <c r="DG354" s="4"/>
      <c r="DH354" s="4"/>
      <c r="DI354" s="4"/>
      <c r="DJ354" s="4"/>
      <c r="DK354" s="46"/>
      <c r="DL354" s="46"/>
      <c r="DM354" s="46"/>
      <c r="DN354" s="24" t="str">
        <f t="shared" si="572"/>
        <v/>
      </c>
      <c r="DO354" s="24" t="str">
        <f t="shared" si="572"/>
        <v/>
      </c>
      <c r="DP354" s="24" t="str">
        <f t="shared" si="572"/>
        <v/>
      </c>
      <c r="DQ354" s="24" t="str">
        <f t="shared" si="572"/>
        <v/>
      </c>
      <c r="DR354" s="24" t="str">
        <f t="shared" si="572"/>
        <v/>
      </c>
      <c r="DS354" s="4"/>
      <c r="DT354" s="20" t="str">
        <f t="shared" si="573"/>
        <v>Godalming Town</v>
      </c>
      <c r="DU354" s="48">
        <f t="shared" si="587"/>
        <v>16</v>
      </c>
      <c r="DV354" s="49">
        <f t="shared" si="588"/>
        <v>5</v>
      </c>
      <c r="DW354" s="49">
        <f t="shared" si="589"/>
        <v>2</v>
      </c>
      <c r="DX354" s="49">
        <f t="shared" si="590"/>
        <v>1</v>
      </c>
      <c r="DY354" s="49">
        <f>COUNTIF(CY$350:CY$358,"A")</f>
        <v>2</v>
      </c>
      <c r="DZ354" s="49">
        <f>COUNTIF(CY$350:CY$358,"D")</f>
        <v>4</v>
      </c>
      <c r="EA354" s="49">
        <f>COUNTIF(CY$350:CY$358,"H")</f>
        <v>2</v>
      </c>
      <c r="EB354" s="48">
        <f t="shared" si="591"/>
        <v>7</v>
      </c>
      <c r="EC354" s="48">
        <f t="shared" si="574"/>
        <v>6</v>
      </c>
      <c r="ED354" s="48">
        <f t="shared" si="574"/>
        <v>3</v>
      </c>
      <c r="EE354" s="50">
        <f>SUM($AW354:$BT354)+SUM(BZ$350:BZ$358)</f>
        <v>21</v>
      </c>
      <c r="EF354" s="50">
        <f>SUM($BV354:$CS354)+SUM(BA$350:BA$358)</f>
        <v>13</v>
      </c>
      <c r="EG354" s="48">
        <f t="shared" si="592"/>
        <v>27</v>
      </c>
      <c r="EH354" s="50">
        <f t="shared" si="593"/>
        <v>8</v>
      </c>
      <c r="EI354" s="47"/>
      <c r="EJ354" s="49">
        <f t="shared" si="575"/>
        <v>16</v>
      </c>
      <c r="EK354" s="49">
        <f t="shared" si="576"/>
        <v>7</v>
      </c>
      <c r="EL354" s="49">
        <f t="shared" si="577"/>
        <v>6</v>
      </c>
      <c r="EM354" s="49">
        <f t="shared" si="578"/>
        <v>3</v>
      </c>
      <c r="EN354" s="49">
        <f t="shared" si="579"/>
        <v>21</v>
      </c>
      <c r="EO354" s="49">
        <f t="shared" si="580"/>
        <v>13</v>
      </c>
      <c r="EP354" s="49">
        <f t="shared" si="581"/>
        <v>27</v>
      </c>
      <c r="EQ354" s="49">
        <f t="shared" si="582"/>
        <v>8</v>
      </c>
      <c r="ER354" s="4"/>
      <c r="ES354" s="4">
        <f t="shared" si="594"/>
        <v>0</v>
      </c>
      <c r="ET354" s="4">
        <f t="shared" si="595"/>
        <v>0</v>
      </c>
      <c r="EU354" s="4">
        <f t="shared" si="583"/>
        <v>0</v>
      </c>
      <c r="EV354" s="4">
        <f t="shared" si="583"/>
        <v>0</v>
      </c>
      <c r="EW354" s="4">
        <f t="shared" si="583"/>
        <v>0</v>
      </c>
      <c r="EX354" s="4">
        <f t="shared" si="583"/>
        <v>0</v>
      </c>
      <c r="EY354" s="4">
        <f t="shared" si="583"/>
        <v>0</v>
      </c>
      <c r="EZ354" s="4">
        <f t="shared" si="583"/>
        <v>0</v>
      </c>
      <c r="FC354" s="22"/>
      <c r="FD354" s="22"/>
      <c r="FE354" s="22"/>
      <c r="FF354" s="22"/>
      <c r="FG354" s="22"/>
      <c r="FH354" s="4"/>
    </row>
    <row r="355" spans="1:164" x14ac:dyDescent="0.25">
      <c r="A355" s="4">
        <v>6</v>
      </c>
      <c r="B355" s="4" t="s">
        <v>692</v>
      </c>
      <c r="C355" s="24">
        <v>16</v>
      </c>
      <c r="D355" s="24">
        <v>5</v>
      </c>
      <c r="E355" s="24">
        <v>4</v>
      </c>
      <c r="F355" s="24">
        <v>7</v>
      </c>
      <c r="G355" s="24">
        <v>18</v>
      </c>
      <c r="H355" s="24">
        <v>22</v>
      </c>
      <c r="I355" s="21">
        <v>19</v>
      </c>
      <c r="J355" s="24">
        <v>-4</v>
      </c>
      <c r="L355" s="51" t="s">
        <v>579</v>
      </c>
      <c r="M355" s="64" t="s">
        <v>117</v>
      </c>
      <c r="N355" s="57" t="s">
        <v>131</v>
      </c>
      <c r="O355" s="57" t="s">
        <v>166</v>
      </c>
      <c r="P355" s="119" t="s">
        <v>263</v>
      </c>
      <c r="Q355" s="57" t="s">
        <v>131</v>
      </c>
      <c r="R355" s="53"/>
      <c r="S355" s="57" t="s">
        <v>104</v>
      </c>
      <c r="T355" s="119" t="s">
        <v>263</v>
      </c>
      <c r="U355" s="75" t="s">
        <v>147</v>
      </c>
      <c r="AA355" s="51" t="s">
        <v>579</v>
      </c>
      <c r="AB355" s="132" t="s">
        <v>538</v>
      </c>
      <c r="AC355" s="54" t="s">
        <v>248</v>
      </c>
      <c r="AD355" s="65" t="s">
        <v>712</v>
      </c>
      <c r="AE355" s="119"/>
      <c r="AF355" s="54" t="s">
        <v>353</v>
      </c>
      <c r="AG355" s="53"/>
      <c r="AH355" s="54" t="s">
        <v>395</v>
      </c>
      <c r="AI355" s="119"/>
      <c r="AJ355" s="60" t="s">
        <v>533</v>
      </c>
      <c r="AP355" s="4" t="s">
        <v>312</v>
      </c>
      <c r="AW355" s="61">
        <f t="shared" si="584"/>
        <v>1</v>
      </c>
      <c r="AX355" s="46">
        <f t="shared" si="584"/>
        <v>2</v>
      </c>
      <c r="AY355" s="46">
        <f t="shared" si="584"/>
        <v>4</v>
      </c>
      <c r="AZ355" s="46">
        <f>(IF(P355="","",(IF(MID(P355,2,1)="-",LEFT(P355,1),LEFT(P355,2)))+0))</f>
        <v>0</v>
      </c>
      <c r="BA355" s="46">
        <f>(IF(Q355="","",(IF(MID(Q355,2,1)="-",LEFT(Q355,1),LEFT(Q355,2)))+0))</f>
        <v>2</v>
      </c>
      <c r="BB355" s="62"/>
      <c r="BC355" s="46">
        <f>(IF(S355="","",(IF(MID(S355,2,1)="-",LEFT(S355,1),LEFT(S355,2)))+0))</f>
        <v>1</v>
      </c>
      <c r="BD355" s="46">
        <f>(IF(T355="","",(IF(MID(T355,2,1)="-",LEFT(T355,1),LEFT(T355,2)))+0))</f>
        <v>0</v>
      </c>
      <c r="BE355" s="63">
        <f>(IF(U355="","",(IF(MID(U355,2,1)="-",LEFT(U355,1),LEFT(U355,2)))+0))</f>
        <v>0</v>
      </c>
      <c r="BM355" s="46"/>
      <c r="BN355" s="46"/>
      <c r="BO355" s="46"/>
      <c r="BP355" s="46" t="str">
        <f t="shared" si="568"/>
        <v/>
      </c>
      <c r="BQ355" s="46" t="str">
        <f t="shared" si="568"/>
        <v/>
      </c>
      <c r="BR355" s="46" t="str">
        <f t="shared" si="568"/>
        <v/>
      </c>
      <c r="BS355" s="46" t="str">
        <f t="shared" si="568"/>
        <v/>
      </c>
      <c r="BT355" s="46" t="str">
        <f t="shared" si="568"/>
        <v/>
      </c>
      <c r="BU355" s="47"/>
      <c r="BV355" s="61">
        <f t="shared" si="585"/>
        <v>1</v>
      </c>
      <c r="BW355" s="46">
        <f t="shared" si="585"/>
        <v>1</v>
      </c>
      <c r="BX355" s="46">
        <f t="shared" si="585"/>
        <v>3</v>
      </c>
      <c r="BY355" s="46">
        <f>(IF(P355="","",IF(RIGHT(P355,2)="10",RIGHT(P355,2),RIGHT(P355,1))+0))</f>
        <v>0</v>
      </c>
      <c r="BZ355" s="46">
        <f>(IF(Q355="","",IF(RIGHT(Q355,2)="10",RIGHT(Q355,2),RIGHT(Q355,1))+0))</f>
        <v>1</v>
      </c>
      <c r="CA355" s="62"/>
      <c r="CB355" s="46">
        <f>(IF(S355="","",IF(RIGHT(S355,2)="10",RIGHT(S355,2),RIGHT(S355,1))+0))</f>
        <v>3</v>
      </c>
      <c r="CC355" s="46">
        <f>(IF(T355="","",IF(RIGHT(T355,2)="10",RIGHT(T355,2),RIGHT(T355,1))+0))</f>
        <v>0</v>
      </c>
      <c r="CD355" s="63">
        <f>(IF(U355="","",IF(RIGHT(U355,2)="10",RIGHT(U355,2),RIGHT(U355,1))+0))</f>
        <v>1</v>
      </c>
      <c r="CL355" s="46"/>
      <c r="CM355" s="46"/>
      <c r="CN355" s="46"/>
      <c r="CO355" s="46" t="str">
        <f t="shared" si="570"/>
        <v/>
      </c>
      <c r="CP355" s="46" t="str">
        <f t="shared" si="570"/>
        <v/>
      </c>
      <c r="CQ355" s="46" t="str">
        <f t="shared" si="570"/>
        <v/>
      </c>
      <c r="CR355" s="46" t="str">
        <f t="shared" si="570"/>
        <v/>
      </c>
      <c r="CS355" s="46" t="str">
        <f t="shared" si="570"/>
        <v/>
      </c>
      <c r="CU355" s="61" t="str">
        <f t="shared" si="586"/>
        <v>D</v>
      </c>
      <c r="CV355" s="46" t="str">
        <f>(IF(N355="","",IF(AX355&gt;BW355,"H",IF(AX355&lt;BW355,"A","D"))))</f>
        <v>H</v>
      </c>
      <c r="CW355" s="46" t="str">
        <f t="shared" si="596"/>
        <v>H</v>
      </c>
      <c r="CX355" s="46" t="str">
        <f>(IF(P355="","",IF(AZ355&gt;BY355,"H",IF(AZ355&lt;BY355,"A","D"))))</f>
        <v>D</v>
      </c>
      <c r="CY355" s="46" t="str">
        <f>(IF(Q355="","",IF(BA355&gt;BZ355,"H",IF(BA355&lt;BZ355,"A","D"))))</f>
        <v>H</v>
      </c>
      <c r="CZ355" s="62"/>
      <c r="DA355" s="46"/>
      <c r="DB355" s="46" t="str">
        <f>(IF(T355="","",IF(BD355&gt;CC355,"H",IF(BD355&lt;CC355,"A","D"))))</f>
        <v>D</v>
      </c>
      <c r="DC355" s="63" t="str">
        <f>(IF(U355="","",IF(BE355&gt;CD355,"H",IF(BE355&lt;CD355,"A","D"))))</f>
        <v>A</v>
      </c>
      <c r="DK355" s="46"/>
      <c r="DL355" s="46"/>
      <c r="DM355" s="46"/>
      <c r="DN355" s="24" t="str">
        <f t="shared" si="572"/>
        <v/>
      </c>
      <c r="DO355" s="24" t="str">
        <f t="shared" si="572"/>
        <v/>
      </c>
      <c r="DP355" s="24" t="str">
        <f t="shared" si="572"/>
        <v/>
      </c>
      <c r="DQ355" s="24" t="str">
        <f t="shared" si="572"/>
        <v/>
      </c>
      <c r="DR355" s="24" t="str">
        <f t="shared" si="572"/>
        <v/>
      </c>
      <c r="DT355" s="20" t="str">
        <f t="shared" si="573"/>
        <v>Kingstonian</v>
      </c>
      <c r="DU355" s="48">
        <f t="shared" si="587"/>
        <v>15</v>
      </c>
      <c r="DV355" s="49">
        <f t="shared" si="588"/>
        <v>3</v>
      </c>
      <c r="DW355" s="49">
        <f t="shared" si="589"/>
        <v>3</v>
      </c>
      <c r="DX355" s="49">
        <f t="shared" si="590"/>
        <v>1</v>
      </c>
      <c r="DY355" s="49">
        <f>COUNTIF(CZ$350:CZ$358,"A")</f>
        <v>2</v>
      </c>
      <c r="DZ355" s="49">
        <f>COUNTIF(CZ$350:CZ$358,"D")</f>
        <v>1</v>
      </c>
      <c r="EA355" s="49">
        <f>COUNTIF(CZ$350:CZ$358,"H")</f>
        <v>5</v>
      </c>
      <c r="EB355" s="48">
        <f t="shared" si="591"/>
        <v>5</v>
      </c>
      <c r="EC355" s="48">
        <f t="shared" si="574"/>
        <v>4</v>
      </c>
      <c r="ED355" s="48">
        <f t="shared" si="574"/>
        <v>6</v>
      </c>
      <c r="EE355" s="50">
        <f>SUM($AW355:$BT355)+SUM(CA$350:CA$358)</f>
        <v>21</v>
      </c>
      <c r="EF355" s="50">
        <f>SUM($BV355:$CS355)+SUM(BB$350:BB$358)</f>
        <v>27</v>
      </c>
      <c r="EG355" s="48">
        <f t="shared" si="592"/>
        <v>19</v>
      </c>
      <c r="EH355" s="50">
        <f t="shared" si="593"/>
        <v>-6</v>
      </c>
      <c r="EI355" s="47"/>
      <c r="EJ355" s="49">
        <f t="shared" si="575"/>
        <v>16</v>
      </c>
      <c r="EK355" s="49">
        <f t="shared" si="576"/>
        <v>5</v>
      </c>
      <c r="EL355" s="49">
        <f t="shared" si="577"/>
        <v>4</v>
      </c>
      <c r="EM355" s="49">
        <f t="shared" si="578"/>
        <v>7</v>
      </c>
      <c r="EN355" s="49">
        <f t="shared" si="579"/>
        <v>21</v>
      </c>
      <c r="EO355" s="49">
        <f t="shared" si="580"/>
        <v>27</v>
      </c>
      <c r="EP355" s="49">
        <f t="shared" si="581"/>
        <v>19</v>
      </c>
      <c r="EQ355" s="49">
        <f t="shared" si="582"/>
        <v>-6</v>
      </c>
      <c r="ES355" s="4">
        <f t="shared" si="594"/>
        <v>1</v>
      </c>
      <c r="ET355" s="4">
        <f t="shared" si="595"/>
        <v>0</v>
      </c>
      <c r="EU355" s="4">
        <f t="shared" si="583"/>
        <v>0</v>
      </c>
      <c r="EV355" s="4">
        <f t="shared" si="583"/>
        <v>1</v>
      </c>
      <c r="EW355" s="4">
        <f t="shared" si="583"/>
        <v>0</v>
      </c>
      <c r="EX355" s="4">
        <f t="shared" si="583"/>
        <v>0</v>
      </c>
      <c r="EY355" s="4">
        <f t="shared" si="583"/>
        <v>0</v>
      </c>
      <c r="EZ355" s="4">
        <f t="shared" si="583"/>
        <v>0</v>
      </c>
    </row>
    <row r="356" spans="1:164" x14ac:dyDescent="0.25">
      <c r="A356" s="4">
        <v>7</v>
      </c>
      <c r="B356" s="4" t="s">
        <v>579</v>
      </c>
      <c r="C356" s="24">
        <v>16</v>
      </c>
      <c r="D356" s="24">
        <v>5</v>
      </c>
      <c r="E356" s="24">
        <v>4</v>
      </c>
      <c r="F356" s="24">
        <v>7</v>
      </c>
      <c r="G356" s="24">
        <v>21</v>
      </c>
      <c r="H356" s="24">
        <v>27</v>
      </c>
      <c r="I356" s="21">
        <v>19</v>
      </c>
      <c r="J356" s="24">
        <v>-6</v>
      </c>
      <c r="L356" s="51" t="s">
        <v>338</v>
      </c>
      <c r="M356" s="64" t="s">
        <v>206</v>
      </c>
      <c r="N356" s="57" t="s">
        <v>227</v>
      </c>
      <c r="O356" s="57" t="s">
        <v>102</v>
      </c>
      <c r="P356" s="55" t="s">
        <v>131</v>
      </c>
      <c r="Q356" s="57" t="s">
        <v>100</v>
      </c>
      <c r="R356" s="57" t="s">
        <v>149</v>
      </c>
      <c r="S356" s="53"/>
      <c r="T356" s="57" t="s">
        <v>145</v>
      </c>
      <c r="U356" s="75" t="s">
        <v>147</v>
      </c>
      <c r="AA356" s="51" t="s">
        <v>338</v>
      </c>
      <c r="AB356" s="59" t="s">
        <v>574</v>
      </c>
      <c r="AC356" s="54" t="s">
        <v>502</v>
      </c>
      <c r="AD356" s="54" t="s">
        <v>645</v>
      </c>
      <c r="AE356" s="55" t="s">
        <v>415</v>
      </c>
      <c r="AF356" s="54" t="s">
        <v>404</v>
      </c>
      <c r="AG356" s="54" t="s">
        <v>634</v>
      </c>
      <c r="AH356" s="53"/>
      <c r="AI356" s="54" t="s">
        <v>699</v>
      </c>
      <c r="AJ356" s="123" t="s">
        <v>340</v>
      </c>
      <c r="AW356" s="61">
        <f t="shared" si="584"/>
        <v>1</v>
      </c>
      <c r="AX356" s="46">
        <f t="shared" si="584"/>
        <v>1</v>
      </c>
      <c r="AY356" s="46">
        <f t="shared" si="584"/>
        <v>3</v>
      </c>
      <c r="AZ356" s="46">
        <f>(IF(P356="","",(IF(MID(P356,2,1)="-",LEFT(P356,1),LEFT(P356,2)))+0))</f>
        <v>2</v>
      </c>
      <c r="BA356" s="46">
        <f>(IF(Q356="","",(IF(MID(Q356,2,1)="-",LEFT(Q356,1),LEFT(Q356,2)))+0))</f>
        <v>2</v>
      </c>
      <c r="BB356" s="46">
        <f>(IF(R356="","",(IF(MID(R356,2,1)="-",LEFT(R356,1),LEFT(R356,2)))+0))</f>
        <v>3</v>
      </c>
      <c r="BC356" s="62"/>
      <c r="BD356" s="46">
        <f>(IF(T356="","",(IF(MID(T356,2,1)="-",LEFT(T356,1),LEFT(T356,2)))+0))</f>
        <v>2</v>
      </c>
      <c r="BE356" s="63">
        <f>(IF(U356="","",(IF(MID(U356,2,1)="-",LEFT(U356,1),LEFT(U356,2)))+0))</f>
        <v>0</v>
      </c>
      <c r="BM356" s="46"/>
      <c r="BN356" s="46"/>
      <c r="BO356" s="46"/>
      <c r="BP356" s="46" t="str">
        <f t="shared" si="568"/>
        <v/>
      </c>
      <c r="BQ356" s="46" t="str">
        <f t="shared" si="568"/>
        <v/>
      </c>
      <c r="BR356" s="46" t="str">
        <f t="shared" si="568"/>
        <v/>
      </c>
      <c r="BS356" s="46" t="str">
        <f t="shared" si="568"/>
        <v/>
      </c>
      <c r="BT356" s="46" t="str">
        <f t="shared" si="568"/>
        <v/>
      </c>
      <c r="BU356" s="47"/>
      <c r="BV356" s="61">
        <f t="shared" si="585"/>
        <v>2</v>
      </c>
      <c r="BW356" s="46">
        <f t="shared" si="585"/>
        <v>0</v>
      </c>
      <c r="BX356" s="46">
        <f t="shared" si="585"/>
        <v>0</v>
      </c>
      <c r="BY356" s="46">
        <f>(IF(P356="","",IF(RIGHT(P356,2)="10",RIGHT(P356,2),RIGHT(P356,1))+0))</f>
        <v>1</v>
      </c>
      <c r="BZ356" s="46">
        <f>(IF(Q356="","",IF(RIGHT(Q356,2)="10",RIGHT(Q356,2),RIGHT(Q356,1))+0))</f>
        <v>3</v>
      </c>
      <c r="CA356" s="46">
        <f>(IF(R356="","",IF(RIGHT(R356,2)="10",RIGHT(R356,2),RIGHT(R356,1))+0))</f>
        <v>2</v>
      </c>
      <c r="CB356" s="62"/>
      <c r="CC356" s="46">
        <f>(IF(T356="","",IF(RIGHT(T356,2)="10",RIGHT(T356,2),RIGHT(T356,1))+0))</f>
        <v>4</v>
      </c>
      <c r="CD356" s="63">
        <f>(IF(U356="","",IF(RIGHT(U356,2)="10",RIGHT(U356,2),RIGHT(U356,1))+0))</f>
        <v>1</v>
      </c>
      <c r="CL356" s="46"/>
      <c r="CM356" s="46"/>
      <c r="CN356" s="46"/>
      <c r="CO356" s="46" t="str">
        <f t="shared" si="570"/>
        <v/>
      </c>
      <c r="CP356" s="46" t="str">
        <f t="shared" si="570"/>
        <v/>
      </c>
      <c r="CQ356" s="46" t="str">
        <f t="shared" si="570"/>
        <v/>
      </c>
      <c r="CR356" s="46" t="str">
        <f t="shared" si="570"/>
        <v/>
      </c>
      <c r="CS356" s="46" t="str">
        <f t="shared" si="570"/>
        <v/>
      </c>
      <c r="CU356" s="61" t="str">
        <f t="shared" si="586"/>
        <v>A</v>
      </c>
      <c r="CV356" s="46"/>
      <c r="CW356" s="46" t="str">
        <f t="shared" si="596"/>
        <v>H</v>
      </c>
      <c r="CX356" s="46" t="str">
        <f>(IF(P356="","",IF(AZ356&gt;BY356,"H",IF(AZ356&lt;BY356,"A","D"))))</f>
        <v>H</v>
      </c>
      <c r="CY356" s="46" t="str">
        <f>(IF(Q356="","",IF(BA356&gt;BZ356,"H",IF(BA356&lt;BZ356,"A","D"))))</f>
        <v>A</v>
      </c>
      <c r="CZ356" s="46" t="str">
        <f>(IF(R356="","",IF(BB356&gt;CA356,"H",IF(BB356&lt;CA356,"A","D"))))</f>
        <v>H</v>
      </c>
      <c r="DA356" s="62"/>
      <c r="DB356" s="46" t="str">
        <f>(IF(T356="","",IF(BD356&gt;CC356,"H",IF(BD356&lt;CC356,"A","D"))))</f>
        <v>A</v>
      </c>
      <c r="DC356" s="63" t="str">
        <f>(IF(U356="","",IF(BE356&gt;CD356,"H",IF(BE356&lt;CD356,"A","D"))))</f>
        <v>A</v>
      </c>
      <c r="DK356" s="46"/>
      <c r="DL356" s="46"/>
      <c r="DM356" s="46"/>
      <c r="DN356" s="24" t="str">
        <f t="shared" si="572"/>
        <v/>
      </c>
      <c r="DO356" s="24" t="str">
        <f t="shared" si="572"/>
        <v/>
      </c>
      <c r="DP356" s="24" t="str">
        <f t="shared" si="572"/>
        <v/>
      </c>
      <c r="DQ356" s="24" t="str">
        <f t="shared" si="572"/>
        <v/>
      </c>
      <c r="DR356" s="24" t="str">
        <f t="shared" si="572"/>
        <v/>
      </c>
      <c r="DT356" s="20" t="str">
        <f t="shared" si="573"/>
        <v>Leatherhead</v>
      </c>
      <c r="DU356" s="48">
        <f t="shared" si="587"/>
        <v>14</v>
      </c>
      <c r="DV356" s="49">
        <f t="shared" si="588"/>
        <v>3</v>
      </c>
      <c r="DW356" s="49">
        <f t="shared" si="589"/>
        <v>0</v>
      </c>
      <c r="DX356" s="49">
        <f t="shared" si="590"/>
        <v>4</v>
      </c>
      <c r="DY356" s="49">
        <f>COUNTIF(DA$350:DA$358,"A")</f>
        <v>3</v>
      </c>
      <c r="DZ356" s="49">
        <f>COUNTIF(DA$350:DA$358,"D")</f>
        <v>3</v>
      </c>
      <c r="EA356" s="49">
        <f>COUNTIF(DA$350:DA$358,"H")</f>
        <v>1</v>
      </c>
      <c r="EB356" s="48">
        <f t="shared" si="591"/>
        <v>6</v>
      </c>
      <c r="EC356" s="48">
        <f t="shared" si="574"/>
        <v>3</v>
      </c>
      <c r="ED356" s="48">
        <f t="shared" si="574"/>
        <v>5</v>
      </c>
      <c r="EE356" s="50">
        <f>SUM($AW356:$BT356)+SUM(CB$350:CB$358)</f>
        <v>28</v>
      </c>
      <c r="EF356" s="50">
        <f>SUM($BV356:$CS356)+SUM(BC$350:BC$358)</f>
        <v>20</v>
      </c>
      <c r="EG356" s="48">
        <f t="shared" si="592"/>
        <v>21</v>
      </c>
      <c r="EH356" s="50">
        <f t="shared" si="593"/>
        <v>8</v>
      </c>
      <c r="EI356" s="47"/>
      <c r="EJ356" s="49">
        <f t="shared" si="575"/>
        <v>16</v>
      </c>
      <c r="EK356" s="49">
        <f t="shared" si="576"/>
        <v>8</v>
      </c>
      <c r="EL356" s="49">
        <f t="shared" si="577"/>
        <v>3</v>
      </c>
      <c r="EM356" s="49">
        <f t="shared" si="578"/>
        <v>5</v>
      </c>
      <c r="EN356" s="49">
        <f t="shared" si="579"/>
        <v>28</v>
      </c>
      <c r="EO356" s="49">
        <f t="shared" si="580"/>
        <v>20</v>
      </c>
      <c r="EP356" s="49">
        <f t="shared" si="581"/>
        <v>27</v>
      </c>
      <c r="EQ356" s="49">
        <f t="shared" si="582"/>
        <v>8</v>
      </c>
      <c r="ES356" s="4">
        <f t="shared" si="594"/>
        <v>1</v>
      </c>
      <c r="ET356" s="4">
        <f t="shared" si="595"/>
        <v>1</v>
      </c>
      <c r="EU356" s="4">
        <f t="shared" si="583"/>
        <v>0</v>
      </c>
      <c r="EV356" s="4">
        <f t="shared" si="583"/>
        <v>0</v>
      </c>
      <c r="EW356" s="4">
        <f t="shared" si="583"/>
        <v>0</v>
      </c>
      <c r="EX356" s="4">
        <f t="shared" si="583"/>
        <v>0</v>
      </c>
      <c r="EY356" s="4">
        <f t="shared" si="583"/>
        <v>1</v>
      </c>
      <c r="EZ356" s="4">
        <f t="shared" si="583"/>
        <v>0</v>
      </c>
    </row>
    <row r="357" spans="1:164" x14ac:dyDescent="0.25">
      <c r="A357" s="4">
        <v>8</v>
      </c>
      <c r="B357" s="4" t="s">
        <v>638</v>
      </c>
      <c r="C357" s="24">
        <v>16</v>
      </c>
      <c r="D357" s="24">
        <v>3</v>
      </c>
      <c r="E357" s="24">
        <v>5</v>
      </c>
      <c r="F357" s="24">
        <v>8</v>
      </c>
      <c r="G357" s="24">
        <v>13</v>
      </c>
      <c r="H357" s="24">
        <v>27</v>
      </c>
      <c r="I357" s="21">
        <v>14</v>
      </c>
      <c r="J357" s="24">
        <v>-14</v>
      </c>
      <c r="L357" s="51" t="s">
        <v>691</v>
      </c>
      <c r="M357" s="64" t="s">
        <v>235</v>
      </c>
      <c r="N357" s="119" t="s">
        <v>263</v>
      </c>
      <c r="O357" s="57" t="s">
        <v>102</v>
      </c>
      <c r="P357" s="55" t="s">
        <v>131</v>
      </c>
      <c r="Q357" s="57" t="s">
        <v>149</v>
      </c>
      <c r="R357" s="57" t="s">
        <v>102</v>
      </c>
      <c r="S357" s="57" t="s">
        <v>206</v>
      </c>
      <c r="T357" s="53"/>
      <c r="U357" s="75" t="s">
        <v>206</v>
      </c>
      <c r="AA357" s="51" t="s">
        <v>691</v>
      </c>
      <c r="AB357" s="59" t="s">
        <v>528</v>
      </c>
      <c r="AC357" s="119"/>
      <c r="AD357" s="54" t="s">
        <v>557</v>
      </c>
      <c r="AE357" s="55" t="s">
        <v>643</v>
      </c>
      <c r="AF357" s="54" t="s">
        <v>323</v>
      </c>
      <c r="AG357" s="54" t="s">
        <v>713</v>
      </c>
      <c r="AH357" s="54" t="s">
        <v>537</v>
      </c>
      <c r="AI357" s="53"/>
      <c r="AJ357" s="60" t="s">
        <v>516</v>
      </c>
      <c r="AW357" s="61">
        <f t="shared" si="584"/>
        <v>0</v>
      </c>
      <c r="AX357" s="46">
        <f t="shared" si="584"/>
        <v>0</v>
      </c>
      <c r="AY357" s="46">
        <f t="shared" si="584"/>
        <v>3</v>
      </c>
      <c r="AZ357" s="46">
        <f>(IF(P357="","",(IF(MID(P357,2,1)="-",LEFT(P357,1),LEFT(P357,2)))+0))</f>
        <v>2</v>
      </c>
      <c r="BA357" s="46">
        <f>(IF(Q357="","",(IF(MID(Q357,2,1)="-",LEFT(Q357,1),LEFT(Q357,2)))+0))</f>
        <v>3</v>
      </c>
      <c r="BB357" s="46">
        <f>(IF(R357="","",(IF(MID(R357,2,1)="-",LEFT(R357,1),LEFT(R357,2)))+0))</f>
        <v>3</v>
      </c>
      <c r="BC357" s="46">
        <f>(IF(S357="","",(IF(MID(S357,2,1)="-",LEFT(S357,1),LEFT(S357,2)))+0))</f>
        <v>1</v>
      </c>
      <c r="BD357" s="62"/>
      <c r="BE357" s="63">
        <f>(IF(U357="","",(IF(MID(U357,2,1)="-",LEFT(U357,1),LEFT(U357,2)))+0))</f>
        <v>1</v>
      </c>
      <c r="BM357" s="46"/>
      <c r="BN357" s="46"/>
      <c r="BO357" s="46"/>
      <c r="BP357" s="46" t="str">
        <f t="shared" si="568"/>
        <v/>
      </c>
      <c r="BQ357" s="46" t="str">
        <f t="shared" si="568"/>
        <v/>
      </c>
      <c r="BR357" s="46" t="str">
        <f t="shared" si="568"/>
        <v/>
      </c>
      <c r="BS357" s="46" t="str">
        <f t="shared" si="568"/>
        <v/>
      </c>
      <c r="BT357" s="46" t="str">
        <f t="shared" si="568"/>
        <v/>
      </c>
      <c r="BU357" s="47"/>
      <c r="BV357" s="61">
        <f t="shared" si="585"/>
        <v>2</v>
      </c>
      <c r="BW357" s="46">
        <f t="shared" si="585"/>
        <v>0</v>
      </c>
      <c r="BX357" s="46">
        <f t="shared" si="585"/>
        <v>0</v>
      </c>
      <c r="BY357" s="46">
        <f>(IF(P357="","",IF(RIGHT(P357,2)="10",RIGHT(P357,2),RIGHT(P357,1))+0))</f>
        <v>1</v>
      </c>
      <c r="BZ357" s="46">
        <f>(IF(Q357="","",IF(RIGHT(Q357,2)="10",RIGHT(Q357,2),RIGHT(Q357,1))+0))</f>
        <v>2</v>
      </c>
      <c r="CA357" s="46">
        <f>(IF(R357="","",IF(RIGHT(R357,2)="10",RIGHT(R357,2),RIGHT(R357,1))+0))</f>
        <v>0</v>
      </c>
      <c r="CB357" s="46">
        <f>(IF(S357="","",IF(RIGHT(S357,2)="10",RIGHT(S357,2),RIGHT(S357,1))+0))</f>
        <v>2</v>
      </c>
      <c r="CC357" s="62"/>
      <c r="CD357" s="63">
        <f>(IF(U357="","",IF(RIGHT(U357,2)="10",RIGHT(U357,2),RIGHT(U357,1))+0))</f>
        <v>2</v>
      </c>
      <c r="CL357" s="46"/>
      <c r="CM357" s="46"/>
      <c r="CN357" s="46"/>
      <c r="CO357" s="46" t="str">
        <f t="shared" si="570"/>
        <v/>
      </c>
      <c r="CP357" s="46" t="str">
        <f t="shared" si="570"/>
        <v/>
      </c>
      <c r="CQ357" s="46" t="str">
        <f t="shared" si="570"/>
        <v/>
      </c>
      <c r="CR357" s="46" t="str">
        <f t="shared" si="570"/>
        <v/>
      </c>
      <c r="CS357" s="46" t="str">
        <f t="shared" si="570"/>
        <v/>
      </c>
      <c r="CU357" s="61" t="str">
        <f t="shared" si="586"/>
        <v>A</v>
      </c>
      <c r="CV357" s="46" t="str">
        <f>(IF(N357="","",IF(AX357&gt;BW357,"H",IF(AX357&lt;BW357,"A","D"))))</f>
        <v>D</v>
      </c>
      <c r="CW357" s="46" t="str">
        <f t="shared" si="596"/>
        <v>H</v>
      </c>
      <c r="CX357" s="46" t="str">
        <f>(IF(P357="","",IF(AZ357&gt;BY357,"H",IF(AZ357&lt;BY357,"A","D"))))</f>
        <v>H</v>
      </c>
      <c r="CY357" s="46" t="str">
        <f>(IF(Q357="","",IF(BA357&gt;BZ357,"H",IF(BA357&lt;BZ357,"A","D"))))</f>
        <v>H</v>
      </c>
      <c r="CZ357" s="46" t="str">
        <f>(IF(R357="","",IF(BB357&gt;CA357,"H",IF(BB357&lt;CA357,"A","D"))))</f>
        <v>H</v>
      </c>
      <c r="DA357" s="46" t="str">
        <f>(IF(S357="","",IF(BC357&gt;CB357,"H",IF(BC357&lt;CB357,"A","D"))))</f>
        <v>A</v>
      </c>
      <c r="DB357" s="62"/>
      <c r="DC357" s="63" t="str">
        <f>(IF(U357="","",IF(BE357&gt;CD357,"H",IF(BE357&lt;CD357,"A","D"))))</f>
        <v>A</v>
      </c>
      <c r="DK357" s="46"/>
      <c r="DL357" s="46"/>
      <c r="DM357" s="46"/>
      <c r="DN357" s="24" t="str">
        <f t="shared" si="572"/>
        <v/>
      </c>
      <c r="DO357" s="24" t="str">
        <f t="shared" si="572"/>
        <v/>
      </c>
      <c r="DP357" s="24" t="str">
        <f t="shared" si="572"/>
        <v/>
      </c>
      <c r="DQ357" s="24" t="str">
        <f t="shared" si="572"/>
        <v/>
      </c>
      <c r="DR357" s="24" t="str">
        <f t="shared" si="572"/>
        <v/>
      </c>
      <c r="DT357" s="20" t="str">
        <f t="shared" si="573"/>
        <v>Staines Town</v>
      </c>
      <c r="DU357" s="48">
        <f t="shared" si="587"/>
        <v>16</v>
      </c>
      <c r="DV357" s="49">
        <f t="shared" si="588"/>
        <v>4</v>
      </c>
      <c r="DW357" s="49">
        <f t="shared" si="589"/>
        <v>1</v>
      </c>
      <c r="DX357" s="49">
        <f t="shared" si="590"/>
        <v>3</v>
      </c>
      <c r="DY357" s="49">
        <f>COUNTIF(DB$350:DB$358,"A")</f>
        <v>2</v>
      </c>
      <c r="DZ357" s="49">
        <f>COUNTIF(DB$350:DB$358,"D")</f>
        <v>4</v>
      </c>
      <c r="EA357" s="49">
        <f>COUNTIF(DB$350:DB$358,"H")</f>
        <v>2</v>
      </c>
      <c r="EB357" s="48">
        <f t="shared" si="591"/>
        <v>6</v>
      </c>
      <c r="EC357" s="48">
        <f t="shared" si="574"/>
        <v>5</v>
      </c>
      <c r="ED357" s="48">
        <f t="shared" si="574"/>
        <v>5</v>
      </c>
      <c r="EE357" s="50">
        <f>SUM($AW357:$BT357)+SUM(CC$350:CC$358)</f>
        <v>21</v>
      </c>
      <c r="EF357" s="50">
        <f>SUM($BV357:$CS357)+SUM(BD$350:BD$358)</f>
        <v>15</v>
      </c>
      <c r="EG357" s="48">
        <f t="shared" si="592"/>
        <v>23</v>
      </c>
      <c r="EH357" s="50">
        <f t="shared" si="593"/>
        <v>6</v>
      </c>
      <c r="EI357" s="47"/>
      <c r="EJ357" s="49">
        <f t="shared" si="575"/>
        <v>16</v>
      </c>
      <c r="EK357" s="49">
        <f t="shared" si="576"/>
        <v>6</v>
      </c>
      <c r="EL357" s="49">
        <f t="shared" si="577"/>
        <v>5</v>
      </c>
      <c r="EM357" s="49">
        <f t="shared" si="578"/>
        <v>5</v>
      </c>
      <c r="EN357" s="49">
        <f t="shared" si="579"/>
        <v>21</v>
      </c>
      <c r="EO357" s="49">
        <f t="shared" si="580"/>
        <v>15</v>
      </c>
      <c r="EP357" s="49">
        <f t="shared" si="581"/>
        <v>23</v>
      </c>
      <c r="EQ357" s="49">
        <f t="shared" si="582"/>
        <v>6</v>
      </c>
      <c r="ES357" s="4">
        <f t="shared" si="594"/>
        <v>0</v>
      </c>
      <c r="ET357" s="4">
        <f t="shared" si="595"/>
        <v>0</v>
      </c>
      <c r="EU357" s="4">
        <f t="shared" si="583"/>
        <v>0</v>
      </c>
      <c r="EV357" s="4">
        <f t="shared" si="583"/>
        <v>0</v>
      </c>
      <c r="EW357" s="4">
        <f t="shared" si="583"/>
        <v>0</v>
      </c>
      <c r="EX357" s="4">
        <f t="shared" si="583"/>
        <v>0</v>
      </c>
      <c r="EY357" s="4">
        <f t="shared" si="583"/>
        <v>0</v>
      </c>
      <c r="EZ357" s="4">
        <f t="shared" si="583"/>
        <v>0</v>
      </c>
    </row>
    <row r="358" spans="1:164" ht="11.4" thickBot="1" x14ac:dyDescent="0.3">
      <c r="A358" s="4">
        <v>9</v>
      </c>
      <c r="B358" s="4" t="s">
        <v>695</v>
      </c>
      <c r="C358" s="24">
        <v>16</v>
      </c>
      <c r="D358" s="24">
        <v>1</v>
      </c>
      <c r="E358" s="24">
        <v>5</v>
      </c>
      <c r="F358" s="24">
        <v>10</v>
      </c>
      <c r="G358" s="24">
        <v>15</v>
      </c>
      <c r="H358" s="24">
        <v>34</v>
      </c>
      <c r="I358" s="21">
        <v>8</v>
      </c>
      <c r="J358" s="24">
        <v>-19</v>
      </c>
      <c r="L358" s="77" t="s">
        <v>704</v>
      </c>
      <c r="M358" s="78" t="s">
        <v>227</v>
      </c>
      <c r="N358" s="151" t="s">
        <v>263</v>
      </c>
      <c r="O358" s="80" t="s">
        <v>131</v>
      </c>
      <c r="P358" s="81" t="s">
        <v>227</v>
      </c>
      <c r="Q358" s="80" t="s">
        <v>117</v>
      </c>
      <c r="R358" s="80" t="s">
        <v>164</v>
      </c>
      <c r="S358" s="151" t="s">
        <v>263</v>
      </c>
      <c r="T358" s="151" t="s">
        <v>263</v>
      </c>
      <c r="U358" s="83"/>
      <c r="AA358" s="77" t="s">
        <v>704</v>
      </c>
      <c r="AB358" s="104" t="s">
        <v>395</v>
      </c>
      <c r="AC358" s="151"/>
      <c r="AD358" s="85" t="s">
        <v>527</v>
      </c>
      <c r="AE358" s="81" t="s">
        <v>537</v>
      </c>
      <c r="AF358" s="113" t="s">
        <v>416</v>
      </c>
      <c r="AG358" s="85" t="s">
        <v>670</v>
      </c>
      <c r="AH358" s="151"/>
      <c r="AI358" s="151"/>
      <c r="AJ358" s="83"/>
      <c r="AW358" s="87">
        <f t="shared" si="584"/>
        <v>1</v>
      </c>
      <c r="AX358" s="88">
        <f t="shared" si="584"/>
        <v>0</v>
      </c>
      <c r="AY358" s="88">
        <f t="shared" si="584"/>
        <v>2</v>
      </c>
      <c r="AZ358" s="88">
        <f>(IF(P358="","",(IF(MID(P358,2,1)="-",LEFT(P358,1),LEFT(P358,2)))+0))</f>
        <v>1</v>
      </c>
      <c r="BA358" s="88">
        <f>(IF(Q358="","",(IF(MID(Q358,2,1)="-",LEFT(Q358,1),LEFT(Q358,2)))+0))</f>
        <v>1</v>
      </c>
      <c r="BB358" s="88">
        <f>(IF(R358="","",(IF(MID(R358,2,1)="-",LEFT(R358,1),LEFT(R358,2)))+0))</f>
        <v>2</v>
      </c>
      <c r="BC358" s="88">
        <f>(IF(S358="","",(IF(MID(S358,2,1)="-",LEFT(S358,1),LEFT(S358,2)))+0))</f>
        <v>0</v>
      </c>
      <c r="BD358" s="88">
        <f>(IF(T358="","",(IF(MID(T358,2,1)="-",LEFT(T358,1),LEFT(T358,2)))+0))</f>
        <v>0</v>
      </c>
      <c r="BE358" s="89"/>
      <c r="BM358" s="46"/>
      <c r="BN358" s="46"/>
      <c r="BO358" s="46"/>
      <c r="BP358" s="46" t="str">
        <f t="shared" si="568"/>
        <v/>
      </c>
      <c r="BQ358" s="46" t="str">
        <f t="shared" si="568"/>
        <v/>
      </c>
      <c r="BR358" s="46" t="str">
        <f t="shared" si="568"/>
        <v/>
      </c>
      <c r="BS358" s="46" t="str">
        <f t="shared" si="568"/>
        <v/>
      </c>
      <c r="BT358" s="46" t="str">
        <f t="shared" si="568"/>
        <v/>
      </c>
      <c r="BU358" s="76"/>
      <c r="BV358" s="87">
        <f t="shared" si="585"/>
        <v>0</v>
      </c>
      <c r="BW358" s="88">
        <f t="shared" si="585"/>
        <v>0</v>
      </c>
      <c r="BX358" s="88">
        <f t="shared" si="585"/>
        <v>1</v>
      </c>
      <c r="BY358" s="88">
        <f>(IF(P358="","",IF(RIGHT(P358,2)="10",RIGHT(P358,2),RIGHT(P358,1))+0))</f>
        <v>0</v>
      </c>
      <c r="BZ358" s="88">
        <f>(IF(Q358="","",IF(RIGHT(Q358,2)="10",RIGHT(Q358,2),RIGHT(Q358,1))+0))</f>
        <v>1</v>
      </c>
      <c r="CA358" s="88">
        <f>(IF(R358="","",IF(RIGHT(R358,2)="10",RIGHT(R358,2),RIGHT(R358,1))+0))</f>
        <v>0</v>
      </c>
      <c r="CB358" s="88">
        <f>(IF(S358="","",IF(RIGHT(S358,2)="10",RIGHT(S358,2),RIGHT(S358,1))+0))</f>
        <v>0</v>
      </c>
      <c r="CC358" s="88">
        <f>(IF(T358="","",IF(RIGHT(T358,2)="10",RIGHT(T358,2),RIGHT(T358,1))+0))</f>
        <v>0</v>
      </c>
      <c r="CD358" s="89"/>
      <c r="CL358" s="46"/>
      <c r="CM358" s="46"/>
      <c r="CN358" s="46"/>
      <c r="CO358" s="46" t="str">
        <f t="shared" si="570"/>
        <v/>
      </c>
      <c r="CP358" s="46" t="str">
        <f t="shared" si="570"/>
        <v/>
      </c>
      <c r="CQ358" s="46" t="str">
        <f t="shared" si="570"/>
        <v/>
      </c>
      <c r="CR358" s="46" t="str">
        <f t="shared" si="570"/>
        <v/>
      </c>
      <c r="CS358" s="46" t="str">
        <f t="shared" si="570"/>
        <v/>
      </c>
      <c r="CT358" s="20"/>
      <c r="CU358" s="87" t="str">
        <f t="shared" si="586"/>
        <v>H</v>
      </c>
      <c r="CV358" s="88" t="str">
        <f>(IF(N358="","",IF(AX358&gt;BW358,"H",IF(AX358&lt;BW358,"A","D"))))</f>
        <v>D</v>
      </c>
      <c r="CW358" s="88" t="str">
        <f t="shared" si="596"/>
        <v>H</v>
      </c>
      <c r="CX358" s="88" t="str">
        <f>(IF(P358="","",IF(AZ358&gt;BY358,"H",IF(AZ358&lt;BY358,"A","D"))))</f>
        <v>H</v>
      </c>
      <c r="CY358" s="88" t="str">
        <f>(IF(Q358="","",IF(BA358&gt;BZ358,"H",IF(BA358&lt;BZ358,"A","D"))))</f>
        <v>D</v>
      </c>
      <c r="CZ358" s="88" t="str">
        <f>(IF(R358="","",IF(BB358&gt;CA358,"H",IF(BB358&lt;CA358,"A","D"))))</f>
        <v>H</v>
      </c>
      <c r="DA358" s="88" t="str">
        <f>(IF(S358="","",IF(BC358&gt;CB358,"H",IF(BC358&lt;CB358,"A","D"))))</f>
        <v>D</v>
      </c>
      <c r="DB358" s="88" t="str">
        <f>(IF(T358="","",IF(BD358&gt;CC358,"H",IF(BD358&lt;CC358,"A","D"))))</f>
        <v>D</v>
      </c>
      <c r="DC358" s="89"/>
      <c r="DK358" s="46"/>
      <c r="DL358" s="46"/>
      <c r="DM358" s="46"/>
      <c r="DN358" s="24" t="str">
        <f t="shared" si="572"/>
        <v/>
      </c>
      <c r="DO358" s="24" t="str">
        <f t="shared" si="572"/>
        <v/>
      </c>
      <c r="DP358" s="24" t="str">
        <f t="shared" si="572"/>
        <v/>
      </c>
      <c r="DQ358" s="24" t="str">
        <f t="shared" si="572"/>
        <v/>
      </c>
      <c r="DR358" s="24" t="str">
        <f t="shared" si="572"/>
        <v/>
      </c>
      <c r="DS358" s="20"/>
      <c r="DT358" s="20" t="str">
        <f t="shared" si="573"/>
        <v>Warlingham</v>
      </c>
      <c r="DU358" s="48">
        <f t="shared" si="587"/>
        <v>16</v>
      </c>
      <c r="DV358" s="49">
        <f t="shared" si="588"/>
        <v>4</v>
      </c>
      <c r="DW358" s="49">
        <f t="shared" si="589"/>
        <v>4</v>
      </c>
      <c r="DX358" s="49">
        <f t="shared" si="590"/>
        <v>0</v>
      </c>
      <c r="DY358" s="49">
        <f>COUNTIF(DC$350:DC$358,"A")</f>
        <v>7</v>
      </c>
      <c r="DZ358" s="49">
        <f>COUNTIF(DC$350:DC$358,"D")</f>
        <v>1</v>
      </c>
      <c r="EA358" s="49">
        <f>COUNTIF(DC$350:DC$358,"H")</f>
        <v>0</v>
      </c>
      <c r="EB358" s="48">
        <f t="shared" si="591"/>
        <v>11</v>
      </c>
      <c r="EC358" s="48">
        <f t="shared" si="574"/>
        <v>5</v>
      </c>
      <c r="ED358" s="48">
        <f t="shared" si="574"/>
        <v>0</v>
      </c>
      <c r="EE358" s="50">
        <f>SUM($AW358:$BT358)+SUM(CD$350:CD$358)</f>
        <v>21</v>
      </c>
      <c r="EF358" s="50">
        <f>SUM($BV358:$CS358)+SUM(BE$350:BE$358)</f>
        <v>4</v>
      </c>
      <c r="EG358" s="48">
        <f t="shared" si="592"/>
        <v>38</v>
      </c>
      <c r="EH358" s="50">
        <f t="shared" si="593"/>
        <v>17</v>
      </c>
      <c r="EI358" s="47"/>
      <c r="EJ358" s="49">
        <f t="shared" si="575"/>
        <v>16</v>
      </c>
      <c r="EK358" s="49">
        <f t="shared" si="576"/>
        <v>11</v>
      </c>
      <c r="EL358" s="49">
        <f t="shared" si="577"/>
        <v>5</v>
      </c>
      <c r="EM358" s="49">
        <f t="shared" si="578"/>
        <v>0</v>
      </c>
      <c r="EN358" s="49">
        <f t="shared" si="579"/>
        <v>21</v>
      </c>
      <c r="EO358" s="49">
        <f t="shared" si="580"/>
        <v>4</v>
      </c>
      <c r="EP358" s="49">
        <f t="shared" si="581"/>
        <v>38</v>
      </c>
      <c r="EQ358" s="49">
        <f t="shared" si="582"/>
        <v>17</v>
      </c>
      <c r="ER358" s="20"/>
      <c r="ES358" s="4">
        <f t="shared" si="594"/>
        <v>0</v>
      </c>
      <c r="ET358" s="4">
        <f t="shared" si="595"/>
        <v>0</v>
      </c>
      <c r="EU358" s="4">
        <f t="shared" si="583"/>
        <v>0</v>
      </c>
      <c r="EV358" s="4">
        <f t="shared" si="583"/>
        <v>0</v>
      </c>
      <c r="EW358" s="4">
        <f t="shared" si="583"/>
        <v>0</v>
      </c>
      <c r="EX358" s="4">
        <f t="shared" si="583"/>
        <v>0</v>
      </c>
      <c r="EY358" s="4">
        <f t="shared" si="583"/>
        <v>0</v>
      </c>
      <c r="EZ358" s="4">
        <f t="shared" si="583"/>
        <v>0</v>
      </c>
    </row>
    <row r="359" spans="1:164" x14ac:dyDescent="0.25">
      <c r="G359" s="27">
        <f>SUM(G348:G358)</f>
        <v>179</v>
      </c>
      <c r="H359" s="27">
        <f>SUM(H348:H358)</f>
        <v>179</v>
      </c>
      <c r="J359" s="27">
        <f>SUM(J348:J358)</f>
        <v>0</v>
      </c>
    </row>
    <row r="360" spans="1:164" ht="11.4" thickBot="1" x14ac:dyDescent="0.3">
      <c r="A360" s="20" t="s">
        <v>714</v>
      </c>
      <c r="B360" s="20"/>
      <c r="C360" s="23" t="s">
        <v>684</v>
      </c>
      <c r="D360" s="21"/>
      <c r="E360" s="21"/>
      <c r="F360" s="21"/>
      <c r="G360" s="21"/>
      <c r="H360" s="21"/>
      <c r="J360" s="21"/>
    </row>
    <row r="361" spans="1:164" ht="11.4" thickBot="1" x14ac:dyDescent="0.3">
      <c r="A361" s="20" t="s">
        <v>11</v>
      </c>
      <c r="B361" s="20" t="s">
        <v>12</v>
      </c>
      <c r="C361" s="21" t="s">
        <v>13</v>
      </c>
      <c r="D361" s="21" t="s">
        <v>14</v>
      </c>
      <c r="E361" s="21" t="s">
        <v>15</v>
      </c>
      <c r="F361" s="21" t="s">
        <v>16</v>
      </c>
      <c r="G361" s="21" t="s">
        <v>17</v>
      </c>
      <c r="H361" s="21" t="s">
        <v>18</v>
      </c>
      <c r="I361" s="21" t="s">
        <v>19</v>
      </c>
      <c r="J361" s="21" t="s">
        <v>96</v>
      </c>
      <c r="L361" s="131" t="s">
        <v>420</v>
      </c>
      <c r="M361" s="33" t="s">
        <v>183</v>
      </c>
      <c r="N361" s="33" t="s">
        <v>673</v>
      </c>
      <c r="O361" s="33" t="s">
        <v>343</v>
      </c>
      <c r="P361" s="34" t="s">
        <v>292</v>
      </c>
      <c r="Q361" s="33" t="s">
        <v>465</v>
      </c>
      <c r="R361" s="33" t="s">
        <v>186</v>
      </c>
      <c r="S361" s="33" t="s">
        <v>703</v>
      </c>
      <c r="T361" s="35" t="s">
        <v>295</v>
      </c>
      <c r="AA361" s="131" t="s">
        <v>420</v>
      </c>
      <c r="AB361" s="33" t="s">
        <v>183</v>
      </c>
      <c r="AC361" s="33" t="s">
        <v>673</v>
      </c>
      <c r="AD361" s="33" t="s">
        <v>343</v>
      </c>
      <c r="AE361" s="34" t="s">
        <v>292</v>
      </c>
      <c r="AF361" s="33" t="s">
        <v>465</v>
      </c>
      <c r="AG361" s="33" t="s">
        <v>186</v>
      </c>
      <c r="AH361" s="33" t="s">
        <v>703</v>
      </c>
      <c r="AI361" s="35" t="s">
        <v>295</v>
      </c>
      <c r="AP361" s="4" t="s">
        <v>112</v>
      </c>
      <c r="DU361" s="24" t="s">
        <v>13</v>
      </c>
      <c r="DV361" s="24" t="s">
        <v>90</v>
      </c>
      <c r="DW361" s="24" t="s">
        <v>91</v>
      </c>
      <c r="DX361" s="24" t="s">
        <v>92</v>
      </c>
      <c r="DY361" s="24" t="s">
        <v>93</v>
      </c>
      <c r="DZ361" s="24" t="s">
        <v>94</v>
      </c>
      <c r="EA361" s="24" t="s">
        <v>95</v>
      </c>
      <c r="EB361" s="24" t="s">
        <v>14</v>
      </c>
      <c r="EC361" s="24" t="s">
        <v>15</v>
      </c>
      <c r="ED361" s="24" t="s">
        <v>16</v>
      </c>
      <c r="EE361" s="24" t="s">
        <v>17</v>
      </c>
      <c r="EF361" s="24" t="s">
        <v>18</v>
      </c>
      <c r="EG361" s="24" t="s">
        <v>19</v>
      </c>
      <c r="EH361" s="24" t="s">
        <v>96</v>
      </c>
      <c r="EI361" s="24"/>
      <c r="EJ361" s="24" t="s">
        <v>13</v>
      </c>
      <c r="EK361" s="24" t="s">
        <v>14</v>
      </c>
      <c r="EL361" s="24" t="s">
        <v>15</v>
      </c>
      <c r="EM361" s="24" t="s">
        <v>16</v>
      </c>
      <c r="EN361" s="24" t="s">
        <v>17</v>
      </c>
      <c r="EO361" s="24" t="s">
        <v>18</v>
      </c>
      <c r="EP361" s="24" t="s">
        <v>19</v>
      </c>
      <c r="EQ361" s="24" t="s">
        <v>96</v>
      </c>
    </row>
    <row r="362" spans="1:164" x14ac:dyDescent="0.25">
      <c r="A362" s="4">
        <v>1</v>
      </c>
      <c r="B362" s="4" t="s">
        <v>704</v>
      </c>
      <c r="C362" s="24">
        <v>14</v>
      </c>
      <c r="D362" s="24">
        <v>12</v>
      </c>
      <c r="E362" s="24">
        <v>2</v>
      </c>
      <c r="F362" s="24">
        <v>0</v>
      </c>
      <c r="G362" s="24">
        <v>46</v>
      </c>
      <c r="H362" s="24">
        <v>12</v>
      </c>
      <c r="I362" s="21">
        <v>38</v>
      </c>
      <c r="J362" s="24">
        <v>34</v>
      </c>
      <c r="L362" s="36" t="s">
        <v>298</v>
      </c>
      <c r="M362" s="37" t="s">
        <v>715</v>
      </c>
      <c r="N362" s="33" t="s">
        <v>235</v>
      </c>
      <c r="O362" s="33" t="s">
        <v>169</v>
      </c>
      <c r="P362" s="34" t="s">
        <v>232</v>
      </c>
      <c r="Q362" s="33" t="s">
        <v>235</v>
      </c>
      <c r="R362" s="33" t="s">
        <v>157</v>
      </c>
      <c r="S362" s="33" t="s">
        <v>207</v>
      </c>
      <c r="T362" s="35" t="s">
        <v>104</v>
      </c>
      <c r="AA362" s="36" t="s">
        <v>298</v>
      </c>
      <c r="AB362" s="37"/>
      <c r="AC362" s="33" t="s">
        <v>474</v>
      </c>
      <c r="AD362" s="33" t="s">
        <v>487</v>
      </c>
      <c r="AE362" s="34" t="s">
        <v>459</v>
      </c>
      <c r="AF362" s="33" t="s">
        <v>698</v>
      </c>
      <c r="AG362" s="33" t="s">
        <v>505</v>
      </c>
      <c r="AH362" s="33" t="s">
        <v>361</v>
      </c>
      <c r="AI362" s="35" t="s">
        <v>327</v>
      </c>
      <c r="AP362" s="4" t="s">
        <v>716</v>
      </c>
      <c r="AW362" s="43"/>
      <c r="AX362" s="44">
        <f t="shared" ref="AX362:BD363" si="597">(IF(N362="","",(IF(MID(N362,2,1)="-",LEFT(N362,1),LEFT(N362,2)))+0))</f>
        <v>0</v>
      </c>
      <c r="AY362" s="44">
        <f t="shared" si="597"/>
        <v>4</v>
      </c>
      <c r="AZ362" s="44">
        <f t="shared" si="597"/>
        <v>4</v>
      </c>
      <c r="BA362" s="44">
        <f t="shared" si="597"/>
        <v>0</v>
      </c>
      <c r="BB362" s="44">
        <f t="shared" si="597"/>
        <v>0</v>
      </c>
      <c r="BC362" s="44">
        <f t="shared" si="597"/>
        <v>0</v>
      </c>
      <c r="BD362" s="45">
        <f t="shared" si="597"/>
        <v>1</v>
      </c>
      <c r="BM362" s="46"/>
      <c r="BN362" s="46"/>
      <c r="BO362" s="46"/>
      <c r="BP362" s="46" t="str">
        <f t="shared" ref="BP362:BT369" si="598">(IF(AQ362="","",(IF(MID(AQ362,2,1)="-",LEFT(AQ362,1),LEFT(AQ362,2)))+0))</f>
        <v/>
      </c>
      <c r="BQ362" s="46" t="str">
        <f t="shared" si="598"/>
        <v/>
      </c>
      <c r="BR362" s="46" t="str">
        <f t="shared" si="598"/>
        <v/>
      </c>
      <c r="BS362" s="46" t="str">
        <f t="shared" si="598"/>
        <v/>
      </c>
      <c r="BT362" s="46" t="str">
        <f t="shared" si="598"/>
        <v/>
      </c>
      <c r="BU362" s="47"/>
      <c r="BV362" s="43"/>
      <c r="BW362" s="44">
        <f t="shared" ref="BW362:CC363" si="599">(IF(N362="","",IF(RIGHT(N362,2)="10",RIGHT(N362,2),RIGHT(N362,1))+0))</f>
        <v>2</v>
      </c>
      <c r="BX362" s="44">
        <f t="shared" si="599"/>
        <v>2</v>
      </c>
      <c r="BY362" s="44">
        <f t="shared" si="599"/>
        <v>0</v>
      </c>
      <c r="BZ362" s="44">
        <f t="shared" si="599"/>
        <v>2</v>
      </c>
      <c r="CA362" s="44">
        <f t="shared" si="599"/>
        <v>3</v>
      </c>
      <c r="CB362" s="44">
        <f t="shared" si="599"/>
        <v>4</v>
      </c>
      <c r="CC362" s="45">
        <f t="shared" si="599"/>
        <v>3</v>
      </c>
      <c r="CL362" s="46"/>
      <c r="CM362" s="46"/>
      <c r="CN362" s="46"/>
      <c r="CO362" s="46" t="str">
        <f t="shared" ref="CO362:CS369" si="600">(IF(AQ362="","",IF(RIGHT(AQ362,2)="10",RIGHT(AQ362,2),RIGHT(AQ362,1))+0))</f>
        <v/>
      </c>
      <c r="CP362" s="46" t="str">
        <f t="shared" si="600"/>
        <v/>
      </c>
      <c r="CQ362" s="46" t="str">
        <f t="shared" si="600"/>
        <v/>
      </c>
      <c r="CR362" s="46" t="str">
        <f t="shared" si="600"/>
        <v/>
      </c>
      <c r="CS362" s="46" t="str">
        <f t="shared" si="600"/>
        <v/>
      </c>
      <c r="CU362" s="43"/>
      <c r="CV362" s="44" t="str">
        <f t="shared" ref="CV362:DB366" si="601">(IF(N362="","",IF(AX362&gt;BW362,"H",IF(AX362&lt;BW362,"A","D"))))</f>
        <v>A</v>
      </c>
      <c r="CW362" s="44" t="str">
        <f t="shared" si="601"/>
        <v>H</v>
      </c>
      <c r="CX362" s="44" t="str">
        <f t="shared" si="601"/>
        <v>H</v>
      </c>
      <c r="CY362" s="44" t="str">
        <f t="shared" si="601"/>
        <v>A</v>
      </c>
      <c r="CZ362" s="44" t="str">
        <f t="shared" si="601"/>
        <v>A</v>
      </c>
      <c r="DA362" s="44" t="str">
        <f t="shared" si="601"/>
        <v>A</v>
      </c>
      <c r="DB362" s="45" t="str">
        <f t="shared" si="601"/>
        <v>A</v>
      </c>
      <c r="DK362" s="46"/>
      <c r="DL362" s="46"/>
      <c r="DM362" s="46"/>
      <c r="DN362" s="24" t="str">
        <f t="shared" ref="DN362:DR369" si="602">(IF(AQ362="","",IF(BP362&gt;CO362,"H",IF(BP362&lt;CO362,"A","D"))))</f>
        <v/>
      </c>
      <c r="DO362" s="24" t="str">
        <f t="shared" si="602"/>
        <v/>
      </c>
      <c r="DP362" s="24" t="str">
        <f t="shared" si="602"/>
        <v/>
      </c>
      <c r="DQ362" s="24" t="str">
        <f t="shared" si="602"/>
        <v/>
      </c>
      <c r="DR362" s="24" t="str">
        <f t="shared" si="602"/>
        <v/>
      </c>
      <c r="DT362" s="20" t="str">
        <f t="shared" ref="DT362:DT369" si="603">L362</f>
        <v>Banstead Athletic</v>
      </c>
      <c r="DU362" s="48">
        <f>SUM(EB362:ED362)</f>
        <v>14</v>
      </c>
      <c r="DV362" s="49">
        <f>COUNTIF($CU362:$DR362,"H")</f>
        <v>2</v>
      </c>
      <c r="DW362" s="49">
        <f>COUNTIF($CU362:$DR362,"D")</f>
        <v>0</v>
      </c>
      <c r="DX362" s="49">
        <f>COUNTIF($CU362:$DR362,"A")</f>
        <v>5</v>
      </c>
      <c r="DY362" s="49">
        <f>COUNTIF(CU$362:CU$369,"A")</f>
        <v>3</v>
      </c>
      <c r="DZ362" s="49">
        <f>COUNTIF(CU$362:CU$369,"D")</f>
        <v>1</v>
      </c>
      <c r="EA362" s="49">
        <f>COUNTIF(CU$362:CU$369,"H")</f>
        <v>3</v>
      </c>
      <c r="EB362" s="48">
        <f>DV362+DY362</f>
        <v>5</v>
      </c>
      <c r="EC362" s="48">
        <f t="shared" ref="EC362:ED369" si="604">DW362+DZ362</f>
        <v>1</v>
      </c>
      <c r="ED362" s="48">
        <f t="shared" si="604"/>
        <v>8</v>
      </c>
      <c r="EE362" s="50">
        <f>SUM($AW362:$BT362)+SUM(BV$362:BV$369)</f>
        <v>20</v>
      </c>
      <c r="EF362" s="50">
        <f>SUM($BV362:$CS362)+SUM(AW$362:AW$369)</f>
        <v>30</v>
      </c>
      <c r="EG362" s="48">
        <f>(EB362*3)+EC362</f>
        <v>16</v>
      </c>
      <c r="EH362" s="50">
        <f>EE362-EF362</f>
        <v>-10</v>
      </c>
      <c r="EI362" s="47"/>
      <c r="EJ362" s="49">
        <f t="shared" ref="EJ362:EJ369" si="605">VLOOKUP($DT362,$B$362:$J$369,2,0)</f>
        <v>14</v>
      </c>
      <c r="EK362" s="49">
        <f t="shared" ref="EK362:EK369" si="606">VLOOKUP($DT362,$B$362:$J$369,3,0)</f>
        <v>5</v>
      </c>
      <c r="EL362" s="49">
        <f t="shared" ref="EL362:EL369" si="607">VLOOKUP($DT362,$B$362:$J$369,4,0)</f>
        <v>1</v>
      </c>
      <c r="EM362" s="49">
        <f t="shared" ref="EM362:EM369" si="608">VLOOKUP($DT362,$B$362:$J$369,5,0)</f>
        <v>8</v>
      </c>
      <c r="EN362" s="49">
        <f t="shared" ref="EN362:EN369" si="609">VLOOKUP($DT362,$B$362:$J$369,6,0)</f>
        <v>20</v>
      </c>
      <c r="EO362" s="49">
        <f t="shared" ref="EO362:EO369" si="610">VLOOKUP($DT362,$B$362:$J$369,7,0)</f>
        <v>30</v>
      </c>
      <c r="EP362" s="49">
        <f t="shared" ref="EP362:EP369" si="611">VLOOKUP($DT362,$B$362:$J$369,8,0)</f>
        <v>16</v>
      </c>
      <c r="EQ362" s="49">
        <f t="shared" ref="EQ362:EQ369" si="612">VLOOKUP($DT362,$B$362:$J$369,9,0)</f>
        <v>-10</v>
      </c>
      <c r="ES362" s="4">
        <f>IF(DU362=EJ362,0,1)</f>
        <v>0</v>
      </c>
      <c r="ET362" s="4">
        <f>IF(EB362=EK362,0,1)</f>
        <v>0</v>
      </c>
      <c r="EU362" s="4">
        <f t="shared" ref="EU362:EZ369" si="613">IF(EC362=EL362,0,1)</f>
        <v>0</v>
      </c>
      <c r="EV362" s="4">
        <f t="shared" si="613"/>
        <v>0</v>
      </c>
      <c r="EW362" s="4">
        <f t="shared" si="613"/>
        <v>0</v>
      </c>
      <c r="EX362" s="4">
        <f t="shared" si="613"/>
        <v>0</v>
      </c>
      <c r="EY362" s="4">
        <f t="shared" si="613"/>
        <v>0</v>
      </c>
      <c r="EZ362" s="4">
        <f t="shared" si="613"/>
        <v>0</v>
      </c>
    </row>
    <row r="363" spans="1:164" x14ac:dyDescent="0.25">
      <c r="A363" s="4">
        <v>2</v>
      </c>
      <c r="B363" s="4" t="s">
        <v>326</v>
      </c>
      <c r="C363" s="24">
        <v>14</v>
      </c>
      <c r="D363" s="24">
        <v>9</v>
      </c>
      <c r="E363" s="24">
        <v>4</v>
      </c>
      <c r="F363" s="24">
        <v>1</v>
      </c>
      <c r="G363" s="24">
        <v>43</v>
      </c>
      <c r="H363" s="24">
        <v>13</v>
      </c>
      <c r="I363" s="21">
        <v>31</v>
      </c>
      <c r="J363" s="24">
        <v>30</v>
      </c>
      <c r="L363" s="51" t="s">
        <v>677</v>
      </c>
      <c r="M363" s="64" t="s">
        <v>131</v>
      </c>
      <c r="N363" s="53" t="s">
        <v>715</v>
      </c>
      <c r="O363" s="57" t="s">
        <v>164</v>
      </c>
      <c r="P363" s="55" t="s">
        <v>101</v>
      </c>
      <c r="Q363" s="57" t="s">
        <v>149</v>
      </c>
      <c r="R363" s="57" t="s">
        <v>121</v>
      </c>
      <c r="S363" s="57" t="s">
        <v>235</v>
      </c>
      <c r="T363" s="75" t="s">
        <v>121</v>
      </c>
      <c r="AA363" s="51" t="s">
        <v>677</v>
      </c>
      <c r="AB363" s="64" t="s">
        <v>481</v>
      </c>
      <c r="AC363" s="53"/>
      <c r="AD363" s="57" t="s">
        <v>515</v>
      </c>
      <c r="AE363" s="55" t="s">
        <v>488</v>
      </c>
      <c r="AF363" s="57" t="s">
        <v>325</v>
      </c>
      <c r="AG363" s="57" t="s">
        <v>533</v>
      </c>
      <c r="AH363" s="57" t="s">
        <v>523</v>
      </c>
      <c r="AI363" s="75" t="s">
        <v>554</v>
      </c>
      <c r="AP363" s="118" t="s">
        <v>717</v>
      </c>
      <c r="AW363" s="61">
        <f t="shared" ref="AW363:AX369" si="614">(IF(M363="","",(IF(MID(M363,2,1)="-",LEFT(M363,1),LEFT(M363,2)))+0))</f>
        <v>2</v>
      </c>
      <c r="AX363" s="62"/>
      <c r="AY363" s="46">
        <f t="shared" si="597"/>
        <v>2</v>
      </c>
      <c r="AZ363" s="46">
        <f t="shared" si="597"/>
        <v>2</v>
      </c>
      <c r="BA363" s="46">
        <f t="shared" si="597"/>
        <v>3</v>
      </c>
      <c r="BB363" s="46">
        <f t="shared" si="597"/>
        <v>1</v>
      </c>
      <c r="BC363" s="46">
        <f t="shared" si="597"/>
        <v>0</v>
      </c>
      <c r="BD363" s="63">
        <f t="shared" si="597"/>
        <v>1</v>
      </c>
      <c r="BM363" s="46"/>
      <c r="BN363" s="46"/>
      <c r="BO363" s="46"/>
      <c r="BP363" s="46" t="str">
        <f t="shared" si="598"/>
        <v/>
      </c>
      <c r="BQ363" s="46" t="str">
        <f t="shared" si="598"/>
        <v/>
      </c>
      <c r="BR363" s="46" t="str">
        <f t="shared" si="598"/>
        <v/>
      </c>
      <c r="BS363" s="46" t="str">
        <f t="shared" si="598"/>
        <v/>
      </c>
      <c r="BT363" s="46" t="str">
        <f t="shared" si="598"/>
        <v/>
      </c>
      <c r="BU363" s="47"/>
      <c r="BV363" s="61">
        <f t="shared" ref="BV363:BW369" si="615">(IF(M363="","",IF(RIGHT(M363,2)="10",RIGHT(M363,2),RIGHT(M363,1))+0))</f>
        <v>1</v>
      </c>
      <c r="BW363" s="62"/>
      <c r="BX363" s="46">
        <f t="shared" si="599"/>
        <v>0</v>
      </c>
      <c r="BY363" s="46">
        <f t="shared" si="599"/>
        <v>2</v>
      </c>
      <c r="BZ363" s="46">
        <f t="shared" si="599"/>
        <v>2</v>
      </c>
      <c r="CA363" s="46">
        <f t="shared" si="599"/>
        <v>4</v>
      </c>
      <c r="CB363" s="46">
        <f t="shared" si="599"/>
        <v>2</v>
      </c>
      <c r="CC363" s="63">
        <f t="shared" si="599"/>
        <v>4</v>
      </c>
      <c r="CL363" s="46"/>
      <c r="CM363" s="46"/>
      <c r="CN363" s="46"/>
      <c r="CO363" s="46" t="str">
        <f t="shared" si="600"/>
        <v/>
      </c>
      <c r="CP363" s="46" t="str">
        <f t="shared" si="600"/>
        <v/>
      </c>
      <c r="CQ363" s="46" t="str">
        <f t="shared" si="600"/>
        <v/>
      </c>
      <c r="CR363" s="46" t="str">
        <f t="shared" si="600"/>
        <v/>
      </c>
      <c r="CS363" s="46" t="str">
        <f t="shared" si="600"/>
        <v/>
      </c>
      <c r="CU363" s="61" t="str">
        <f t="shared" ref="CU363:CV369" si="616">(IF(M363="","",IF(AW363&gt;BV363,"H",IF(AW363&lt;BV363,"A","D"))))</f>
        <v>H</v>
      </c>
      <c r="CV363" s="62"/>
      <c r="CW363" s="46" t="str">
        <f t="shared" si="601"/>
        <v>H</v>
      </c>
      <c r="CX363" s="46" t="str">
        <f t="shared" si="601"/>
        <v>D</v>
      </c>
      <c r="CY363" s="46" t="str">
        <f t="shared" si="601"/>
        <v>H</v>
      </c>
      <c r="CZ363" s="46" t="str">
        <f t="shared" si="601"/>
        <v>A</v>
      </c>
      <c r="DA363" s="46" t="str">
        <f t="shared" si="601"/>
        <v>A</v>
      </c>
      <c r="DB363" s="63" t="str">
        <f t="shared" si="601"/>
        <v>A</v>
      </c>
      <c r="DK363" s="46"/>
      <c r="DL363" s="46"/>
      <c r="DM363" s="46"/>
      <c r="DN363" s="24" t="str">
        <f t="shared" si="602"/>
        <v/>
      </c>
      <c r="DO363" s="24" t="str">
        <f t="shared" si="602"/>
        <v/>
      </c>
      <c r="DP363" s="24" t="str">
        <f t="shared" si="602"/>
        <v/>
      </c>
      <c r="DQ363" s="24" t="str">
        <f t="shared" si="602"/>
        <v/>
      </c>
      <c r="DR363" s="24" t="str">
        <f t="shared" si="602"/>
        <v/>
      </c>
      <c r="DT363" s="20" t="str">
        <f t="shared" si="603"/>
        <v>Chipstead</v>
      </c>
      <c r="DU363" s="48">
        <f t="shared" ref="DU363:DU369" si="617">SUM(EB363:ED363)</f>
        <v>14</v>
      </c>
      <c r="DV363" s="49">
        <f t="shared" ref="DV363:DV369" si="618">COUNTIF($CU363:$DR363,"H")</f>
        <v>3</v>
      </c>
      <c r="DW363" s="49">
        <f t="shared" ref="DW363:DW369" si="619">COUNTIF($CU363:$DR363,"D")</f>
        <v>1</v>
      </c>
      <c r="DX363" s="49">
        <f t="shared" ref="DX363:DX369" si="620">COUNTIF($CU363:$DR363,"A")</f>
        <v>3</v>
      </c>
      <c r="DY363" s="49">
        <f>COUNTIF(CV$362:CV$369,"A")</f>
        <v>2</v>
      </c>
      <c r="DZ363" s="49">
        <f>COUNTIF(CV$362:CV$369,"D")</f>
        <v>3</v>
      </c>
      <c r="EA363" s="49">
        <f>COUNTIF(CV$362:CV$369,"H")</f>
        <v>2</v>
      </c>
      <c r="EB363" s="48">
        <f t="shared" ref="EB363:EB369" si="621">DV363+DY363</f>
        <v>5</v>
      </c>
      <c r="EC363" s="48">
        <f t="shared" si="604"/>
        <v>4</v>
      </c>
      <c r="ED363" s="48">
        <f t="shared" si="604"/>
        <v>5</v>
      </c>
      <c r="EE363" s="50">
        <f>SUM($AW363:$BT363)+SUM(BW$362:BW$369)</f>
        <v>21</v>
      </c>
      <c r="EF363" s="50">
        <f>SUM($BV363:$CS363)+SUM(AX$362:AX$369)</f>
        <v>22</v>
      </c>
      <c r="EG363" s="48">
        <f t="shared" ref="EG363:EG369" si="622">(EB363*3)+EC363</f>
        <v>19</v>
      </c>
      <c r="EH363" s="50">
        <f t="shared" ref="EH363:EH369" si="623">EE363-EF363</f>
        <v>-1</v>
      </c>
      <c r="EI363" s="47"/>
      <c r="EJ363" s="49">
        <f t="shared" si="605"/>
        <v>14</v>
      </c>
      <c r="EK363" s="49">
        <f t="shared" si="606"/>
        <v>5</v>
      </c>
      <c r="EL363" s="49">
        <f t="shared" si="607"/>
        <v>4</v>
      </c>
      <c r="EM363" s="49">
        <f t="shared" si="608"/>
        <v>5</v>
      </c>
      <c r="EN363" s="49">
        <f t="shared" si="609"/>
        <v>21</v>
      </c>
      <c r="EO363" s="49">
        <f t="shared" si="610"/>
        <v>22</v>
      </c>
      <c r="EP363" s="49">
        <f t="shared" si="611"/>
        <v>19</v>
      </c>
      <c r="EQ363" s="49">
        <f t="shared" si="612"/>
        <v>-1</v>
      </c>
      <c r="ES363" s="4">
        <f t="shared" ref="ES363:ES369" si="624">IF(DU363=EJ363,0,1)</f>
        <v>0</v>
      </c>
      <c r="ET363" s="4">
        <f t="shared" ref="ET363:ET369" si="625">IF(EB363=EK363,0,1)</f>
        <v>0</v>
      </c>
      <c r="EU363" s="4">
        <f t="shared" si="613"/>
        <v>0</v>
      </c>
      <c r="EV363" s="4">
        <f t="shared" si="613"/>
        <v>0</v>
      </c>
      <c r="EW363" s="4">
        <f t="shared" si="613"/>
        <v>0</v>
      </c>
      <c r="EX363" s="4">
        <f t="shared" si="613"/>
        <v>0</v>
      </c>
      <c r="EY363" s="4">
        <f t="shared" si="613"/>
        <v>0</v>
      </c>
      <c r="EZ363" s="4">
        <f t="shared" si="613"/>
        <v>0</v>
      </c>
      <c r="FG363" s="22"/>
      <c r="FH363" s="6"/>
    </row>
    <row r="364" spans="1:164" x14ac:dyDescent="0.25">
      <c r="A364" s="4">
        <v>3</v>
      </c>
      <c r="B364" s="4" t="s">
        <v>313</v>
      </c>
      <c r="C364" s="24">
        <v>14</v>
      </c>
      <c r="D364" s="24">
        <v>6</v>
      </c>
      <c r="E364" s="24">
        <v>4</v>
      </c>
      <c r="F364" s="24">
        <v>4</v>
      </c>
      <c r="G364" s="24">
        <v>30</v>
      </c>
      <c r="H364" s="24">
        <v>14</v>
      </c>
      <c r="I364" s="21">
        <v>22</v>
      </c>
      <c r="J364" s="24">
        <v>16</v>
      </c>
      <c r="L364" s="51" t="s">
        <v>350</v>
      </c>
      <c r="M364" s="64" t="s">
        <v>104</v>
      </c>
      <c r="N364" s="57" t="s">
        <v>101</v>
      </c>
      <c r="O364" s="53" t="s">
        <v>715</v>
      </c>
      <c r="P364" s="55" t="s">
        <v>164</v>
      </c>
      <c r="Q364" s="119"/>
      <c r="R364" s="57" t="s">
        <v>206</v>
      </c>
      <c r="S364" s="57" t="s">
        <v>207</v>
      </c>
      <c r="T364" s="75" t="s">
        <v>131</v>
      </c>
      <c r="AA364" s="51" t="s">
        <v>350</v>
      </c>
      <c r="AB364" s="64" t="s">
        <v>424</v>
      </c>
      <c r="AC364" s="57" t="s">
        <v>160</v>
      </c>
      <c r="AD364" s="53"/>
      <c r="AE364" s="55" t="s">
        <v>109</v>
      </c>
      <c r="AF364" s="119"/>
      <c r="AG364" s="57" t="s">
        <v>665</v>
      </c>
      <c r="AH364" s="57" t="s">
        <v>423</v>
      </c>
      <c r="AI364" s="75" t="s">
        <v>402</v>
      </c>
      <c r="AP364" s="4" t="s">
        <v>681</v>
      </c>
      <c r="AW364" s="61">
        <f t="shared" si="614"/>
        <v>1</v>
      </c>
      <c r="AX364" s="46">
        <f t="shared" si="614"/>
        <v>2</v>
      </c>
      <c r="AY364" s="62"/>
      <c r="AZ364" s="46">
        <f>(IF(P364="","",(IF(MID(P364,2,1)="-",LEFT(P364,1),LEFT(P364,2)))+0))</f>
        <v>2</v>
      </c>
      <c r="BA364" s="159" t="str">
        <f>(IF(Q364="","",(IF(MID(Q364,2,1)="-",LEFT(Q364,1),LEFT(Q364,2)))+0))</f>
        <v/>
      </c>
      <c r="BB364" s="46">
        <f>(IF(R364="","",(IF(MID(R364,2,1)="-",LEFT(R364,1),LEFT(R364,2)))+0))</f>
        <v>1</v>
      </c>
      <c r="BC364" s="46">
        <f>(IF(S364="","",(IF(MID(S364,2,1)="-",LEFT(S364,1),LEFT(S364,2)))+0))</f>
        <v>0</v>
      </c>
      <c r="BD364" s="63">
        <f>(IF(T364="","",(IF(MID(T364,2,1)="-",LEFT(T364,1),LEFT(T364,2)))+0))</f>
        <v>2</v>
      </c>
      <c r="BM364" s="46"/>
      <c r="BN364" s="46"/>
      <c r="BO364" s="46"/>
      <c r="BP364" s="46" t="str">
        <f t="shared" si="598"/>
        <v/>
      </c>
      <c r="BQ364" s="46" t="str">
        <f t="shared" si="598"/>
        <v/>
      </c>
      <c r="BR364" s="46" t="str">
        <f t="shared" si="598"/>
        <v/>
      </c>
      <c r="BS364" s="46" t="str">
        <f t="shared" si="598"/>
        <v/>
      </c>
      <c r="BT364" s="46" t="str">
        <f t="shared" si="598"/>
        <v/>
      </c>
      <c r="BU364" s="47"/>
      <c r="BV364" s="61">
        <f t="shared" si="615"/>
        <v>3</v>
      </c>
      <c r="BW364" s="46">
        <f t="shared" si="615"/>
        <v>2</v>
      </c>
      <c r="BX364" s="62"/>
      <c r="BY364" s="46">
        <f>(IF(P364="","",IF(RIGHT(P364,2)="10",RIGHT(P364,2),RIGHT(P364,1))+0))</f>
        <v>0</v>
      </c>
      <c r="BZ364" s="159" t="str">
        <f>(IF(Q364="","",IF(RIGHT(Q364,2)="10",RIGHT(Q364,2),RIGHT(Q364,1))+0))</f>
        <v/>
      </c>
      <c r="CA364" s="46">
        <f>(IF(R364="","",IF(RIGHT(R364,2)="10",RIGHT(R364,2),RIGHT(R364,1))+0))</f>
        <v>2</v>
      </c>
      <c r="CB364" s="46">
        <f>(IF(S364="","",IF(RIGHT(S364,2)="10",RIGHT(S364,2),RIGHT(S364,1))+0))</f>
        <v>4</v>
      </c>
      <c r="CC364" s="63">
        <f>(IF(T364="","",IF(RIGHT(T364,2)="10",RIGHT(T364,2),RIGHT(T364,1))+0))</f>
        <v>1</v>
      </c>
      <c r="CL364" s="46"/>
      <c r="CM364" s="46"/>
      <c r="CN364" s="46"/>
      <c r="CO364" s="46" t="str">
        <f t="shared" si="600"/>
        <v/>
      </c>
      <c r="CP364" s="46" t="str">
        <f t="shared" si="600"/>
        <v/>
      </c>
      <c r="CQ364" s="46" t="str">
        <f t="shared" si="600"/>
        <v/>
      </c>
      <c r="CR364" s="46" t="str">
        <f t="shared" si="600"/>
        <v/>
      </c>
      <c r="CS364" s="46" t="str">
        <f t="shared" si="600"/>
        <v/>
      </c>
      <c r="CU364" s="61" t="str">
        <f t="shared" si="616"/>
        <v>A</v>
      </c>
      <c r="CV364" s="46" t="str">
        <f t="shared" si="616"/>
        <v>D</v>
      </c>
      <c r="CW364" s="62"/>
      <c r="CX364" s="46" t="str">
        <f>(IF(P364="","",IF(AZ364&gt;BY364,"H",IF(AZ364&lt;BY364,"A","D"))))</f>
        <v>H</v>
      </c>
      <c r="CY364" s="159" t="s">
        <v>718</v>
      </c>
      <c r="CZ364" s="46" t="str">
        <f t="shared" si="601"/>
        <v>A</v>
      </c>
      <c r="DA364" s="46" t="str">
        <f t="shared" si="601"/>
        <v>A</v>
      </c>
      <c r="DB364" s="63" t="str">
        <f t="shared" si="601"/>
        <v>H</v>
      </c>
      <c r="DK364" s="46"/>
      <c r="DL364" s="46"/>
      <c r="DM364" s="46"/>
      <c r="DQ364" s="24" t="str">
        <f t="shared" si="602"/>
        <v/>
      </c>
      <c r="DR364" s="24" t="str">
        <f t="shared" si="602"/>
        <v/>
      </c>
      <c r="DT364" s="20" t="str">
        <f t="shared" si="603"/>
        <v>Croydon</v>
      </c>
      <c r="DU364" s="48">
        <f t="shared" si="617"/>
        <v>14</v>
      </c>
      <c r="DV364" s="49">
        <f t="shared" si="618"/>
        <v>3</v>
      </c>
      <c r="DW364" s="49">
        <f t="shared" si="619"/>
        <v>1</v>
      </c>
      <c r="DX364" s="49">
        <f t="shared" si="620"/>
        <v>3</v>
      </c>
      <c r="DY364" s="49">
        <f>COUNTIF(CW$362:CW$369,"A")</f>
        <v>2</v>
      </c>
      <c r="DZ364" s="49">
        <f>COUNTIF(CW$362:CW$369,"D")</f>
        <v>0</v>
      </c>
      <c r="EA364" s="49">
        <f>COUNTIF(CW$362:CW$369,"H")</f>
        <v>5</v>
      </c>
      <c r="EB364" s="48">
        <f t="shared" si="621"/>
        <v>5</v>
      </c>
      <c r="EC364" s="48">
        <f t="shared" si="604"/>
        <v>1</v>
      </c>
      <c r="ED364" s="48">
        <f t="shared" si="604"/>
        <v>8</v>
      </c>
      <c r="EE364" s="50">
        <f>SUM($AW364:$BT364)+SUM(BX$362:BX$369)</f>
        <v>20</v>
      </c>
      <c r="EF364" s="50">
        <f>SUM($BV364:$CS364)+SUM(AY$362:AY$369)</f>
        <v>28</v>
      </c>
      <c r="EG364" s="48">
        <f t="shared" si="622"/>
        <v>16</v>
      </c>
      <c r="EH364" s="50">
        <f t="shared" si="623"/>
        <v>-8</v>
      </c>
      <c r="EI364" s="47"/>
      <c r="EJ364" s="49">
        <f t="shared" si="605"/>
        <v>14</v>
      </c>
      <c r="EK364" s="49">
        <f t="shared" si="606"/>
        <v>5</v>
      </c>
      <c r="EL364" s="49">
        <f t="shared" si="607"/>
        <v>1</v>
      </c>
      <c r="EM364" s="49">
        <f t="shared" si="608"/>
        <v>8</v>
      </c>
      <c r="EN364" s="49">
        <f t="shared" si="609"/>
        <v>20</v>
      </c>
      <c r="EO364" s="49">
        <f t="shared" si="610"/>
        <v>28</v>
      </c>
      <c r="EP364" s="49">
        <f t="shared" si="611"/>
        <v>16</v>
      </c>
      <c r="EQ364" s="49">
        <f t="shared" si="612"/>
        <v>-8</v>
      </c>
      <c r="ES364" s="4">
        <f t="shared" si="624"/>
        <v>0</v>
      </c>
      <c r="ET364" s="4">
        <f t="shared" si="625"/>
        <v>0</v>
      </c>
      <c r="EU364" s="4">
        <f t="shared" si="613"/>
        <v>0</v>
      </c>
      <c r="EV364" s="4">
        <f t="shared" si="613"/>
        <v>0</v>
      </c>
      <c r="EW364" s="4">
        <f t="shared" si="613"/>
        <v>0</v>
      </c>
      <c r="EX364" s="4">
        <f t="shared" si="613"/>
        <v>0</v>
      </c>
      <c r="EY364" s="4">
        <f t="shared" si="613"/>
        <v>0</v>
      </c>
      <c r="EZ364" s="4">
        <f t="shared" si="613"/>
        <v>0</v>
      </c>
    </row>
    <row r="365" spans="1:164" x14ac:dyDescent="0.25">
      <c r="A365" s="4">
        <v>4</v>
      </c>
      <c r="B365" s="4" t="s">
        <v>677</v>
      </c>
      <c r="C365" s="24">
        <v>14</v>
      </c>
      <c r="D365" s="24">
        <v>5</v>
      </c>
      <c r="E365" s="24">
        <v>4</v>
      </c>
      <c r="F365" s="24">
        <v>5</v>
      </c>
      <c r="G365" s="24">
        <v>21</v>
      </c>
      <c r="H365" s="24">
        <v>22</v>
      </c>
      <c r="I365" s="21">
        <v>19</v>
      </c>
      <c r="J365" s="24">
        <v>-1</v>
      </c>
      <c r="L365" s="67" t="s">
        <v>299</v>
      </c>
      <c r="M365" s="68" t="s">
        <v>235</v>
      </c>
      <c r="N365" s="55" t="s">
        <v>121</v>
      </c>
      <c r="O365" s="55" t="s">
        <v>157</v>
      </c>
      <c r="P365" s="53" t="s">
        <v>715</v>
      </c>
      <c r="Q365" s="55" t="s">
        <v>145</v>
      </c>
      <c r="R365" s="55" t="s">
        <v>236</v>
      </c>
      <c r="S365" s="55" t="s">
        <v>172</v>
      </c>
      <c r="T365" s="70" t="s">
        <v>117</v>
      </c>
      <c r="AA365" s="67" t="s">
        <v>299</v>
      </c>
      <c r="AB365" s="68" t="s">
        <v>398</v>
      </c>
      <c r="AC365" s="55" t="s">
        <v>478</v>
      </c>
      <c r="AD365" s="55" t="s">
        <v>573</v>
      </c>
      <c r="AE365" s="53"/>
      <c r="AF365" s="55" t="s">
        <v>404</v>
      </c>
      <c r="AG365" s="55" t="s">
        <v>406</v>
      </c>
      <c r="AH365" s="55" t="s">
        <v>514</v>
      </c>
      <c r="AI365" s="70" t="s">
        <v>547</v>
      </c>
      <c r="AP365" s="4" t="s">
        <v>442</v>
      </c>
      <c r="AW365" s="61">
        <f t="shared" si="614"/>
        <v>0</v>
      </c>
      <c r="AX365" s="46">
        <f t="shared" si="614"/>
        <v>1</v>
      </c>
      <c r="AY365" s="46">
        <f>(IF(O365="","",(IF(MID(O365,2,1)="-",LEFT(O365,1),LEFT(O365,2)))+0))</f>
        <v>0</v>
      </c>
      <c r="AZ365" s="62"/>
      <c r="BA365" s="46">
        <f>(IF(Q365="","",(IF(MID(Q365,2,1)="-",LEFT(Q365,1),LEFT(Q365,2)))+0))</f>
        <v>2</v>
      </c>
      <c r="BB365" s="46">
        <f>(IF(R365="","",(IF(MID(R365,2,1)="-",LEFT(R365,1),LEFT(R365,2)))+0))</f>
        <v>2</v>
      </c>
      <c r="BC365" s="46">
        <f>(IF(S365="","",(IF(MID(S365,2,1)="-",LEFT(S365,1),LEFT(S365,2)))+0))</f>
        <v>0</v>
      </c>
      <c r="BD365" s="63">
        <f>(IF(T365="","",(IF(MID(T365,2,1)="-",LEFT(T365,1),LEFT(T365,2)))+0))</f>
        <v>1</v>
      </c>
      <c r="BM365" s="46"/>
      <c r="BN365" s="46"/>
      <c r="BO365" s="46"/>
      <c r="BP365" s="46" t="str">
        <f t="shared" si="598"/>
        <v/>
      </c>
      <c r="BQ365" s="46" t="str">
        <f t="shared" si="598"/>
        <v/>
      </c>
      <c r="BR365" s="46" t="str">
        <f t="shared" si="598"/>
        <v/>
      </c>
      <c r="BS365" s="46" t="str">
        <f t="shared" si="598"/>
        <v/>
      </c>
      <c r="BT365" s="46" t="str">
        <f t="shared" si="598"/>
        <v/>
      </c>
      <c r="BU365" s="47"/>
      <c r="BV365" s="61">
        <f t="shared" si="615"/>
        <v>2</v>
      </c>
      <c r="BW365" s="46">
        <f t="shared" si="615"/>
        <v>4</v>
      </c>
      <c r="BX365" s="46">
        <f>(IF(O365="","",IF(RIGHT(O365,2)="10",RIGHT(O365,2),RIGHT(O365,1))+0))</f>
        <v>3</v>
      </c>
      <c r="BY365" s="62"/>
      <c r="BZ365" s="46">
        <f>(IF(Q365="","",IF(RIGHT(Q365,2)="10",RIGHT(Q365,2),RIGHT(Q365,1))+0))</f>
        <v>4</v>
      </c>
      <c r="CA365" s="46">
        <f>(IF(R365="","",IF(RIGHT(R365,2)="10",RIGHT(R365,2),RIGHT(R365,1))+0))</f>
        <v>6</v>
      </c>
      <c r="CB365" s="46">
        <f>(IF(S365="","",IF(RIGHT(S365,2)="10",RIGHT(S365,2),RIGHT(S365,1))+0))</f>
        <v>7</v>
      </c>
      <c r="CC365" s="63">
        <f>(IF(T365="","",IF(RIGHT(T365,2)="10",RIGHT(T365,2),RIGHT(T365,1))+0))</f>
        <v>1</v>
      </c>
      <c r="CL365" s="46"/>
      <c r="CM365" s="46"/>
      <c r="CN365" s="46"/>
      <c r="CO365" s="46" t="str">
        <f t="shared" si="600"/>
        <v/>
      </c>
      <c r="CP365" s="46" t="str">
        <f t="shared" si="600"/>
        <v/>
      </c>
      <c r="CQ365" s="46" t="str">
        <f t="shared" si="600"/>
        <v/>
      </c>
      <c r="CR365" s="46" t="str">
        <f t="shared" si="600"/>
        <v/>
      </c>
      <c r="CS365" s="46" t="str">
        <f t="shared" si="600"/>
        <v/>
      </c>
      <c r="CU365" s="61" t="str">
        <f t="shared" si="616"/>
        <v>A</v>
      </c>
      <c r="CV365" s="46" t="str">
        <f t="shared" si="616"/>
        <v>A</v>
      </c>
      <c r="CW365" s="46" t="str">
        <f>(IF(O365="","",IF(AY365&gt;BX365,"H",IF(AY365&lt;BX365,"A","D"))))</f>
        <v>A</v>
      </c>
      <c r="CX365" s="62"/>
      <c r="CY365" s="46" t="str">
        <f>(IF(Q365="","",IF(BA365&gt;BZ365,"H",IF(BA365&lt;BZ365,"A","D"))))</f>
        <v>A</v>
      </c>
      <c r="CZ365" s="46" t="str">
        <f t="shared" si="601"/>
        <v>A</v>
      </c>
      <c r="DA365" s="46" t="str">
        <f t="shared" si="601"/>
        <v>A</v>
      </c>
      <c r="DB365" s="63" t="str">
        <f t="shared" si="601"/>
        <v>D</v>
      </c>
      <c r="DK365" s="46"/>
      <c r="DL365" s="46"/>
      <c r="DM365" s="46"/>
      <c r="DQ365" s="24" t="str">
        <f t="shared" si="602"/>
        <v/>
      </c>
      <c r="DR365" s="24" t="str">
        <f t="shared" si="602"/>
        <v/>
      </c>
      <c r="DT365" s="20" t="str">
        <f t="shared" si="603"/>
        <v>Epsom &amp; Ewell</v>
      </c>
      <c r="DU365" s="48">
        <f t="shared" si="617"/>
        <v>14</v>
      </c>
      <c r="DV365" s="49">
        <f t="shared" si="618"/>
        <v>0</v>
      </c>
      <c r="DW365" s="49">
        <f t="shared" si="619"/>
        <v>1</v>
      </c>
      <c r="DX365" s="49">
        <f t="shared" si="620"/>
        <v>6</v>
      </c>
      <c r="DY365" s="49">
        <f>COUNTIF(CX$362:CX$369,"A")</f>
        <v>0</v>
      </c>
      <c r="DZ365" s="49">
        <f>COUNTIF(CX$362:CX$369,"D")</f>
        <v>3</v>
      </c>
      <c r="EA365" s="49">
        <f>COUNTIF(CX$362:CX$369,"H")</f>
        <v>4</v>
      </c>
      <c r="EB365" s="48">
        <f t="shared" si="621"/>
        <v>0</v>
      </c>
      <c r="EC365" s="48">
        <f t="shared" si="604"/>
        <v>4</v>
      </c>
      <c r="ED365" s="48">
        <f t="shared" si="604"/>
        <v>10</v>
      </c>
      <c r="EE365" s="50">
        <f>SUM($AW365:$BT365)+SUM(BY$362:BY$369)</f>
        <v>8</v>
      </c>
      <c r="EF365" s="50">
        <f>SUM($BV365:$CS365)+SUM(AZ$362:AZ$369)</f>
        <v>42</v>
      </c>
      <c r="EG365" s="48">
        <f t="shared" si="622"/>
        <v>4</v>
      </c>
      <c r="EH365" s="50">
        <f t="shared" si="623"/>
        <v>-34</v>
      </c>
      <c r="EI365" s="47"/>
      <c r="EJ365" s="49">
        <f t="shared" si="605"/>
        <v>14</v>
      </c>
      <c r="EK365" s="49">
        <f t="shared" si="606"/>
        <v>0</v>
      </c>
      <c r="EL365" s="49">
        <f t="shared" si="607"/>
        <v>4</v>
      </c>
      <c r="EM365" s="49">
        <f t="shared" si="608"/>
        <v>10</v>
      </c>
      <c r="EN365" s="49">
        <f t="shared" si="609"/>
        <v>8</v>
      </c>
      <c r="EO365" s="49">
        <f t="shared" si="610"/>
        <v>42</v>
      </c>
      <c r="EP365" s="49">
        <f t="shared" si="611"/>
        <v>4</v>
      </c>
      <c r="EQ365" s="49">
        <f t="shared" si="612"/>
        <v>-34</v>
      </c>
      <c r="ES365" s="4">
        <f t="shared" si="624"/>
        <v>0</v>
      </c>
      <c r="ET365" s="4">
        <f t="shared" si="625"/>
        <v>0</v>
      </c>
      <c r="EU365" s="4">
        <f t="shared" si="613"/>
        <v>0</v>
      </c>
      <c r="EV365" s="4">
        <f t="shared" si="613"/>
        <v>0</v>
      </c>
      <c r="EW365" s="4">
        <f t="shared" si="613"/>
        <v>0</v>
      </c>
      <c r="EX365" s="4">
        <f t="shared" si="613"/>
        <v>0</v>
      </c>
      <c r="EY365" s="4">
        <f t="shared" si="613"/>
        <v>0</v>
      </c>
      <c r="EZ365" s="4">
        <f t="shared" si="613"/>
        <v>0</v>
      </c>
    </row>
    <row r="366" spans="1:164" x14ac:dyDescent="0.25">
      <c r="A366" s="4">
        <v>5</v>
      </c>
      <c r="B366" s="4" t="s">
        <v>350</v>
      </c>
      <c r="C366" s="24">
        <v>14</v>
      </c>
      <c r="D366" s="24">
        <v>5</v>
      </c>
      <c r="E366" s="24">
        <v>1</v>
      </c>
      <c r="F366" s="24">
        <v>8</v>
      </c>
      <c r="G366" s="24">
        <v>20</v>
      </c>
      <c r="H366" s="24">
        <v>28</v>
      </c>
      <c r="I366" s="21">
        <v>16</v>
      </c>
      <c r="J366" s="24">
        <v>-8</v>
      </c>
      <c r="L366" s="51" t="s">
        <v>700</v>
      </c>
      <c r="M366" s="64" t="s">
        <v>117</v>
      </c>
      <c r="N366" s="57" t="s">
        <v>131</v>
      </c>
      <c r="O366" s="57" t="s">
        <v>175</v>
      </c>
      <c r="P366" s="55" t="s">
        <v>263</v>
      </c>
      <c r="Q366" s="53" t="s">
        <v>715</v>
      </c>
      <c r="R366" s="57" t="s">
        <v>157</v>
      </c>
      <c r="S366" s="57" t="s">
        <v>207</v>
      </c>
      <c r="T366" s="75" t="s">
        <v>104</v>
      </c>
      <c r="AA366" s="51" t="s">
        <v>700</v>
      </c>
      <c r="AB366" s="64" t="s">
        <v>539</v>
      </c>
      <c r="AC366" s="57" t="s">
        <v>538</v>
      </c>
      <c r="AD366" s="57" t="s">
        <v>643</v>
      </c>
      <c r="AE366" s="55" t="s">
        <v>322</v>
      </c>
      <c r="AF366" s="53"/>
      <c r="AG366" s="57" t="s">
        <v>523</v>
      </c>
      <c r="AH366" s="57" t="s">
        <v>515</v>
      </c>
      <c r="AI366" s="75" t="s">
        <v>398</v>
      </c>
      <c r="AP366" s="4" t="s">
        <v>719</v>
      </c>
      <c r="AW366" s="61">
        <f t="shared" si="614"/>
        <v>1</v>
      </c>
      <c r="AX366" s="46">
        <f t="shared" si="614"/>
        <v>2</v>
      </c>
      <c r="AY366" s="46">
        <f>(IF(O366="","",(IF(MID(O366,2,1)="-",LEFT(O366,1),LEFT(O366,2)))+0))</f>
        <v>0</v>
      </c>
      <c r="AZ366" s="46">
        <f>(IF(P366="","",(IF(MID(P366,2,1)="-",LEFT(P366,1),LEFT(P366,2)))+0))</f>
        <v>0</v>
      </c>
      <c r="BA366" s="62"/>
      <c r="BB366" s="46">
        <f>(IF(R366="","",(IF(MID(R366,2,1)="-",LEFT(R366,1),LEFT(R366,2)))+0))</f>
        <v>0</v>
      </c>
      <c r="BC366" s="46">
        <f>(IF(S366="","",(IF(MID(S366,2,1)="-",LEFT(S366,1),LEFT(S366,2)))+0))</f>
        <v>0</v>
      </c>
      <c r="BD366" s="63">
        <f>(IF(T366="","",(IF(MID(T366,2,1)="-",LEFT(T366,1),LEFT(T366,2)))+0))</f>
        <v>1</v>
      </c>
      <c r="BM366" s="46"/>
      <c r="BN366" s="46"/>
      <c r="BO366" s="46"/>
      <c r="BP366" s="46" t="str">
        <f t="shared" si="598"/>
        <v/>
      </c>
      <c r="BQ366" s="46" t="str">
        <f t="shared" si="598"/>
        <v/>
      </c>
      <c r="BR366" s="46" t="str">
        <f t="shared" si="598"/>
        <v/>
      </c>
      <c r="BS366" s="46" t="str">
        <f t="shared" si="598"/>
        <v/>
      </c>
      <c r="BT366" s="46" t="str">
        <f t="shared" si="598"/>
        <v/>
      </c>
      <c r="BU366" s="47"/>
      <c r="BV366" s="61">
        <f t="shared" si="615"/>
        <v>1</v>
      </c>
      <c r="BW366" s="46">
        <f t="shared" si="615"/>
        <v>1</v>
      </c>
      <c r="BX366" s="46">
        <f>(IF(O366="","",IF(RIGHT(O366,2)="10",RIGHT(O366,2),RIGHT(O366,1))+0))</f>
        <v>6</v>
      </c>
      <c r="BY366" s="46">
        <f>(IF(P366="","",IF(RIGHT(P366,2)="10",RIGHT(P366,2),RIGHT(P366,1))+0))</f>
        <v>0</v>
      </c>
      <c r="BZ366" s="62"/>
      <c r="CA366" s="46">
        <f>(IF(R366="","",IF(RIGHT(R366,2)="10",RIGHT(R366,2),RIGHT(R366,1))+0))</f>
        <v>3</v>
      </c>
      <c r="CB366" s="46">
        <f>(IF(S366="","",IF(RIGHT(S366,2)="10",RIGHT(S366,2),RIGHT(S366,1))+0))</f>
        <v>4</v>
      </c>
      <c r="CC366" s="63">
        <f>(IF(T366="","",IF(RIGHT(T366,2)="10",RIGHT(T366,2),RIGHT(T366,1))+0))</f>
        <v>3</v>
      </c>
      <c r="CL366" s="46"/>
      <c r="CM366" s="46"/>
      <c r="CN366" s="46"/>
      <c r="CO366" s="46" t="str">
        <f t="shared" si="600"/>
        <v/>
      </c>
      <c r="CP366" s="46" t="str">
        <f t="shared" si="600"/>
        <v/>
      </c>
      <c r="CQ366" s="46" t="str">
        <f t="shared" si="600"/>
        <v/>
      </c>
      <c r="CR366" s="46" t="str">
        <f t="shared" si="600"/>
        <v/>
      </c>
      <c r="CS366" s="46" t="str">
        <f t="shared" si="600"/>
        <v/>
      </c>
      <c r="CU366" s="61" t="str">
        <f t="shared" si="616"/>
        <v>D</v>
      </c>
      <c r="CV366" s="46" t="str">
        <f t="shared" si="616"/>
        <v>H</v>
      </c>
      <c r="CW366" s="46" t="str">
        <f>(IF(O366="","",IF(AY366&gt;BX366,"H",IF(AY366&lt;BX366,"A","D"))))</f>
        <v>A</v>
      </c>
      <c r="CX366" s="46" t="str">
        <f>(IF(P366="","",IF(AZ366&gt;BY366,"H",IF(AZ366&lt;BY366,"A","D"))))</f>
        <v>D</v>
      </c>
      <c r="CY366" s="62"/>
      <c r="CZ366" s="46" t="str">
        <f t="shared" si="601"/>
        <v>A</v>
      </c>
      <c r="DA366" s="46" t="str">
        <f t="shared" si="601"/>
        <v>A</v>
      </c>
      <c r="DB366" s="63" t="str">
        <f t="shared" si="601"/>
        <v>A</v>
      </c>
      <c r="DK366" s="46"/>
      <c r="DL366" s="46"/>
      <c r="DM366" s="46"/>
      <c r="DQ366" s="24" t="str">
        <f t="shared" si="602"/>
        <v/>
      </c>
      <c r="DR366" s="24" t="str">
        <f t="shared" si="602"/>
        <v/>
      </c>
      <c r="DT366" s="20" t="str">
        <f t="shared" si="603"/>
        <v>Mole Valley Predators</v>
      </c>
      <c r="DU366" s="48">
        <f t="shared" si="617"/>
        <v>14</v>
      </c>
      <c r="DV366" s="49">
        <f t="shared" si="618"/>
        <v>1</v>
      </c>
      <c r="DW366" s="49">
        <f t="shared" si="619"/>
        <v>2</v>
      </c>
      <c r="DX366" s="49">
        <f t="shared" si="620"/>
        <v>4</v>
      </c>
      <c r="DY366" s="49">
        <f>COUNTIF(CY$362:CY$369,"A")</f>
        <v>2</v>
      </c>
      <c r="DZ366" s="49">
        <f>COUNTIF(CY$362:CY$369,"D")</f>
        <v>0</v>
      </c>
      <c r="EA366" s="49">
        <f>COUNTIF(CY$362:CY$369,"H")</f>
        <v>5</v>
      </c>
      <c r="EB366" s="48">
        <f t="shared" si="621"/>
        <v>3</v>
      </c>
      <c r="EC366" s="48">
        <f t="shared" si="604"/>
        <v>2</v>
      </c>
      <c r="ED366" s="48">
        <f t="shared" si="604"/>
        <v>9</v>
      </c>
      <c r="EE366" s="50">
        <f>SUM($AW366:$BT366)+SUM(BZ$362:BZ$369)</f>
        <v>14</v>
      </c>
      <c r="EF366" s="50">
        <f>SUM($BV366:$CS366)+SUM(BA$362:BA$369)</f>
        <v>41</v>
      </c>
      <c r="EG366" s="48">
        <f t="shared" si="622"/>
        <v>11</v>
      </c>
      <c r="EH366" s="50">
        <f t="shared" si="623"/>
        <v>-27</v>
      </c>
      <c r="EI366" s="47"/>
      <c r="EJ366" s="49">
        <f t="shared" si="605"/>
        <v>14</v>
      </c>
      <c r="EK366" s="49">
        <f t="shared" si="606"/>
        <v>3</v>
      </c>
      <c r="EL366" s="49">
        <f t="shared" si="607"/>
        <v>2</v>
      </c>
      <c r="EM366" s="49">
        <f t="shared" si="608"/>
        <v>9</v>
      </c>
      <c r="EN366" s="49">
        <f t="shared" si="609"/>
        <v>14</v>
      </c>
      <c r="EO366" s="49">
        <f t="shared" si="610"/>
        <v>41</v>
      </c>
      <c r="EP366" s="49">
        <f t="shared" si="611"/>
        <v>11</v>
      </c>
      <c r="EQ366" s="49">
        <f t="shared" si="612"/>
        <v>-27</v>
      </c>
      <c r="ES366" s="4">
        <f t="shared" si="624"/>
        <v>0</v>
      </c>
      <c r="ET366" s="4">
        <f t="shared" si="625"/>
        <v>0</v>
      </c>
      <c r="EU366" s="4">
        <f t="shared" si="613"/>
        <v>0</v>
      </c>
      <c r="EV366" s="4">
        <f t="shared" si="613"/>
        <v>0</v>
      </c>
      <c r="EW366" s="4">
        <f t="shared" si="613"/>
        <v>0</v>
      </c>
      <c r="EX366" s="4">
        <f t="shared" si="613"/>
        <v>0</v>
      </c>
      <c r="EY366" s="4">
        <f t="shared" si="613"/>
        <v>0</v>
      </c>
      <c r="EZ366" s="4">
        <f t="shared" si="613"/>
        <v>0</v>
      </c>
    </row>
    <row r="367" spans="1:164" x14ac:dyDescent="0.25">
      <c r="A367" s="4">
        <v>6</v>
      </c>
      <c r="B367" s="4" t="s">
        <v>298</v>
      </c>
      <c r="C367" s="24">
        <v>14</v>
      </c>
      <c r="D367" s="24">
        <v>5</v>
      </c>
      <c r="E367" s="24">
        <v>1</v>
      </c>
      <c r="F367" s="24">
        <v>8</v>
      </c>
      <c r="G367" s="24">
        <v>20</v>
      </c>
      <c r="H367" s="24">
        <v>30</v>
      </c>
      <c r="I367" s="21">
        <v>16</v>
      </c>
      <c r="J367" s="24">
        <v>-10</v>
      </c>
      <c r="L367" s="51" t="s">
        <v>326</v>
      </c>
      <c r="M367" s="64" t="s">
        <v>120</v>
      </c>
      <c r="N367" s="119" t="s">
        <v>263</v>
      </c>
      <c r="O367" s="57" t="s">
        <v>164</v>
      </c>
      <c r="P367" s="55" t="s">
        <v>263</v>
      </c>
      <c r="Q367" s="57" t="s">
        <v>150</v>
      </c>
      <c r="R367" s="53" t="s">
        <v>715</v>
      </c>
      <c r="S367" s="57" t="s">
        <v>179</v>
      </c>
      <c r="T367" s="75" t="s">
        <v>101</v>
      </c>
      <c r="AA367" s="51" t="s">
        <v>326</v>
      </c>
      <c r="AB367" s="64" t="s">
        <v>555</v>
      </c>
      <c r="AC367" s="119"/>
      <c r="AD367" s="57" t="s">
        <v>478</v>
      </c>
      <c r="AE367" s="55" t="s">
        <v>476</v>
      </c>
      <c r="AF367" s="57" t="s">
        <v>407</v>
      </c>
      <c r="AG367" s="53"/>
      <c r="AH367" s="57" t="s">
        <v>334</v>
      </c>
      <c r="AI367" s="75" t="s">
        <v>404</v>
      </c>
      <c r="AW367" s="61">
        <f t="shared" si="614"/>
        <v>5</v>
      </c>
      <c r="AX367" s="46">
        <f t="shared" si="614"/>
        <v>0</v>
      </c>
      <c r="AY367" s="46">
        <f>(IF(O367="","",(IF(MID(O367,2,1)="-",LEFT(O367,1),LEFT(O367,2)))+0))</f>
        <v>2</v>
      </c>
      <c r="AZ367" s="46">
        <f>(IF(P367="","",(IF(MID(P367,2,1)="-",LEFT(P367,1),LEFT(P367,2)))+0))</f>
        <v>0</v>
      </c>
      <c r="BA367" s="46">
        <f>(IF(Q367="","",(IF(MID(Q367,2,1)="-",LEFT(Q367,1),LEFT(Q367,2)))+0))</f>
        <v>9</v>
      </c>
      <c r="BB367" s="62"/>
      <c r="BC367" s="46">
        <f>(IF(S367="","",(IF(MID(S367,2,1)="-",LEFT(S367,1),LEFT(S367,2)))+0))</f>
        <v>3</v>
      </c>
      <c r="BD367" s="63">
        <f>(IF(T367="","",(IF(MID(T367,2,1)="-",LEFT(T367,1),LEFT(T367,2)))+0))</f>
        <v>2</v>
      </c>
      <c r="BM367" s="46"/>
      <c r="BN367" s="46"/>
      <c r="BO367" s="46"/>
      <c r="BP367" s="46" t="str">
        <f t="shared" si="598"/>
        <v/>
      </c>
      <c r="BQ367" s="46" t="str">
        <f t="shared" si="598"/>
        <v/>
      </c>
      <c r="BR367" s="46" t="str">
        <f t="shared" si="598"/>
        <v/>
      </c>
      <c r="BS367" s="46" t="str">
        <f t="shared" si="598"/>
        <v/>
      </c>
      <c r="BT367" s="46" t="str">
        <f t="shared" si="598"/>
        <v/>
      </c>
      <c r="BU367" s="47"/>
      <c r="BV367" s="61">
        <f t="shared" si="615"/>
        <v>0</v>
      </c>
      <c r="BW367" s="46">
        <f t="shared" si="615"/>
        <v>0</v>
      </c>
      <c r="BX367" s="46">
        <f>(IF(O367="","",IF(RIGHT(O367,2)="10",RIGHT(O367,2),RIGHT(O367,1))+0))</f>
        <v>0</v>
      </c>
      <c r="BY367" s="46">
        <f>(IF(P367="","",IF(RIGHT(P367,2)="10",RIGHT(P367,2),RIGHT(P367,1))+0))</f>
        <v>0</v>
      </c>
      <c r="BZ367" s="46">
        <f>(IF(Q367="","",IF(RIGHT(Q367,2)="10",RIGHT(Q367,2),RIGHT(Q367,1))+0))</f>
        <v>0</v>
      </c>
      <c r="CA367" s="62"/>
      <c r="CB367" s="46">
        <f>(IF(S367="","",IF(RIGHT(S367,2)="10",RIGHT(S367,2),RIGHT(S367,1))+0))</f>
        <v>3</v>
      </c>
      <c r="CC367" s="63">
        <f>(IF(T367="","",IF(RIGHT(T367,2)="10",RIGHT(T367,2),RIGHT(T367,1))+0))</f>
        <v>2</v>
      </c>
      <c r="CL367" s="46"/>
      <c r="CM367" s="46"/>
      <c r="CN367" s="46"/>
      <c r="CO367" s="46" t="str">
        <f t="shared" si="600"/>
        <v/>
      </c>
      <c r="CP367" s="46" t="str">
        <f t="shared" si="600"/>
        <v/>
      </c>
      <c r="CQ367" s="46" t="str">
        <f t="shared" si="600"/>
        <v/>
      </c>
      <c r="CR367" s="46" t="str">
        <f t="shared" si="600"/>
        <v/>
      </c>
      <c r="CS367" s="46" t="str">
        <f t="shared" si="600"/>
        <v/>
      </c>
      <c r="CU367" s="61" t="str">
        <f t="shared" si="616"/>
        <v>H</v>
      </c>
      <c r="CV367" s="46" t="str">
        <f t="shared" si="616"/>
        <v>D</v>
      </c>
      <c r="CW367" s="46" t="str">
        <f>(IF(O367="","",IF(AY367&gt;BX367,"H",IF(AY367&lt;BX367,"A","D"))))</f>
        <v>H</v>
      </c>
      <c r="CX367" s="46" t="str">
        <f>(IF(P367="","",IF(AZ367&gt;BY367,"H",IF(AZ367&lt;BY367,"A","D"))))</f>
        <v>D</v>
      </c>
      <c r="CY367" s="46" t="str">
        <f>(IF(Q367="","",IF(BA367&gt;BZ367,"H",IF(BA367&lt;BZ367,"A","D"))))</f>
        <v>H</v>
      </c>
      <c r="CZ367" s="62"/>
      <c r="DA367" s="46" t="str">
        <f>(IF(S367="","",IF(BC367&gt;CB367,"H",IF(BC367&lt;CB367,"A","D"))))</f>
        <v>D</v>
      </c>
      <c r="DB367" s="63" t="str">
        <f>(IF(T367="","",IF(BD367&gt;CC367,"H",IF(BD367&lt;CC367,"A","D"))))</f>
        <v>D</v>
      </c>
      <c r="DK367" s="46"/>
      <c r="DL367" s="46"/>
      <c r="DM367" s="46"/>
      <c r="DQ367" s="24" t="str">
        <f t="shared" si="602"/>
        <v/>
      </c>
      <c r="DR367" s="24" t="str">
        <f t="shared" si="602"/>
        <v/>
      </c>
      <c r="DT367" s="20" t="str">
        <f t="shared" si="603"/>
        <v>Sutton United</v>
      </c>
      <c r="DU367" s="48">
        <f t="shared" si="617"/>
        <v>14</v>
      </c>
      <c r="DV367" s="49">
        <f t="shared" si="618"/>
        <v>3</v>
      </c>
      <c r="DW367" s="49">
        <f t="shared" si="619"/>
        <v>4</v>
      </c>
      <c r="DX367" s="49">
        <f t="shared" si="620"/>
        <v>0</v>
      </c>
      <c r="DY367" s="49">
        <f>COUNTIF(CZ$362:CZ$369,"A")</f>
        <v>6</v>
      </c>
      <c r="DZ367" s="49">
        <f>COUNTIF(CZ$362:CZ$369,"D")</f>
        <v>0</v>
      </c>
      <c r="EA367" s="49">
        <f>COUNTIF(CZ$362:CZ$369,"H")</f>
        <v>1</v>
      </c>
      <c r="EB367" s="48">
        <f t="shared" si="621"/>
        <v>9</v>
      </c>
      <c r="EC367" s="48">
        <f t="shared" si="604"/>
        <v>4</v>
      </c>
      <c r="ED367" s="48">
        <f t="shared" si="604"/>
        <v>1</v>
      </c>
      <c r="EE367" s="50">
        <f>SUM($AW367:$BT367)+SUM(CA$362:CA$369)</f>
        <v>43</v>
      </c>
      <c r="EF367" s="50">
        <f>SUM($BV367:$CS367)+SUM(BB$362:BB$369)</f>
        <v>13</v>
      </c>
      <c r="EG367" s="48">
        <f t="shared" si="622"/>
        <v>31</v>
      </c>
      <c r="EH367" s="50">
        <f t="shared" si="623"/>
        <v>30</v>
      </c>
      <c r="EI367" s="47"/>
      <c r="EJ367" s="49">
        <f t="shared" si="605"/>
        <v>14</v>
      </c>
      <c r="EK367" s="49">
        <f t="shared" si="606"/>
        <v>9</v>
      </c>
      <c r="EL367" s="49">
        <f t="shared" si="607"/>
        <v>4</v>
      </c>
      <c r="EM367" s="49">
        <f t="shared" si="608"/>
        <v>1</v>
      </c>
      <c r="EN367" s="49">
        <f t="shared" si="609"/>
        <v>43</v>
      </c>
      <c r="EO367" s="49">
        <f t="shared" si="610"/>
        <v>13</v>
      </c>
      <c r="EP367" s="49">
        <f t="shared" si="611"/>
        <v>31</v>
      </c>
      <c r="EQ367" s="49">
        <f t="shared" si="612"/>
        <v>30</v>
      </c>
      <c r="ES367" s="4">
        <f t="shared" si="624"/>
        <v>0</v>
      </c>
      <c r="ET367" s="4">
        <f t="shared" si="625"/>
        <v>0</v>
      </c>
      <c r="EU367" s="4">
        <f t="shared" si="613"/>
        <v>0</v>
      </c>
      <c r="EV367" s="4">
        <f t="shared" si="613"/>
        <v>0</v>
      </c>
      <c r="EW367" s="4">
        <f t="shared" si="613"/>
        <v>0</v>
      </c>
      <c r="EX367" s="4">
        <f t="shared" si="613"/>
        <v>0</v>
      </c>
      <c r="EY367" s="4">
        <f t="shared" si="613"/>
        <v>0</v>
      </c>
      <c r="EZ367" s="4">
        <f t="shared" si="613"/>
        <v>0</v>
      </c>
    </row>
    <row r="368" spans="1:164" x14ac:dyDescent="0.25">
      <c r="A368" s="4">
        <v>7</v>
      </c>
      <c r="B368" s="4" t="s">
        <v>700</v>
      </c>
      <c r="C368" s="24">
        <v>14</v>
      </c>
      <c r="D368" s="24">
        <v>3</v>
      </c>
      <c r="E368" s="24">
        <v>2</v>
      </c>
      <c r="F368" s="24">
        <v>9</v>
      </c>
      <c r="G368" s="24">
        <v>14</v>
      </c>
      <c r="H368" s="24">
        <v>41</v>
      </c>
      <c r="I368" s="21">
        <v>11</v>
      </c>
      <c r="J368" s="24">
        <v>-27</v>
      </c>
      <c r="L368" s="51" t="s">
        <v>704</v>
      </c>
      <c r="M368" s="64" t="s">
        <v>134</v>
      </c>
      <c r="N368" s="57" t="s">
        <v>131</v>
      </c>
      <c r="O368" s="57" t="s">
        <v>330</v>
      </c>
      <c r="P368" s="55" t="s">
        <v>102</v>
      </c>
      <c r="Q368" s="57" t="s">
        <v>149</v>
      </c>
      <c r="R368" s="57" t="s">
        <v>166</v>
      </c>
      <c r="S368" s="53" t="s">
        <v>715</v>
      </c>
      <c r="T368" s="119" t="s">
        <v>263</v>
      </c>
      <c r="AA368" s="51" t="s">
        <v>704</v>
      </c>
      <c r="AB368" s="64" t="s">
        <v>545</v>
      </c>
      <c r="AC368" s="57" t="s">
        <v>398</v>
      </c>
      <c r="AD368" s="57" t="s">
        <v>640</v>
      </c>
      <c r="AE368" s="55" t="s">
        <v>316</v>
      </c>
      <c r="AF368" s="57" t="s">
        <v>596</v>
      </c>
      <c r="AG368" s="57" t="s">
        <v>424</v>
      </c>
      <c r="AH368" s="53"/>
      <c r="AI368" s="120"/>
      <c r="AW368" s="61">
        <f t="shared" si="614"/>
        <v>3</v>
      </c>
      <c r="AX368" s="46">
        <f t="shared" si="614"/>
        <v>2</v>
      </c>
      <c r="AY368" s="46">
        <f>(IF(O368="","",(IF(MID(O368,2,1)="-",LEFT(O368,1),LEFT(O368,2)))+0))</f>
        <v>5</v>
      </c>
      <c r="AZ368" s="46">
        <f>(IF(P368="","",(IF(MID(P368,2,1)="-",LEFT(P368,1),LEFT(P368,2)))+0))</f>
        <v>3</v>
      </c>
      <c r="BA368" s="46">
        <f>(IF(Q368="","",(IF(MID(Q368,2,1)="-",LEFT(Q368,1),LEFT(Q368,2)))+0))</f>
        <v>3</v>
      </c>
      <c r="BB368" s="46">
        <f>(IF(R368="","",(IF(MID(R368,2,1)="-",LEFT(R368,1),LEFT(R368,2)))+0))</f>
        <v>4</v>
      </c>
      <c r="BC368" s="62"/>
      <c r="BD368" s="63">
        <f>(IF(T368="","",(IF(MID(T368,2,1)="-",LEFT(T368,1),LEFT(T368,2)))+0))</f>
        <v>0</v>
      </c>
      <c r="BM368" s="46"/>
      <c r="BN368" s="46"/>
      <c r="BO368" s="46"/>
      <c r="BP368" s="46" t="str">
        <f t="shared" si="598"/>
        <v/>
      </c>
      <c r="BQ368" s="46" t="str">
        <f t="shared" si="598"/>
        <v/>
      </c>
      <c r="BR368" s="46" t="str">
        <f t="shared" si="598"/>
        <v/>
      </c>
      <c r="BS368" s="46" t="str">
        <f t="shared" si="598"/>
        <v/>
      </c>
      <c r="BT368" s="46" t="str">
        <f t="shared" si="598"/>
        <v/>
      </c>
      <c r="BU368" s="47"/>
      <c r="BV368" s="61">
        <f t="shared" si="615"/>
        <v>1</v>
      </c>
      <c r="BW368" s="46">
        <f t="shared" si="615"/>
        <v>1</v>
      </c>
      <c r="BX368" s="46">
        <f>(IF(O368="","",IF(RIGHT(O368,2)="10",RIGHT(O368,2),RIGHT(O368,1))+0))</f>
        <v>1</v>
      </c>
      <c r="BY368" s="46">
        <f>(IF(P368="","",IF(RIGHT(P368,2)="10",RIGHT(P368,2),RIGHT(P368,1))+0))</f>
        <v>0</v>
      </c>
      <c r="BZ368" s="46">
        <f>(IF(Q368="","",IF(RIGHT(Q368,2)="10",RIGHT(Q368,2),RIGHT(Q368,1))+0))</f>
        <v>2</v>
      </c>
      <c r="CA368" s="46">
        <f>(IF(R368="","",IF(RIGHT(R368,2)="10",RIGHT(R368,2),RIGHT(R368,1))+0))</f>
        <v>3</v>
      </c>
      <c r="CB368" s="62"/>
      <c r="CC368" s="63">
        <f>(IF(T368="","",IF(RIGHT(T368,2)="10",RIGHT(T368,2),RIGHT(T368,1))+0))</f>
        <v>0</v>
      </c>
      <c r="CL368" s="46"/>
      <c r="CM368" s="46"/>
      <c r="CN368" s="46"/>
      <c r="CO368" s="46" t="str">
        <f t="shared" si="600"/>
        <v/>
      </c>
      <c r="CP368" s="46" t="str">
        <f t="shared" si="600"/>
        <v/>
      </c>
      <c r="CQ368" s="46" t="str">
        <f t="shared" si="600"/>
        <v/>
      </c>
      <c r="CR368" s="46" t="str">
        <f t="shared" si="600"/>
        <v/>
      </c>
      <c r="CS368" s="46" t="str">
        <f t="shared" si="600"/>
        <v/>
      </c>
      <c r="CU368" s="61" t="str">
        <f t="shared" si="616"/>
        <v>H</v>
      </c>
      <c r="CV368" s="46" t="str">
        <f t="shared" si="616"/>
        <v>H</v>
      </c>
      <c r="CW368" s="46" t="str">
        <f>(IF(O368="","",IF(AY368&gt;BX368,"H",IF(AY368&lt;BX368,"A","D"))))</f>
        <v>H</v>
      </c>
      <c r="CX368" s="46" t="str">
        <f>(IF(P368="","",IF(AZ368&gt;BY368,"H",IF(AZ368&lt;BY368,"A","D"))))</f>
        <v>H</v>
      </c>
      <c r="CY368" s="46" t="str">
        <f>(IF(Q368="","",IF(BA368&gt;BZ368,"H",IF(BA368&lt;BZ368,"A","D"))))</f>
        <v>H</v>
      </c>
      <c r="CZ368" s="46" t="str">
        <f>(IF(R368="","",IF(BB368&gt;CA368,"H",IF(BB368&lt;CA368,"A","D"))))</f>
        <v>H</v>
      </c>
      <c r="DA368" s="62"/>
      <c r="DB368" s="63" t="str">
        <f>(IF(T368="","",IF(BD368&gt;CC368,"H",IF(BD368&lt;CC368,"A","D"))))</f>
        <v>D</v>
      </c>
      <c r="DK368" s="46"/>
      <c r="DL368" s="46"/>
      <c r="DM368" s="46"/>
      <c r="DQ368" s="24" t="str">
        <f t="shared" si="602"/>
        <v/>
      </c>
      <c r="DR368" s="24" t="str">
        <f t="shared" si="602"/>
        <v/>
      </c>
      <c r="DT368" s="20" t="str">
        <f t="shared" si="603"/>
        <v>Warlingham</v>
      </c>
      <c r="DU368" s="48">
        <f t="shared" si="617"/>
        <v>14</v>
      </c>
      <c r="DV368" s="49">
        <f t="shared" si="618"/>
        <v>6</v>
      </c>
      <c r="DW368" s="49">
        <f t="shared" si="619"/>
        <v>1</v>
      </c>
      <c r="DX368" s="49">
        <f t="shared" si="620"/>
        <v>0</v>
      </c>
      <c r="DY368" s="49">
        <f>COUNTIF(DA$362:DA$369,"A")</f>
        <v>6</v>
      </c>
      <c r="DZ368" s="49">
        <f>COUNTIF(DA$362:DA$369,"D")</f>
        <v>1</v>
      </c>
      <c r="EA368" s="49">
        <f>COUNTIF(DA$362:DA$369,"H")</f>
        <v>0</v>
      </c>
      <c r="EB368" s="48">
        <f t="shared" si="621"/>
        <v>12</v>
      </c>
      <c r="EC368" s="48">
        <f t="shared" si="604"/>
        <v>2</v>
      </c>
      <c r="ED368" s="48">
        <f t="shared" si="604"/>
        <v>0</v>
      </c>
      <c r="EE368" s="50">
        <f>SUM($AW368:$BT368)+SUM(CB$362:CB$369)</f>
        <v>46</v>
      </c>
      <c r="EF368" s="50">
        <f>SUM($BV368:$CS368)+SUM(BC$362:BC$369)</f>
        <v>12</v>
      </c>
      <c r="EG368" s="48">
        <f t="shared" si="622"/>
        <v>38</v>
      </c>
      <c r="EH368" s="50">
        <f t="shared" si="623"/>
        <v>34</v>
      </c>
      <c r="EI368" s="47"/>
      <c r="EJ368" s="49">
        <f t="shared" si="605"/>
        <v>14</v>
      </c>
      <c r="EK368" s="49">
        <f t="shared" si="606"/>
        <v>12</v>
      </c>
      <c r="EL368" s="49">
        <f t="shared" si="607"/>
        <v>2</v>
      </c>
      <c r="EM368" s="49">
        <f t="shared" si="608"/>
        <v>0</v>
      </c>
      <c r="EN368" s="49">
        <f t="shared" si="609"/>
        <v>46</v>
      </c>
      <c r="EO368" s="49">
        <f t="shared" si="610"/>
        <v>12</v>
      </c>
      <c r="EP368" s="49">
        <f t="shared" si="611"/>
        <v>38</v>
      </c>
      <c r="EQ368" s="49">
        <f t="shared" si="612"/>
        <v>34</v>
      </c>
      <c r="ES368" s="4">
        <f t="shared" si="624"/>
        <v>0</v>
      </c>
      <c r="ET368" s="4">
        <f t="shared" si="625"/>
        <v>0</v>
      </c>
      <c r="EU368" s="4">
        <f t="shared" si="613"/>
        <v>0</v>
      </c>
      <c r="EV368" s="4">
        <f t="shared" si="613"/>
        <v>0</v>
      </c>
      <c r="EW368" s="4">
        <f t="shared" si="613"/>
        <v>0</v>
      </c>
      <c r="EX368" s="4">
        <f t="shared" si="613"/>
        <v>0</v>
      </c>
      <c r="EY368" s="4">
        <f t="shared" si="613"/>
        <v>0</v>
      </c>
      <c r="EZ368" s="4">
        <f t="shared" si="613"/>
        <v>0</v>
      </c>
    </row>
    <row r="369" spans="1:164" s="20" customFormat="1" ht="11.4" thickBot="1" x14ac:dyDescent="0.3">
      <c r="A369" s="20">
        <v>8</v>
      </c>
      <c r="B369" s="20" t="s">
        <v>299</v>
      </c>
      <c r="C369" s="21">
        <v>14</v>
      </c>
      <c r="D369" s="21">
        <v>0</v>
      </c>
      <c r="E369" s="21">
        <v>4</v>
      </c>
      <c r="F369" s="21">
        <v>10</v>
      </c>
      <c r="G369" s="21">
        <v>8</v>
      </c>
      <c r="H369" s="21">
        <v>42</v>
      </c>
      <c r="I369" s="21">
        <v>4</v>
      </c>
      <c r="J369" s="21">
        <v>-34</v>
      </c>
      <c r="L369" s="77" t="s">
        <v>313</v>
      </c>
      <c r="M369" s="78" t="s">
        <v>100</v>
      </c>
      <c r="N369" s="119" t="s">
        <v>263</v>
      </c>
      <c r="O369" s="80" t="s">
        <v>102</v>
      </c>
      <c r="P369" s="81" t="s">
        <v>232</v>
      </c>
      <c r="Q369" s="80" t="s">
        <v>165</v>
      </c>
      <c r="R369" s="80" t="s">
        <v>147</v>
      </c>
      <c r="S369" s="80" t="s">
        <v>206</v>
      </c>
      <c r="T369" s="83" t="s">
        <v>715</v>
      </c>
      <c r="AA369" s="77" t="s">
        <v>313</v>
      </c>
      <c r="AB369" s="78" t="s">
        <v>573</v>
      </c>
      <c r="AC369" s="151"/>
      <c r="AD369" s="80" t="s">
        <v>720</v>
      </c>
      <c r="AE369" s="81" t="s">
        <v>506</v>
      </c>
      <c r="AF369" s="80" t="s">
        <v>654</v>
      </c>
      <c r="AG369" s="80" t="s">
        <v>596</v>
      </c>
      <c r="AH369" s="80" t="s">
        <v>476</v>
      </c>
      <c r="AI369" s="83"/>
      <c r="AP369" s="4"/>
      <c r="AQ369" s="4"/>
      <c r="AR369" s="4"/>
      <c r="AS369" s="4"/>
      <c r="AT369" s="4"/>
      <c r="AU369" s="4"/>
      <c r="AV369" s="4"/>
      <c r="AW369" s="87">
        <f t="shared" si="614"/>
        <v>2</v>
      </c>
      <c r="AX369" s="88">
        <f t="shared" si="614"/>
        <v>0</v>
      </c>
      <c r="AY369" s="88">
        <f>(IF(O369="","",(IF(MID(O369,2,1)="-",LEFT(O369,1),LEFT(O369,2)))+0))</f>
        <v>3</v>
      </c>
      <c r="AZ369" s="88">
        <f>(IF(P369="","",(IF(MID(P369,2,1)="-",LEFT(P369,1),LEFT(P369,2)))+0))</f>
        <v>4</v>
      </c>
      <c r="BA369" s="88">
        <f>(IF(Q369="","",(IF(MID(Q369,2,1)="-",LEFT(Q369,1),LEFT(Q369,2)))+0))</f>
        <v>6</v>
      </c>
      <c r="BB369" s="88">
        <f>(IF(R369="","",(IF(MID(R369,2,1)="-",LEFT(R369,1),LEFT(R369,2)))+0))</f>
        <v>0</v>
      </c>
      <c r="BC369" s="88">
        <f>(IF(S369="","",(IF(MID(S369,2,1)="-",LEFT(S369,1),LEFT(S369,2)))+0))</f>
        <v>1</v>
      </c>
      <c r="BD369" s="89"/>
      <c r="BE369" s="4"/>
      <c r="BF369" s="4"/>
      <c r="BG369" s="4"/>
      <c r="BH369" s="4"/>
      <c r="BI369" s="4"/>
      <c r="BJ369" s="4"/>
      <c r="BK369" s="4"/>
      <c r="BL369" s="4"/>
      <c r="BM369" s="46"/>
      <c r="BN369" s="46"/>
      <c r="BO369" s="46"/>
      <c r="BP369" s="46" t="str">
        <f t="shared" si="598"/>
        <v/>
      </c>
      <c r="BQ369" s="46" t="str">
        <f t="shared" si="598"/>
        <v/>
      </c>
      <c r="BR369" s="46" t="str">
        <f t="shared" si="598"/>
        <v/>
      </c>
      <c r="BS369" s="46" t="str">
        <f t="shared" si="598"/>
        <v/>
      </c>
      <c r="BT369" s="46" t="str">
        <f t="shared" si="598"/>
        <v/>
      </c>
      <c r="BU369" s="47"/>
      <c r="BV369" s="87">
        <f t="shared" si="615"/>
        <v>3</v>
      </c>
      <c r="BW369" s="88">
        <f t="shared" si="615"/>
        <v>0</v>
      </c>
      <c r="BX369" s="88">
        <f>(IF(O369="","",IF(RIGHT(O369,2)="10",RIGHT(O369,2),RIGHT(O369,1))+0))</f>
        <v>0</v>
      </c>
      <c r="BY369" s="88">
        <f>(IF(P369="","",IF(RIGHT(P369,2)="10",RIGHT(P369,2),RIGHT(P369,1))+0))</f>
        <v>0</v>
      </c>
      <c r="BZ369" s="88">
        <f>(IF(Q369="","",IF(RIGHT(Q369,2)="10",RIGHT(Q369,2),RIGHT(Q369,1))+0))</f>
        <v>0</v>
      </c>
      <c r="CA369" s="88">
        <f>(IF(R369="","",IF(RIGHT(R369,2)="10",RIGHT(R369,2),RIGHT(R369,1))+0))</f>
        <v>1</v>
      </c>
      <c r="CB369" s="88">
        <f>(IF(S369="","",IF(RIGHT(S369,2)="10",RIGHT(S369,2),RIGHT(S369,1))+0))</f>
        <v>2</v>
      </c>
      <c r="CC369" s="89"/>
      <c r="CD369" s="4"/>
      <c r="CE369" s="4"/>
      <c r="CF369" s="4"/>
      <c r="CG369" s="4"/>
      <c r="CH369" s="4"/>
      <c r="CI369" s="4"/>
      <c r="CJ369" s="4"/>
      <c r="CK369" s="4"/>
      <c r="CL369" s="46"/>
      <c r="CM369" s="46"/>
      <c r="CN369" s="46"/>
      <c r="CO369" s="46" t="str">
        <f t="shared" si="600"/>
        <v/>
      </c>
      <c r="CP369" s="46" t="str">
        <f t="shared" si="600"/>
        <v/>
      </c>
      <c r="CQ369" s="46" t="str">
        <f t="shared" si="600"/>
        <v/>
      </c>
      <c r="CR369" s="46" t="str">
        <f t="shared" si="600"/>
        <v/>
      </c>
      <c r="CS369" s="46" t="str">
        <f t="shared" si="600"/>
        <v/>
      </c>
      <c r="CT369" s="4"/>
      <c r="CU369" s="87" t="str">
        <f t="shared" si="616"/>
        <v>A</v>
      </c>
      <c r="CV369" s="88" t="str">
        <f t="shared" si="616"/>
        <v>D</v>
      </c>
      <c r="CW369" s="88" t="str">
        <f>(IF(O369="","",IF(AY369&gt;BX369,"H",IF(AY369&lt;BX369,"A","D"))))</f>
        <v>H</v>
      </c>
      <c r="CX369" s="88" t="str">
        <f>(IF(P369="","",IF(AZ369&gt;BY369,"H",IF(AZ369&lt;BY369,"A","D"))))</f>
        <v>H</v>
      </c>
      <c r="CY369" s="88" t="str">
        <f>(IF(Q369="","",IF(BA369&gt;BZ369,"H",IF(BA369&lt;BZ369,"A","D"))))</f>
        <v>H</v>
      </c>
      <c r="CZ369" s="88" t="str">
        <f>(IF(R369="","",IF(BB369&gt;CA369,"H",IF(BB369&lt;CA369,"A","D"))))</f>
        <v>A</v>
      </c>
      <c r="DA369" s="88" t="str">
        <f>(IF(S369="","",IF(BC369&gt;CB369,"H",IF(BC369&lt;CB369,"A","D"))))</f>
        <v>A</v>
      </c>
      <c r="DB369" s="89"/>
      <c r="DC369" s="4"/>
      <c r="DD369" s="4"/>
      <c r="DE369" s="4"/>
      <c r="DF369" s="4"/>
      <c r="DG369" s="4"/>
      <c r="DH369" s="4"/>
      <c r="DI369" s="4"/>
      <c r="DJ369" s="4"/>
      <c r="DK369" s="46"/>
      <c r="DL369" s="46"/>
      <c r="DM369" s="46"/>
      <c r="DN369" s="4"/>
      <c r="DO369" s="4"/>
      <c r="DP369" s="4"/>
      <c r="DQ369" s="24" t="str">
        <f t="shared" si="602"/>
        <v/>
      </c>
      <c r="DR369" s="24" t="str">
        <f t="shared" si="602"/>
        <v/>
      </c>
      <c r="DS369" s="4"/>
      <c r="DT369" s="4" t="str">
        <f t="shared" si="603"/>
        <v>Whyteleafe</v>
      </c>
      <c r="DU369" s="49">
        <f t="shared" si="617"/>
        <v>14</v>
      </c>
      <c r="DV369" s="49">
        <f t="shared" si="618"/>
        <v>3</v>
      </c>
      <c r="DW369" s="49">
        <f t="shared" si="619"/>
        <v>1</v>
      </c>
      <c r="DX369" s="49">
        <f t="shared" si="620"/>
        <v>3</v>
      </c>
      <c r="DY369" s="49">
        <f>COUNTIF(DB$362:DB$369,"A")</f>
        <v>3</v>
      </c>
      <c r="DZ369" s="49">
        <f>COUNTIF(DB$362:DB$369,"D")</f>
        <v>3</v>
      </c>
      <c r="EA369" s="49">
        <f>COUNTIF(DB$362:DB$369,"H")</f>
        <v>1</v>
      </c>
      <c r="EB369" s="49">
        <f t="shared" si="621"/>
        <v>6</v>
      </c>
      <c r="EC369" s="49">
        <f t="shared" si="604"/>
        <v>4</v>
      </c>
      <c r="ED369" s="49">
        <f t="shared" si="604"/>
        <v>4</v>
      </c>
      <c r="EE369" s="160">
        <f>SUM($AW369:$BT369)+SUM(CC$362:CC$369)</f>
        <v>30</v>
      </c>
      <c r="EF369" s="160">
        <f>SUM($BV369:$CS369)+SUM(BD$362:BD$369)</f>
        <v>14</v>
      </c>
      <c r="EG369" s="49">
        <f t="shared" si="622"/>
        <v>22</v>
      </c>
      <c r="EH369" s="160">
        <f t="shared" si="623"/>
        <v>16</v>
      </c>
      <c r="EI369" s="47"/>
      <c r="EJ369" s="49">
        <f t="shared" si="605"/>
        <v>14</v>
      </c>
      <c r="EK369" s="49">
        <f t="shared" si="606"/>
        <v>6</v>
      </c>
      <c r="EL369" s="49">
        <f t="shared" si="607"/>
        <v>4</v>
      </c>
      <c r="EM369" s="49">
        <f t="shared" si="608"/>
        <v>4</v>
      </c>
      <c r="EN369" s="49">
        <f t="shared" si="609"/>
        <v>30</v>
      </c>
      <c r="EO369" s="49">
        <f t="shared" si="610"/>
        <v>14</v>
      </c>
      <c r="EP369" s="49">
        <f t="shared" si="611"/>
        <v>22</v>
      </c>
      <c r="EQ369" s="49">
        <f t="shared" si="612"/>
        <v>16</v>
      </c>
      <c r="ER369" s="4"/>
      <c r="ES369" s="4">
        <f t="shared" si="624"/>
        <v>0</v>
      </c>
      <c r="ET369" s="4">
        <f t="shared" si="625"/>
        <v>0</v>
      </c>
      <c r="EU369" s="4">
        <f t="shared" si="613"/>
        <v>0</v>
      </c>
      <c r="EV369" s="4">
        <f t="shared" si="613"/>
        <v>0</v>
      </c>
      <c r="EW369" s="4">
        <f t="shared" si="613"/>
        <v>0</v>
      </c>
      <c r="EX369" s="4">
        <f t="shared" si="613"/>
        <v>0</v>
      </c>
      <c r="EY369" s="4">
        <f t="shared" si="613"/>
        <v>0</v>
      </c>
      <c r="EZ369" s="4">
        <f t="shared" si="613"/>
        <v>0</v>
      </c>
      <c r="FA369" s="4"/>
      <c r="FB369" s="4"/>
      <c r="FC369" s="6"/>
      <c r="FD369" s="6"/>
      <c r="FE369" s="6"/>
      <c r="FF369" s="6"/>
      <c r="FG369" s="6"/>
      <c r="FH369" s="4"/>
    </row>
    <row r="370" spans="1:164" x14ac:dyDescent="0.25">
      <c r="G370" s="27">
        <f>SUM(G362:G369)</f>
        <v>202</v>
      </c>
      <c r="H370" s="27">
        <f>SUM(H362:H369)</f>
        <v>202</v>
      </c>
      <c r="J370" s="27">
        <f>SUM(J362:J369)</f>
        <v>0</v>
      </c>
      <c r="L370" s="29"/>
      <c r="AA370" s="29"/>
    </row>
    <row r="371" spans="1:164" ht="11.4" thickBot="1" x14ac:dyDescent="0.3">
      <c r="A371" s="20" t="s">
        <v>721</v>
      </c>
      <c r="B371" s="20"/>
      <c r="C371" s="23" t="s">
        <v>722</v>
      </c>
      <c r="D371" s="21"/>
      <c r="E371" s="21"/>
      <c r="F371" s="21"/>
      <c r="G371" s="21"/>
      <c r="H371" s="21"/>
      <c r="J371" s="21"/>
    </row>
    <row r="372" spans="1:164" ht="11.4" thickBot="1" x14ac:dyDescent="0.3">
      <c r="A372" s="20" t="s">
        <v>11</v>
      </c>
      <c r="B372" s="20" t="s">
        <v>12</v>
      </c>
      <c r="C372" s="21" t="s">
        <v>13</v>
      </c>
      <c r="D372" s="21" t="s">
        <v>14</v>
      </c>
      <c r="E372" s="21" t="s">
        <v>15</v>
      </c>
      <c r="F372" s="21" t="s">
        <v>16</v>
      </c>
      <c r="G372" s="21" t="s">
        <v>17</v>
      </c>
      <c r="H372" s="21" t="s">
        <v>18</v>
      </c>
      <c r="I372" s="21" t="s">
        <v>19</v>
      </c>
      <c r="J372" s="21" t="s">
        <v>96</v>
      </c>
      <c r="L372" s="131" t="s">
        <v>420</v>
      </c>
      <c r="M372" s="33" t="s">
        <v>673</v>
      </c>
      <c r="N372" s="33" t="s">
        <v>686</v>
      </c>
      <c r="O372" s="33" t="s">
        <v>343</v>
      </c>
      <c r="P372" s="34" t="s">
        <v>292</v>
      </c>
      <c r="Q372" s="161" t="s">
        <v>723</v>
      </c>
      <c r="R372" s="33" t="s">
        <v>371</v>
      </c>
      <c r="S372" s="33" t="s">
        <v>724</v>
      </c>
      <c r="T372" s="33" t="s">
        <v>725</v>
      </c>
      <c r="U372" s="35" t="s">
        <v>186</v>
      </c>
      <c r="V372" s="92" t="s">
        <v>465</v>
      </c>
      <c r="AA372" s="131" t="s">
        <v>420</v>
      </c>
      <c r="AB372" s="33" t="s">
        <v>673</v>
      </c>
      <c r="AC372" s="33" t="s">
        <v>686</v>
      </c>
      <c r="AD372" s="33" t="s">
        <v>343</v>
      </c>
      <c r="AE372" s="34" t="s">
        <v>292</v>
      </c>
      <c r="AF372" s="33" t="s">
        <v>723</v>
      </c>
      <c r="AG372" s="33" t="s">
        <v>371</v>
      </c>
      <c r="AH372" s="33" t="s">
        <v>724</v>
      </c>
      <c r="AI372" s="33" t="s">
        <v>725</v>
      </c>
      <c r="AJ372" s="35" t="s">
        <v>186</v>
      </c>
      <c r="AK372" s="92" t="s">
        <v>465</v>
      </c>
      <c r="AP372" s="4" t="s">
        <v>112</v>
      </c>
      <c r="DU372" s="24" t="s">
        <v>13</v>
      </c>
      <c r="DV372" s="24" t="s">
        <v>90</v>
      </c>
      <c r="DW372" s="24" t="s">
        <v>91</v>
      </c>
      <c r="DX372" s="24" t="s">
        <v>92</v>
      </c>
      <c r="DY372" s="24" t="s">
        <v>93</v>
      </c>
      <c r="DZ372" s="24" t="s">
        <v>94</v>
      </c>
      <c r="EA372" s="24" t="s">
        <v>95</v>
      </c>
      <c r="EB372" s="24" t="s">
        <v>14</v>
      </c>
      <c r="EC372" s="24" t="s">
        <v>15</v>
      </c>
      <c r="ED372" s="24" t="s">
        <v>16</v>
      </c>
      <c r="EE372" s="24" t="s">
        <v>17</v>
      </c>
      <c r="EF372" s="24" t="s">
        <v>18</v>
      </c>
      <c r="EG372" s="24" t="s">
        <v>19</v>
      </c>
      <c r="EH372" s="24" t="s">
        <v>96</v>
      </c>
      <c r="EI372" s="24"/>
      <c r="EJ372" s="24" t="s">
        <v>13</v>
      </c>
      <c r="EK372" s="24" t="s">
        <v>14</v>
      </c>
      <c r="EL372" s="24" t="s">
        <v>15</v>
      </c>
      <c r="EM372" s="24" t="s">
        <v>16</v>
      </c>
      <c r="EN372" s="24" t="s">
        <v>17</v>
      </c>
      <c r="EO372" s="24" t="s">
        <v>18</v>
      </c>
      <c r="EP372" s="24" t="s">
        <v>19</v>
      </c>
      <c r="EQ372" s="24" t="s">
        <v>96</v>
      </c>
    </row>
    <row r="373" spans="1:164" x14ac:dyDescent="0.25">
      <c r="A373" s="4">
        <v>1</v>
      </c>
      <c r="B373" s="4" t="s">
        <v>326</v>
      </c>
      <c r="C373" s="24">
        <v>14</v>
      </c>
      <c r="D373" s="24">
        <v>14</v>
      </c>
      <c r="E373" s="24">
        <v>0</v>
      </c>
      <c r="F373" s="24">
        <v>0</v>
      </c>
      <c r="G373" s="24">
        <v>53</v>
      </c>
      <c r="H373" s="24">
        <v>9</v>
      </c>
      <c r="I373" s="21">
        <v>42</v>
      </c>
      <c r="J373" s="24">
        <v>44</v>
      </c>
      <c r="L373" s="36" t="s">
        <v>677</v>
      </c>
      <c r="M373" s="37"/>
      <c r="N373" s="33" t="s">
        <v>134</v>
      </c>
      <c r="O373" s="33" t="s">
        <v>235</v>
      </c>
      <c r="P373" s="34" t="s">
        <v>116</v>
      </c>
      <c r="Q373" s="33" t="s">
        <v>227</v>
      </c>
      <c r="R373" s="33" t="s">
        <v>130</v>
      </c>
      <c r="S373" s="33" t="s">
        <v>104</v>
      </c>
      <c r="T373" s="33" t="s">
        <v>169</v>
      </c>
      <c r="U373" s="35" t="s">
        <v>206</v>
      </c>
      <c r="V373" s="94"/>
      <c r="AA373" s="36" t="s">
        <v>677</v>
      </c>
      <c r="AB373" s="37"/>
      <c r="AC373" s="33" t="s">
        <v>513</v>
      </c>
      <c r="AD373" s="33" t="s">
        <v>529</v>
      </c>
      <c r="AE373" s="34" t="s">
        <v>395</v>
      </c>
      <c r="AF373" s="33" t="s">
        <v>668</v>
      </c>
      <c r="AG373" s="33" t="s">
        <v>581</v>
      </c>
      <c r="AH373" s="33" t="s">
        <v>434</v>
      </c>
      <c r="AI373" s="33" t="s">
        <v>514</v>
      </c>
      <c r="AJ373" s="35" t="s">
        <v>334</v>
      </c>
      <c r="AK373" s="94"/>
      <c r="AP373" s="4" t="s">
        <v>726</v>
      </c>
      <c r="AW373" s="43"/>
      <c r="AX373" s="44">
        <f t="shared" ref="AX373:BE375" si="626">(IF(N373="","",(IF(MID(N373,2,1)="-",LEFT(N373,1),LEFT(N373,2)))+0))</f>
        <v>3</v>
      </c>
      <c r="AY373" s="44">
        <f t="shared" si="626"/>
        <v>0</v>
      </c>
      <c r="AZ373" s="44">
        <f t="shared" si="626"/>
        <v>1</v>
      </c>
      <c r="BA373" s="44">
        <f t="shared" si="626"/>
        <v>1</v>
      </c>
      <c r="BB373" s="44">
        <f t="shared" si="626"/>
        <v>8</v>
      </c>
      <c r="BC373" s="44">
        <f t="shared" si="626"/>
        <v>1</v>
      </c>
      <c r="BD373" s="44">
        <f t="shared" si="626"/>
        <v>4</v>
      </c>
      <c r="BE373" s="45">
        <f t="shared" si="626"/>
        <v>1</v>
      </c>
      <c r="BM373" s="46"/>
      <c r="BN373" s="46"/>
      <c r="BO373" s="46"/>
      <c r="BP373" s="46" t="str">
        <f t="shared" ref="BP373:BT381" si="627">(IF(AQ373="","",(IF(MID(AQ373,2,1)="-",LEFT(AQ373,1),LEFT(AQ373,2)))+0))</f>
        <v/>
      </c>
      <c r="BQ373" s="46" t="str">
        <f t="shared" si="627"/>
        <v/>
      </c>
      <c r="BR373" s="46" t="str">
        <f t="shared" si="627"/>
        <v/>
      </c>
      <c r="BS373" s="46" t="str">
        <f t="shared" si="627"/>
        <v/>
      </c>
      <c r="BT373" s="46" t="str">
        <f t="shared" si="627"/>
        <v/>
      </c>
      <c r="BU373" s="47"/>
      <c r="BV373" s="43"/>
      <c r="BW373" s="44">
        <f t="shared" ref="BW373:CD375" si="628">(IF(N373="","",IF(RIGHT(N373,2)="10",RIGHT(N373,2),RIGHT(N373,1))+0))</f>
        <v>1</v>
      </c>
      <c r="BX373" s="44">
        <f t="shared" si="628"/>
        <v>2</v>
      </c>
      <c r="BY373" s="44">
        <f t="shared" si="628"/>
        <v>5</v>
      </c>
      <c r="BZ373" s="44">
        <f t="shared" si="628"/>
        <v>0</v>
      </c>
      <c r="CA373" s="44">
        <f t="shared" si="628"/>
        <v>1</v>
      </c>
      <c r="CB373" s="44">
        <f t="shared" si="628"/>
        <v>3</v>
      </c>
      <c r="CC373" s="44">
        <f t="shared" si="628"/>
        <v>2</v>
      </c>
      <c r="CD373" s="45">
        <f t="shared" si="628"/>
        <v>2</v>
      </c>
      <c r="CL373" s="46"/>
      <c r="CM373" s="46"/>
      <c r="CN373" s="46"/>
      <c r="CO373" s="46" t="str">
        <f t="shared" ref="CO373:CS381" si="629">(IF(AQ373="","",IF(RIGHT(AQ373,2)="10",RIGHT(AQ373,2),RIGHT(AQ373,1))+0))</f>
        <v/>
      </c>
      <c r="CP373" s="46" t="str">
        <f t="shared" si="629"/>
        <v/>
      </c>
      <c r="CQ373" s="46" t="str">
        <f t="shared" si="629"/>
        <v/>
      </c>
      <c r="CR373" s="46" t="str">
        <f t="shared" si="629"/>
        <v/>
      </c>
      <c r="CS373" s="46" t="str">
        <f t="shared" si="629"/>
        <v/>
      </c>
      <c r="CU373" s="43"/>
      <c r="CV373" s="44" t="str">
        <f t="shared" ref="CV373:DC375" si="630">(IF(N373="","",IF(AX373&gt;BW373,"H",IF(AX373&lt;BW373,"A","D"))))</f>
        <v>H</v>
      </c>
      <c r="CW373" s="44" t="str">
        <f t="shared" si="630"/>
        <v>A</v>
      </c>
      <c r="CX373" s="44" t="str">
        <f t="shared" si="630"/>
        <v>A</v>
      </c>
      <c r="CY373" s="44" t="str">
        <f t="shared" si="630"/>
        <v>H</v>
      </c>
      <c r="CZ373" s="44" t="str">
        <f t="shared" si="630"/>
        <v>H</v>
      </c>
      <c r="DA373" s="44" t="str">
        <f t="shared" si="630"/>
        <v>A</v>
      </c>
      <c r="DB373" s="44" t="str">
        <f t="shared" si="630"/>
        <v>H</v>
      </c>
      <c r="DC373" s="45" t="str">
        <f t="shared" si="630"/>
        <v>A</v>
      </c>
      <c r="DK373" s="46"/>
      <c r="DL373" s="46"/>
      <c r="DM373" s="46"/>
      <c r="DN373" s="24" t="str">
        <f t="shared" ref="DN373:DR381" si="631">(IF(AQ373="","",IF(BP373&gt;CO373,"H",IF(BP373&lt;CO373,"A","D"))))</f>
        <v/>
      </c>
      <c r="DO373" s="24" t="str">
        <f t="shared" si="631"/>
        <v/>
      </c>
      <c r="DP373" s="24" t="str">
        <f t="shared" si="631"/>
        <v/>
      </c>
      <c r="DQ373" s="24" t="str">
        <f t="shared" si="631"/>
        <v/>
      </c>
      <c r="DR373" s="24" t="str">
        <f t="shared" si="631"/>
        <v/>
      </c>
      <c r="DT373" s="20" t="str">
        <f t="shared" ref="DT373:DT381" si="632">L373</f>
        <v>Chipstead</v>
      </c>
      <c r="DU373" s="48">
        <f>SUM(EB373:ED373)</f>
        <v>16</v>
      </c>
      <c r="DV373" s="49">
        <f>COUNTIF($CU373:$DR373,"H")</f>
        <v>4</v>
      </c>
      <c r="DW373" s="49">
        <f>COUNTIF($CU373:$DR373,"D")</f>
        <v>0</v>
      </c>
      <c r="DX373" s="49">
        <f>COUNTIF($CU373:$DR373,"A")</f>
        <v>4</v>
      </c>
      <c r="DY373" s="49">
        <f>COUNTIF(CU$373:CU$381,"A")</f>
        <v>3</v>
      </c>
      <c r="DZ373" s="49">
        <f>COUNTIF(CU$373:CU$381,"D")</f>
        <v>1</v>
      </c>
      <c r="EA373" s="49">
        <f>COUNTIF(CU$373:CU$381,"H")</f>
        <v>4</v>
      </c>
      <c r="EB373" s="48">
        <f>DV373+DY373</f>
        <v>7</v>
      </c>
      <c r="EC373" s="48">
        <f t="shared" ref="EC373:ED381" si="633">DW373+DZ373</f>
        <v>1</v>
      </c>
      <c r="ED373" s="48">
        <f t="shared" si="633"/>
        <v>8</v>
      </c>
      <c r="EE373" s="50">
        <f>SUM($AW373:$BT373)+SUM(BV$373:BV$381)</f>
        <v>37</v>
      </c>
      <c r="EF373" s="50">
        <f>SUM($BV373:$CS373)+SUM(AW$373:AW$381)</f>
        <v>32</v>
      </c>
      <c r="EG373" s="48">
        <f>(EB373*3)+EC373</f>
        <v>22</v>
      </c>
      <c r="EH373" s="50">
        <f>EE373-EF373</f>
        <v>5</v>
      </c>
      <c r="EI373" s="47"/>
      <c r="EJ373" s="49">
        <f t="shared" ref="EJ373:EJ381" si="634">VLOOKUP($DT373,$B$373:$J$381,2,0)</f>
        <v>16</v>
      </c>
      <c r="EK373" s="49">
        <f t="shared" ref="EK373:EK381" si="635">VLOOKUP($DT373,$B$373:$J$381,3,0)</f>
        <v>7</v>
      </c>
      <c r="EL373" s="49">
        <f t="shared" ref="EL373:EL381" si="636">VLOOKUP($DT373,$B$373:$J$381,4,0)</f>
        <v>1</v>
      </c>
      <c r="EM373" s="49">
        <f t="shared" ref="EM373:EM381" si="637">VLOOKUP($DT373,$B$373:$J$381,5,0)</f>
        <v>8</v>
      </c>
      <c r="EN373" s="49">
        <f t="shared" ref="EN373:EN381" si="638">VLOOKUP($DT373,$B$373:$J$381,6,0)</f>
        <v>37</v>
      </c>
      <c r="EO373" s="49">
        <f t="shared" ref="EO373:EO381" si="639">VLOOKUP($DT373,$B$373:$J$381,7,0)</f>
        <v>32</v>
      </c>
      <c r="EP373" s="49">
        <f t="shared" ref="EP373:EP381" si="640">VLOOKUP($DT373,$B$373:$J$381,8,0)</f>
        <v>22</v>
      </c>
      <c r="EQ373" s="49">
        <f t="shared" ref="EQ373:EQ381" si="641">VLOOKUP($DT373,$B$373:$J$381,9,0)</f>
        <v>5</v>
      </c>
      <c r="ES373" s="4">
        <f>IF(DU373=EJ373,0,1)</f>
        <v>0</v>
      </c>
      <c r="ET373" s="4">
        <f>IF(EB373=EK373,0,1)</f>
        <v>0</v>
      </c>
      <c r="EU373" s="4">
        <f t="shared" ref="EU373:EZ381" si="642">IF(EC373=EL373,0,1)</f>
        <v>0</v>
      </c>
      <c r="EV373" s="4">
        <f t="shared" si="642"/>
        <v>0</v>
      </c>
      <c r="EW373" s="4">
        <f t="shared" si="642"/>
        <v>0</v>
      </c>
      <c r="EX373" s="4">
        <f t="shared" si="642"/>
        <v>0</v>
      </c>
      <c r="EY373" s="4">
        <f t="shared" si="642"/>
        <v>0</v>
      </c>
      <c r="EZ373" s="4">
        <f t="shared" si="642"/>
        <v>0</v>
      </c>
    </row>
    <row r="374" spans="1:164" x14ac:dyDescent="0.25">
      <c r="A374" s="4">
        <v>2</v>
      </c>
      <c r="B374" s="4" t="s">
        <v>350</v>
      </c>
      <c r="C374" s="24">
        <v>16</v>
      </c>
      <c r="D374" s="24">
        <v>9</v>
      </c>
      <c r="E374" s="24">
        <v>3</v>
      </c>
      <c r="F374" s="24">
        <v>4</v>
      </c>
      <c r="G374" s="24">
        <v>53</v>
      </c>
      <c r="H374" s="24">
        <v>37</v>
      </c>
      <c r="I374" s="21">
        <v>30</v>
      </c>
      <c r="J374" s="24">
        <v>16</v>
      </c>
      <c r="L374" s="51" t="s">
        <v>708</v>
      </c>
      <c r="M374" s="64" t="s">
        <v>164</v>
      </c>
      <c r="N374" s="53"/>
      <c r="O374" s="57" t="s">
        <v>101</v>
      </c>
      <c r="P374" s="55" t="s">
        <v>119</v>
      </c>
      <c r="Q374" s="57" t="s">
        <v>117</v>
      </c>
      <c r="R374" s="57" t="s">
        <v>104</v>
      </c>
      <c r="S374" s="57" t="s">
        <v>104</v>
      </c>
      <c r="T374" s="57" t="s">
        <v>149</v>
      </c>
      <c r="U374" s="75" t="s">
        <v>207</v>
      </c>
      <c r="V374" s="94"/>
      <c r="AA374" s="51" t="s">
        <v>708</v>
      </c>
      <c r="AB374" s="64" t="s">
        <v>398</v>
      </c>
      <c r="AC374" s="53"/>
      <c r="AD374" s="57" t="s">
        <v>434</v>
      </c>
      <c r="AE374" s="55" t="s">
        <v>527</v>
      </c>
      <c r="AF374" s="57" t="s">
        <v>438</v>
      </c>
      <c r="AG374" s="57" t="s">
        <v>432</v>
      </c>
      <c r="AH374" s="57" t="s">
        <v>514</v>
      </c>
      <c r="AI374" s="57" t="s">
        <v>555</v>
      </c>
      <c r="AJ374" s="75" t="s">
        <v>485</v>
      </c>
      <c r="AK374" s="94"/>
      <c r="AP374" s="4" t="s">
        <v>727</v>
      </c>
      <c r="AW374" s="61">
        <f t="shared" ref="AW374:AY381" si="643">(IF(M374="","",(IF(MID(M374,2,1)="-",LEFT(M374,1),LEFT(M374,2)))+0))</f>
        <v>2</v>
      </c>
      <c r="AX374" s="62"/>
      <c r="AY374" s="46">
        <f t="shared" si="626"/>
        <v>2</v>
      </c>
      <c r="AZ374" s="46">
        <f t="shared" si="626"/>
        <v>4</v>
      </c>
      <c r="BA374" s="46">
        <f t="shared" si="626"/>
        <v>1</v>
      </c>
      <c r="BB374" s="46">
        <f t="shared" si="626"/>
        <v>1</v>
      </c>
      <c r="BC374" s="46">
        <f t="shared" si="626"/>
        <v>1</v>
      </c>
      <c r="BD374" s="46">
        <f t="shared" si="626"/>
        <v>3</v>
      </c>
      <c r="BE374" s="63">
        <f t="shared" si="626"/>
        <v>0</v>
      </c>
      <c r="BM374" s="46"/>
      <c r="BN374" s="46"/>
      <c r="BO374" s="46"/>
      <c r="BP374" s="46" t="str">
        <f t="shared" si="627"/>
        <v/>
      </c>
      <c r="BQ374" s="46" t="str">
        <f t="shared" si="627"/>
        <v/>
      </c>
      <c r="BR374" s="46" t="str">
        <f t="shared" si="627"/>
        <v/>
      </c>
      <c r="BS374" s="46" t="str">
        <f t="shared" si="627"/>
        <v/>
      </c>
      <c r="BT374" s="46" t="str">
        <f t="shared" si="627"/>
        <v/>
      </c>
      <c r="BU374" s="47"/>
      <c r="BV374" s="61">
        <f t="shared" ref="BV374:BX381" si="644">(IF(M374="","",IF(RIGHT(M374,2)="10",RIGHT(M374,2),RIGHT(M374,1))+0))</f>
        <v>0</v>
      </c>
      <c r="BW374" s="62"/>
      <c r="BX374" s="46">
        <f t="shared" si="628"/>
        <v>2</v>
      </c>
      <c r="BY374" s="46">
        <f t="shared" si="628"/>
        <v>4</v>
      </c>
      <c r="BZ374" s="46">
        <f t="shared" si="628"/>
        <v>1</v>
      </c>
      <c r="CA374" s="46">
        <f t="shared" si="628"/>
        <v>3</v>
      </c>
      <c r="CB374" s="46">
        <f t="shared" si="628"/>
        <v>3</v>
      </c>
      <c r="CC374" s="46">
        <f t="shared" si="628"/>
        <v>2</v>
      </c>
      <c r="CD374" s="63">
        <f t="shared" si="628"/>
        <v>4</v>
      </c>
      <c r="CL374" s="46"/>
      <c r="CM374" s="46"/>
      <c r="CN374" s="46"/>
      <c r="CO374" s="46" t="str">
        <f t="shared" si="629"/>
        <v/>
      </c>
      <c r="CP374" s="46" t="str">
        <f t="shared" si="629"/>
        <v/>
      </c>
      <c r="CQ374" s="46" t="str">
        <f t="shared" si="629"/>
        <v/>
      </c>
      <c r="CR374" s="46" t="str">
        <f t="shared" si="629"/>
        <v/>
      </c>
      <c r="CS374" s="46" t="str">
        <f t="shared" si="629"/>
        <v/>
      </c>
      <c r="CU374" s="61" t="str">
        <f t="shared" ref="CU374:CU381" si="645">(IF(M374="","",IF(AW374&gt;BV374,"H",IF(AW374&lt;BV374,"A","D"))))</f>
        <v>H</v>
      </c>
      <c r="CV374" s="62"/>
      <c r="CW374" s="46" t="str">
        <f t="shared" si="630"/>
        <v>D</v>
      </c>
      <c r="CX374" s="46" t="str">
        <f t="shared" si="630"/>
        <v>D</v>
      </c>
      <c r="CY374" s="46" t="str">
        <f t="shared" si="630"/>
        <v>D</v>
      </c>
      <c r="CZ374" s="46" t="str">
        <f t="shared" si="630"/>
        <v>A</v>
      </c>
      <c r="DA374" s="46" t="str">
        <f t="shared" si="630"/>
        <v>A</v>
      </c>
      <c r="DB374" s="46" t="str">
        <f t="shared" si="630"/>
        <v>H</v>
      </c>
      <c r="DC374" s="63" t="str">
        <f t="shared" si="630"/>
        <v>A</v>
      </c>
      <c r="DK374" s="46"/>
      <c r="DL374" s="46"/>
      <c r="DM374" s="46"/>
      <c r="DN374" s="24" t="str">
        <f t="shared" si="631"/>
        <v/>
      </c>
      <c r="DO374" s="24" t="str">
        <f t="shared" si="631"/>
        <v/>
      </c>
      <c r="DP374" s="24" t="str">
        <f t="shared" si="631"/>
        <v/>
      </c>
      <c r="DQ374" s="24" t="str">
        <f t="shared" si="631"/>
        <v/>
      </c>
      <c r="DR374" s="24" t="str">
        <f t="shared" si="631"/>
        <v/>
      </c>
      <c r="DT374" s="20" t="str">
        <f t="shared" si="632"/>
        <v>Colliers Wood United</v>
      </c>
      <c r="DU374" s="48">
        <f t="shared" ref="DU374:DU381" si="646">SUM(EB374:ED374)</f>
        <v>16</v>
      </c>
      <c r="DV374" s="49">
        <f t="shared" ref="DV374:DV381" si="647">COUNTIF($CU374:$DR374,"H")</f>
        <v>2</v>
      </c>
      <c r="DW374" s="49">
        <f t="shared" ref="DW374:DW381" si="648">COUNTIF($CU374:$DR374,"D")</f>
        <v>3</v>
      </c>
      <c r="DX374" s="49">
        <f t="shared" ref="DX374:DX381" si="649">COUNTIF($CU374:$DR374,"A")</f>
        <v>3</v>
      </c>
      <c r="DY374" s="49">
        <f>COUNTIF(CV$373:CV$381,"A")</f>
        <v>3</v>
      </c>
      <c r="DZ374" s="49">
        <f>COUNTIF(CV$373:CV$381,"D")</f>
        <v>1</v>
      </c>
      <c r="EA374" s="49">
        <f>COUNTIF(CV$373:CV$381,"H")</f>
        <v>4</v>
      </c>
      <c r="EB374" s="48">
        <f t="shared" ref="EB374:EB381" si="650">DV374+DY374</f>
        <v>5</v>
      </c>
      <c r="EC374" s="48">
        <f t="shared" si="633"/>
        <v>4</v>
      </c>
      <c r="ED374" s="48">
        <f t="shared" si="633"/>
        <v>7</v>
      </c>
      <c r="EE374" s="50">
        <f>SUM($AW374:$BT374)+SUM(BW$373:BW$381)</f>
        <v>26</v>
      </c>
      <c r="EF374" s="50">
        <f>SUM($BV374:$CS374)+SUM(AX$373:AX$381)</f>
        <v>35</v>
      </c>
      <c r="EG374" s="48">
        <f t="shared" ref="EG374:EG381" si="651">(EB374*3)+EC374</f>
        <v>19</v>
      </c>
      <c r="EH374" s="50">
        <f t="shared" ref="EH374:EH381" si="652">EE374-EF374</f>
        <v>-9</v>
      </c>
      <c r="EI374" s="47"/>
      <c r="EJ374" s="49">
        <f t="shared" si="634"/>
        <v>16</v>
      </c>
      <c r="EK374" s="49">
        <f t="shared" si="635"/>
        <v>5</v>
      </c>
      <c r="EL374" s="49">
        <f t="shared" si="636"/>
        <v>4</v>
      </c>
      <c r="EM374" s="49">
        <f t="shared" si="637"/>
        <v>7</v>
      </c>
      <c r="EN374" s="49">
        <f t="shared" si="638"/>
        <v>26</v>
      </c>
      <c r="EO374" s="49">
        <f t="shared" si="639"/>
        <v>35</v>
      </c>
      <c r="EP374" s="49">
        <f t="shared" si="640"/>
        <v>19</v>
      </c>
      <c r="EQ374" s="49">
        <f t="shared" si="641"/>
        <v>-9</v>
      </c>
      <c r="ES374" s="4">
        <f t="shared" ref="ES374:ES381" si="653">IF(DU374=EJ374,0,1)</f>
        <v>0</v>
      </c>
      <c r="ET374" s="4">
        <f t="shared" ref="ET374:ET381" si="654">IF(EB374=EK374,0,1)</f>
        <v>0</v>
      </c>
      <c r="EU374" s="4">
        <f t="shared" si="642"/>
        <v>0</v>
      </c>
      <c r="EV374" s="4">
        <f t="shared" si="642"/>
        <v>0</v>
      </c>
      <c r="EW374" s="4">
        <f t="shared" si="642"/>
        <v>0</v>
      </c>
      <c r="EX374" s="4">
        <f t="shared" si="642"/>
        <v>0</v>
      </c>
      <c r="EY374" s="4">
        <f t="shared" si="642"/>
        <v>0</v>
      </c>
      <c r="EZ374" s="4">
        <f t="shared" si="642"/>
        <v>0</v>
      </c>
    </row>
    <row r="375" spans="1:164" x14ac:dyDescent="0.25">
      <c r="A375" s="4">
        <v>3</v>
      </c>
      <c r="B375" s="4" t="s">
        <v>728</v>
      </c>
      <c r="C375" s="24">
        <v>15</v>
      </c>
      <c r="D375" s="24">
        <v>7</v>
      </c>
      <c r="E375" s="24">
        <v>2</v>
      </c>
      <c r="F375" s="24">
        <v>6</v>
      </c>
      <c r="G375" s="24">
        <v>39</v>
      </c>
      <c r="H375" s="24">
        <v>31</v>
      </c>
      <c r="I375" s="21">
        <v>23</v>
      </c>
      <c r="J375" s="24">
        <v>8</v>
      </c>
      <c r="L375" s="51" t="s">
        <v>350</v>
      </c>
      <c r="M375" s="64" t="s">
        <v>206</v>
      </c>
      <c r="N375" s="57" t="s">
        <v>100</v>
      </c>
      <c r="O375" s="53"/>
      <c r="P375" s="55" t="s">
        <v>119</v>
      </c>
      <c r="Q375" s="57" t="s">
        <v>227</v>
      </c>
      <c r="R375" s="57" t="s">
        <v>232</v>
      </c>
      <c r="S375" s="57" t="s">
        <v>436</v>
      </c>
      <c r="T375" s="57" t="s">
        <v>169</v>
      </c>
      <c r="U375" s="75" t="s">
        <v>100</v>
      </c>
      <c r="V375" s="94"/>
      <c r="AA375" s="51" t="s">
        <v>350</v>
      </c>
      <c r="AB375" s="64" t="s">
        <v>324</v>
      </c>
      <c r="AC375" s="57" t="s">
        <v>274</v>
      </c>
      <c r="AD375" s="53"/>
      <c r="AE375" s="55" t="s">
        <v>438</v>
      </c>
      <c r="AF375" s="57" t="s">
        <v>252</v>
      </c>
      <c r="AG375" s="57" t="s">
        <v>389</v>
      </c>
      <c r="AH375" s="57" t="s">
        <v>437</v>
      </c>
      <c r="AI375" s="57" t="s">
        <v>729</v>
      </c>
      <c r="AJ375" s="75" t="s">
        <v>272</v>
      </c>
      <c r="AK375" s="94"/>
      <c r="AP375" s="4" t="s">
        <v>681</v>
      </c>
      <c r="AW375" s="61">
        <f t="shared" si="643"/>
        <v>1</v>
      </c>
      <c r="AX375" s="46">
        <f t="shared" si="643"/>
        <v>2</v>
      </c>
      <c r="AY375" s="62"/>
      <c r="AZ375" s="46">
        <f t="shared" si="626"/>
        <v>4</v>
      </c>
      <c r="BA375" s="46">
        <f t="shared" si="626"/>
        <v>1</v>
      </c>
      <c r="BB375" s="46">
        <f t="shared" si="626"/>
        <v>4</v>
      </c>
      <c r="BC375" s="46">
        <f t="shared" si="626"/>
        <v>5</v>
      </c>
      <c r="BD375" s="46">
        <f t="shared" si="626"/>
        <v>4</v>
      </c>
      <c r="BE375" s="63">
        <f t="shared" si="626"/>
        <v>2</v>
      </c>
      <c r="BM375" s="46"/>
      <c r="BN375" s="46"/>
      <c r="BO375" s="46"/>
      <c r="BP375" s="46" t="str">
        <f t="shared" si="627"/>
        <v/>
      </c>
      <c r="BQ375" s="46" t="str">
        <f t="shared" si="627"/>
        <v/>
      </c>
      <c r="BR375" s="46" t="str">
        <f t="shared" si="627"/>
        <v/>
      </c>
      <c r="BS375" s="46" t="str">
        <f t="shared" si="627"/>
        <v/>
      </c>
      <c r="BT375" s="46" t="str">
        <f t="shared" si="627"/>
        <v/>
      </c>
      <c r="BU375" s="47"/>
      <c r="BV375" s="61">
        <f t="shared" si="644"/>
        <v>2</v>
      </c>
      <c r="BW375" s="46">
        <f t="shared" si="644"/>
        <v>3</v>
      </c>
      <c r="BX375" s="62"/>
      <c r="BY375" s="46">
        <f t="shared" si="628"/>
        <v>4</v>
      </c>
      <c r="BZ375" s="46">
        <f t="shared" si="628"/>
        <v>0</v>
      </c>
      <c r="CA375" s="46">
        <f t="shared" si="628"/>
        <v>0</v>
      </c>
      <c r="CB375" s="46">
        <f t="shared" si="628"/>
        <v>4</v>
      </c>
      <c r="CC375" s="46">
        <f t="shared" si="628"/>
        <v>2</v>
      </c>
      <c r="CD375" s="63">
        <f t="shared" si="628"/>
        <v>3</v>
      </c>
      <c r="CL375" s="46"/>
      <c r="CM375" s="46"/>
      <c r="CN375" s="46"/>
      <c r="CO375" s="46" t="str">
        <f t="shared" si="629"/>
        <v/>
      </c>
      <c r="CP375" s="46" t="str">
        <f t="shared" si="629"/>
        <v/>
      </c>
      <c r="CQ375" s="46" t="str">
        <f t="shared" si="629"/>
        <v/>
      </c>
      <c r="CR375" s="46" t="str">
        <f t="shared" si="629"/>
        <v/>
      </c>
      <c r="CS375" s="46" t="str">
        <f t="shared" si="629"/>
        <v/>
      </c>
      <c r="CU375" s="61" t="str">
        <f t="shared" si="645"/>
        <v>A</v>
      </c>
      <c r="CV375" s="46" t="str">
        <f>(IF(N375="","",IF(AX375&gt;BW375,"H",IF(AX375&lt;BW375,"A","D"))))</f>
        <v>A</v>
      </c>
      <c r="CW375" s="62"/>
      <c r="CX375" s="46" t="str">
        <f t="shared" si="630"/>
        <v>D</v>
      </c>
      <c r="CY375" s="46" t="str">
        <f t="shared" si="630"/>
        <v>H</v>
      </c>
      <c r="CZ375" s="46" t="str">
        <f t="shared" si="630"/>
        <v>H</v>
      </c>
      <c r="DA375" s="46" t="str">
        <f t="shared" si="630"/>
        <v>H</v>
      </c>
      <c r="DB375" s="46" t="str">
        <f t="shared" si="630"/>
        <v>H</v>
      </c>
      <c r="DC375" s="63" t="str">
        <f t="shared" si="630"/>
        <v>A</v>
      </c>
      <c r="DK375" s="46"/>
      <c r="DL375" s="46"/>
      <c r="DM375" s="46"/>
      <c r="DN375" s="24" t="str">
        <f t="shared" si="631"/>
        <v/>
      </c>
      <c r="DO375" s="24" t="str">
        <f t="shared" si="631"/>
        <v/>
      </c>
      <c r="DP375" s="24" t="str">
        <f t="shared" si="631"/>
        <v/>
      </c>
      <c r="DQ375" s="24" t="str">
        <f t="shared" si="631"/>
        <v/>
      </c>
      <c r="DR375" s="24" t="str">
        <f t="shared" si="631"/>
        <v/>
      </c>
      <c r="DT375" s="20" t="str">
        <f t="shared" si="632"/>
        <v>Croydon</v>
      </c>
      <c r="DU375" s="48">
        <f t="shared" si="646"/>
        <v>16</v>
      </c>
      <c r="DV375" s="49">
        <f t="shared" si="647"/>
        <v>4</v>
      </c>
      <c r="DW375" s="49">
        <f t="shared" si="648"/>
        <v>1</v>
      </c>
      <c r="DX375" s="49">
        <f t="shared" si="649"/>
        <v>3</v>
      </c>
      <c r="DY375" s="49">
        <f>COUNTIF(CW$373:CW$381,"A")</f>
        <v>5</v>
      </c>
      <c r="DZ375" s="49">
        <f>COUNTIF(CW$373:CW$381,"D")</f>
        <v>2</v>
      </c>
      <c r="EA375" s="49">
        <f>COUNTIF(CW$373:CW$381,"H")</f>
        <v>1</v>
      </c>
      <c r="EB375" s="48">
        <f t="shared" si="650"/>
        <v>9</v>
      </c>
      <c r="EC375" s="48">
        <f t="shared" si="633"/>
        <v>3</v>
      </c>
      <c r="ED375" s="48">
        <f t="shared" si="633"/>
        <v>4</v>
      </c>
      <c r="EE375" s="50">
        <f>SUM($AW375:$BT375)+SUM(BX$373:BX$381)</f>
        <v>53</v>
      </c>
      <c r="EF375" s="50">
        <f>SUM($BV375:$CS375)+SUM(AY$373:AY$381)</f>
        <v>37</v>
      </c>
      <c r="EG375" s="48">
        <f t="shared" si="651"/>
        <v>30</v>
      </c>
      <c r="EH375" s="50">
        <f t="shared" si="652"/>
        <v>16</v>
      </c>
      <c r="EI375" s="47"/>
      <c r="EJ375" s="49">
        <f t="shared" si="634"/>
        <v>16</v>
      </c>
      <c r="EK375" s="49">
        <f t="shared" si="635"/>
        <v>9</v>
      </c>
      <c r="EL375" s="49">
        <f t="shared" si="636"/>
        <v>3</v>
      </c>
      <c r="EM375" s="49">
        <f t="shared" si="637"/>
        <v>4</v>
      </c>
      <c r="EN375" s="49">
        <f t="shared" si="638"/>
        <v>53</v>
      </c>
      <c r="EO375" s="49">
        <f t="shared" si="639"/>
        <v>37</v>
      </c>
      <c r="EP375" s="49">
        <f t="shared" si="640"/>
        <v>30</v>
      </c>
      <c r="EQ375" s="49">
        <f t="shared" si="641"/>
        <v>16</v>
      </c>
      <c r="ES375" s="4">
        <f t="shared" si="653"/>
        <v>0</v>
      </c>
      <c r="ET375" s="4">
        <f t="shared" si="654"/>
        <v>0</v>
      </c>
      <c r="EU375" s="4">
        <f t="shared" si="642"/>
        <v>0</v>
      </c>
      <c r="EV375" s="4">
        <f t="shared" si="642"/>
        <v>0</v>
      </c>
      <c r="EW375" s="4">
        <f t="shared" si="642"/>
        <v>0</v>
      </c>
      <c r="EX375" s="4">
        <f t="shared" si="642"/>
        <v>0</v>
      </c>
      <c r="EY375" s="4">
        <f t="shared" si="642"/>
        <v>0</v>
      </c>
      <c r="EZ375" s="4">
        <f t="shared" si="642"/>
        <v>0</v>
      </c>
    </row>
    <row r="376" spans="1:164" x14ac:dyDescent="0.25">
      <c r="A376" s="4">
        <v>4</v>
      </c>
      <c r="B376" s="4" t="s">
        <v>730</v>
      </c>
      <c r="C376" s="24">
        <v>16</v>
      </c>
      <c r="D376" s="24">
        <v>7</v>
      </c>
      <c r="E376" s="24">
        <v>1</v>
      </c>
      <c r="F376" s="24">
        <v>8</v>
      </c>
      <c r="G376" s="24">
        <v>43</v>
      </c>
      <c r="H376" s="24">
        <v>38</v>
      </c>
      <c r="I376" s="21">
        <v>22</v>
      </c>
      <c r="J376" s="24">
        <v>5</v>
      </c>
      <c r="L376" s="67" t="s">
        <v>299</v>
      </c>
      <c r="M376" s="68" t="s">
        <v>131</v>
      </c>
      <c r="N376" s="55" t="s">
        <v>101</v>
      </c>
      <c r="O376" s="55" t="s">
        <v>119</v>
      </c>
      <c r="P376" s="53"/>
      <c r="Q376" s="55" t="s">
        <v>101</v>
      </c>
      <c r="R376" s="55" t="s">
        <v>149</v>
      </c>
      <c r="S376" s="55" t="s">
        <v>101</v>
      </c>
      <c r="T376" s="55" t="s">
        <v>145</v>
      </c>
      <c r="U376" s="120"/>
      <c r="V376" s="96"/>
      <c r="AA376" s="67" t="s">
        <v>299</v>
      </c>
      <c r="AB376" s="68" t="s">
        <v>109</v>
      </c>
      <c r="AC376" s="55" t="s">
        <v>355</v>
      </c>
      <c r="AD376" s="55" t="s">
        <v>124</v>
      </c>
      <c r="AE376" s="53"/>
      <c r="AF376" s="55" t="s">
        <v>661</v>
      </c>
      <c r="AG376" s="55" t="s">
        <v>108</v>
      </c>
      <c r="AH376" s="55" t="s">
        <v>138</v>
      </c>
      <c r="AI376" s="55" t="s">
        <v>389</v>
      </c>
      <c r="AJ376" s="120"/>
      <c r="AK376" s="96"/>
      <c r="AP376" s="4" t="s">
        <v>442</v>
      </c>
      <c r="AW376" s="61">
        <f t="shared" si="643"/>
        <v>2</v>
      </c>
      <c r="AX376" s="46">
        <f t="shared" si="643"/>
        <v>2</v>
      </c>
      <c r="AY376" s="46">
        <f t="shared" si="643"/>
        <v>4</v>
      </c>
      <c r="AZ376" s="62"/>
      <c r="BA376" s="46">
        <f>(IF(Q376="","",(IF(MID(Q376,2,1)="-",LEFT(Q376,1),LEFT(Q376,2)))+0))</f>
        <v>2</v>
      </c>
      <c r="BB376" s="46">
        <f>(IF(R376="","",(IF(MID(R376,2,1)="-",LEFT(R376,1),LEFT(R376,2)))+0))</f>
        <v>3</v>
      </c>
      <c r="BC376" s="46">
        <f>(IF(S376="","",(IF(MID(S376,2,1)="-",LEFT(S376,1),LEFT(S376,2)))+0))</f>
        <v>2</v>
      </c>
      <c r="BD376" s="46">
        <f>(IF(T376="","",(IF(MID(T376,2,1)="-",LEFT(T376,1),LEFT(T376,2)))+0))</f>
        <v>2</v>
      </c>
      <c r="BE376" s="162" t="str">
        <f>(IF(U376="","",(IF(MID(U376,2,1)="-",LEFT(U376,1),LEFT(U376,2)))+0))</f>
        <v/>
      </c>
      <c r="BM376" s="46"/>
      <c r="BN376" s="46"/>
      <c r="BO376" s="46"/>
      <c r="BP376" s="46" t="str">
        <f t="shared" si="627"/>
        <v/>
      </c>
      <c r="BQ376" s="46" t="str">
        <f t="shared" si="627"/>
        <v/>
      </c>
      <c r="BR376" s="46" t="str">
        <f t="shared" si="627"/>
        <v/>
      </c>
      <c r="BS376" s="46" t="str">
        <f t="shared" si="627"/>
        <v/>
      </c>
      <c r="BT376" s="46" t="str">
        <f t="shared" si="627"/>
        <v/>
      </c>
      <c r="BU376" s="47"/>
      <c r="BV376" s="61">
        <f t="shared" si="644"/>
        <v>1</v>
      </c>
      <c r="BW376" s="46">
        <f t="shared" si="644"/>
        <v>2</v>
      </c>
      <c r="BX376" s="46">
        <f t="shared" si="644"/>
        <v>4</v>
      </c>
      <c r="BY376" s="62"/>
      <c r="BZ376" s="46">
        <f>(IF(Q376="","",IF(RIGHT(Q376,2)="10",RIGHT(Q376,2),RIGHT(Q376,1))+0))</f>
        <v>2</v>
      </c>
      <c r="CA376" s="46">
        <f>(IF(R376="","",IF(RIGHT(R376,2)="10",RIGHT(R376,2),RIGHT(R376,1))+0))</f>
        <v>2</v>
      </c>
      <c r="CB376" s="46">
        <f>(IF(S376="","",IF(RIGHT(S376,2)="10",RIGHT(S376,2),RIGHT(S376,1))+0))</f>
        <v>2</v>
      </c>
      <c r="CC376" s="46">
        <f>(IF(T376="","",IF(RIGHT(T376,2)="10",RIGHT(T376,2),RIGHT(T376,1))+0))</f>
        <v>4</v>
      </c>
      <c r="CD376" s="162" t="str">
        <f>(IF(U376="","",IF(RIGHT(U376,2)="10",RIGHT(U376,2),RIGHT(U376,1))+0))</f>
        <v/>
      </c>
      <c r="CL376" s="46"/>
      <c r="CM376" s="46"/>
      <c r="CN376" s="46"/>
      <c r="CO376" s="46" t="str">
        <f t="shared" si="629"/>
        <v/>
      </c>
      <c r="CP376" s="46" t="str">
        <f t="shared" si="629"/>
        <v/>
      </c>
      <c r="CQ376" s="46" t="str">
        <f t="shared" si="629"/>
        <v/>
      </c>
      <c r="CR376" s="46" t="str">
        <f t="shared" si="629"/>
        <v/>
      </c>
      <c r="CS376" s="46" t="str">
        <f t="shared" si="629"/>
        <v/>
      </c>
      <c r="CU376" s="61" t="str">
        <f t="shared" si="645"/>
        <v>H</v>
      </c>
      <c r="CV376" s="46" t="str">
        <f>(IF(N376="","",IF(AX376&gt;BW376,"H",IF(AX376&lt;BW376,"A","D"))))</f>
        <v>D</v>
      </c>
      <c r="CW376" s="46" t="str">
        <f t="shared" ref="CW376:CW381" si="655">(IF(O376="","",IF(AY376&gt;BX376,"H",IF(AY376&lt;BX376,"A","D"))))</f>
        <v>D</v>
      </c>
      <c r="CX376" s="62"/>
      <c r="CY376" s="46" t="str">
        <f>(IF(Q376="","",IF(BA376&gt;BZ376,"H",IF(BA376&lt;BZ376,"A","D"))))</f>
        <v>D</v>
      </c>
      <c r="CZ376" s="46" t="str">
        <f>(IF(R376="","",IF(BB376&gt;CA376,"H",IF(BB376&lt;CA376,"A","D"))))</f>
        <v>H</v>
      </c>
      <c r="DA376" s="46" t="str">
        <f>(IF(S376="","",IF(BC376&gt;CB376,"H",IF(BC376&lt;CB376,"A","D"))))</f>
        <v>D</v>
      </c>
      <c r="DB376" s="46" t="str">
        <f>(IF(T376="","",IF(BD376&gt;CC376,"H",IF(BD376&lt;CC376,"A","D"))))</f>
        <v>A</v>
      </c>
      <c r="DC376" s="162" t="str">
        <f>(IF(U376="","",IF(BE376&gt;CD376,"H",IF(BE376&lt;CD376,"A","D"))))</f>
        <v/>
      </c>
      <c r="DK376" s="46"/>
      <c r="DL376" s="46"/>
      <c r="DM376" s="46"/>
      <c r="DN376" s="24" t="str">
        <f t="shared" si="631"/>
        <v/>
      </c>
      <c r="DO376" s="24" t="str">
        <f t="shared" si="631"/>
        <v/>
      </c>
      <c r="DP376" s="24" t="str">
        <f t="shared" si="631"/>
        <v/>
      </c>
      <c r="DQ376" s="24" t="str">
        <f t="shared" si="631"/>
        <v/>
      </c>
      <c r="DR376" s="24" t="str">
        <f t="shared" si="631"/>
        <v/>
      </c>
      <c r="DT376" s="20" t="str">
        <f t="shared" si="632"/>
        <v>Epsom &amp; Ewell</v>
      </c>
      <c r="DU376" s="48">
        <f t="shared" si="646"/>
        <v>15</v>
      </c>
      <c r="DV376" s="49">
        <f t="shared" si="647"/>
        <v>2</v>
      </c>
      <c r="DW376" s="49">
        <f t="shared" si="648"/>
        <v>4</v>
      </c>
      <c r="DX376" s="49">
        <f t="shared" si="649"/>
        <v>1</v>
      </c>
      <c r="DY376" s="49">
        <f>COUNTIF(CX$373:CX$381,"A")</f>
        <v>2</v>
      </c>
      <c r="DZ376" s="49">
        <f>COUNTIF(CX$373:CX$381,"D")</f>
        <v>3</v>
      </c>
      <c r="EA376" s="49">
        <f>COUNTIF(CX$373:CX$381,"H")</f>
        <v>3</v>
      </c>
      <c r="EB376" s="48">
        <f t="shared" si="650"/>
        <v>4</v>
      </c>
      <c r="EC376" s="48">
        <f t="shared" si="633"/>
        <v>7</v>
      </c>
      <c r="ED376" s="48">
        <f t="shared" si="633"/>
        <v>4</v>
      </c>
      <c r="EE376" s="50">
        <f>SUM($AW376:$BT376)+SUM(BY$373:BY$381)</f>
        <v>36</v>
      </c>
      <c r="EF376" s="50">
        <f>SUM($BV376:$CS376)+SUM(AZ$373:AZ$381)</f>
        <v>40</v>
      </c>
      <c r="EG376" s="48">
        <f t="shared" si="651"/>
        <v>19</v>
      </c>
      <c r="EH376" s="50">
        <f t="shared" si="652"/>
        <v>-4</v>
      </c>
      <c r="EI376" s="47"/>
      <c r="EJ376" s="49">
        <f t="shared" si="634"/>
        <v>15</v>
      </c>
      <c r="EK376" s="49">
        <f t="shared" si="635"/>
        <v>4</v>
      </c>
      <c r="EL376" s="49">
        <f t="shared" si="636"/>
        <v>7</v>
      </c>
      <c r="EM376" s="49">
        <f t="shared" si="637"/>
        <v>4</v>
      </c>
      <c r="EN376" s="49">
        <f t="shared" si="638"/>
        <v>36</v>
      </c>
      <c r="EO376" s="49">
        <f t="shared" si="639"/>
        <v>40</v>
      </c>
      <c r="EP376" s="49">
        <f t="shared" si="640"/>
        <v>19</v>
      </c>
      <c r="EQ376" s="49">
        <f t="shared" si="641"/>
        <v>-4</v>
      </c>
      <c r="ES376" s="4">
        <f t="shared" si="653"/>
        <v>0</v>
      </c>
      <c r="ET376" s="4">
        <f t="shared" si="654"/>
        <v>0</v>
      </c>
      <c r="EU376" s="4">
        <f t="shared" si="642"/>
        <v>0</v>
      </c>
      <c r="EV376" s="4">
        <f t="shared" si="642"/>
        <v>0</v>
      </c>
      <c r="EW376" s="4">
        <f t="shared" si="642"/>
        <v>0</v>
      </c>
      <c r="EX376" s="4">
        <f t="shared" si="642"/>
        <v>0</v>
      </c>
      <c r="EY376" s="4">
        <f t="shared" si="642"/>
        <v>0</v>
      </c>
      <c r="EZ376" s="4">
        <f t="shared" si="642"/>
        <v>0</v>
      </c>
    </row>
    <row r="377" spans="1:164" x14ac:dyDescent="0.25">
      <c r="A377" s="4">
        <v>5</v>
      </c>
      <c r="B377" s="4" t="s">
        <v>677</v>
      </c>
      <c r="C377" s="24">
        <v>16</v>
      </c>
      <c r="D377" s="24">
        <v>7</v>
      </c>
      <c r="E377" s="24">
        <v>1</v>
      </c>
      <c r="F377" s="24">
        <v>8</v>
      </c>
      <c r="G377" s="24">
        <v>37</v>
      </c>
      <c r="H377" s="24">
        <v>32</v>
      </c>
      <c r="I377" s="21">
        <v>22</v>
      </c>
      <c r="J377" s="24">
        <v>5</v>
      </c>
      <c r="L377" s="51" t="s">
        <v>728</v>
      </c>
      <c r="M377" s="64" t="s">
        <v>102</v>
      </c>
      <c r="N377" s="57" t="s">
        <v>100</v>
      </c>
      <c r="O377" s="57" t="s">
        <v>265</v>
      </c>
      <c r="P377" s="55" t="s">
        <v>232</v>
      </c>
      <c r="Q377" s="53"/>
      <c r="R377" s="57" t="s">
        <v>134</v>
      </c>
      <c r="S377" s="57" t="s">
        <v>385</v>
      </c>
      <c r="T377" s="57" t="s">
        <v>134</v>
      </c>
      <c r="U377" s="120"/>
      <c r="V377" s="94"/>
      <c r="AA377" s="51" t="s">
        <v>728</v>
      </c>
      <c r="AB377" s="64" t="s">
        <v>527</v>
      </c>
      <c r="AC377" s="57" t="s">
        <v>592</v>
      </c>
      <c r="AD377" s="57" t="s">
        <v>589</v>
      </c>
      <c r="AE377" s="55" t="s">
        <v>646</v>
      </c>
      <c r="AF377" s="53"/>
      <c r="AG377" s="57" t="s">
        <v>647</v>
      </c>
      <c r="AH377" s="57" t="s">
        <v>601</v>
      </c>
      <c r="AI377" s="57" t="s">
        <v>485</v>
      </c>
      <c r="AJ377" s="120"/>
      <c r="AK377" s="94"/>
      <c r="AP377" s="4" t="s">
        <v>719</v>
      </c>
      <c r="AW377" s="61">
        <f t="shared" si="643"/>
        <v>3</v>
      </c>
      <c r="AX377" s="46">
        <f t="shared" si="643"/>
        <v>2</v>
      </c>
      <c r="AY377" s="46">
        <f t="shared" si="643"/>
        <v>4</v>
      </c>
      <c r="AZ377" s="46">
        <f>(IF(P377="","",(IF(MID(P377,2,1)="-",LEFT(P377,1),LEFT(P377,2)))+0))</f>
        <v>4</v>
      </c>
      <c r="BA377" s="62"/>
      <c r="BB377" s="46">
        <f>(IF(R377="","",(IF(MID(R377,2,1)="-",LEFT(R377,1),LEFT(R377,2)))+0))</f>
        <v>3</v>
      </c>
      <c r="BC377" s="46">
        <f>(IF(S377="","",(IF(MID(S377,2,1)="-",LEFT(S377,1),LEFT(S377,2)))+0))</f>
        <v>6</v>
      </c>
      <c r="BD377" s="46">
        <f>(IF(T377="","",(IF(MID(T377,2,1)="-",LEFT(T377,1),LEFT(T377,2)))+0))</f>
        <v>3</v>
      </c>
      <c r="BE377" s="162" t="str">
        <f>(IF(U377="","",(IF(MID(U377,2,1)="-",LEFT(U377,1),LEFT(U377,2)))+0))</f>
        <v/>
      </c>
      <c r="BM377" s="46"/>
      <c r="BN377" s="46"/>
      <c r="BO377" s="46"/>
      <c r="BP377" s="46" t="str">
        <f t="shared" si="627"/>
        <v/>
      </c>
      <c r="BQ377" s="46" t="str">
        <f t="shared" si="627"/>
        <v/>
      </c>
      <c r="BR377" s="46" t="str">
        <f t="shared" si="627"/>
        <v/>
      </c>
      <c r="BS377" s="46" t="str">
        <f t="shared" si="627"/>
        <v/>
      </c>
      <c r="BT377" s="46" t="str">
        <f t="shared" si="627"/>
        <v/>
      </c>
      <c r="BU377" s="47"/>
      <c r="BV377" s="61">
        <f t="shared" si="644"/>
        <v>0</v>
      </c>
      <c r="BW377" s="46">
        <f t="shared" si="644"/>
        <v>3</v>
      </c>
      <c r="BX377" s="46">
        <f t="shared" si="644"/>
        <v>5</v>
      </c>
      <c r="BY377" s="46">
        <f>(IF(P377="","",IF(RIGHT(P377,2)="10",RIGHT(P377,2),RIGHT(P377,1))+0))</f>
        <v>0</v>
      </c>
      <c r="BZ377" s="62"/>
      <c r="CA377" s="46">
        <f>(IF(R377="","",IF(RIGHT(R377,2)="10",RIGHT(R377,2),RIGHT(R377,1))+0))</f>
        <v>1</v>
      </c>
      <c r="CB377" s="46">
        <f>(IF(S377="","",IF(RIGHT(S377,2)="10",RIGHT(S377,2),RIGHT(S377,1))+0))</f>
        <v>1</v>
      </c>
      <c r="CC377" s="46">
        <f>(IF(T377="","",IF(RIGHT(T377,2)="10",RIGHT(T377,2),RIGHT(T377,1))+0))</f>
        <v>1</v>
      </c>
      <c r="CD377" s="162" t="str">
        <f>(IF(U377="","",IF(RIGHT(U377,2)="10",RIGHT(U377,2),RIGHT(U377,1))+0))</f>
        <v/>
      </c>
      <c r="CL377" s="46"/>
      <c r="CM377" s="46"/>
      <c r="CN377" s="46"/>
      <c r="CO377" s="46" t="str">
        <f t="shared" si="629"/>
        <v/>
      </c>
      <c r="CP377" s="46" t="str">
        <f t="shared" si="629"/>
        <v/>
      </c>
      <c r="CQ377" s="46" t="str">
        <f t="shared" si="629"/>
        <v/>
      </c>
      <c r="CR377" s="46" t="str">
        <f t="shared" si="629"/>
        <v/>
      </c>
      <c r="CS377" s="46" t="str">
        <f t="shared" si="629"/>
        <v/>
      </c>
      <c r="CU377" s="61" t="str">
        <f t="shared" si="645"/>
        <v>H</v>
      </c>
      <c r="CV377" s="46" t="str">
        <f>(IF(N377="","",IF(AX377&gt;BW377,"H",IF(AX377&lt;BW377,"A","D"))))</f>
        <v>A</v>
      </c>
      <c r="CW377" s="46" t="str">
        <f t="shared" si="655"/>
        <v>A</v>
      </c>
      <c r="CX377" s="46" t="str">
        <f>(IF(P377="","",IF(AZ377&gt;BY377,"H",IF(AZ377&lt;BY377,"A","D"))))</f>
        <v>H</v>
      </c>
      <c r="CY377" s="62"/>
      <c r="CZ377" s="46" t="str">
        <f>(IF(R377="","",IF(BB377&gt;CA377,"H",IF(BB377&lt;CA377,"A","D"))))</f>
        <v>H</v>
      </c>
      <c r="DA377" s="46" t="str">
        <f>(IF(S377="","",IF(BC377&gt;CB377,"H",IF(BC377&lt;CB377,"A","D"))))</f>
        <v>H</v>
      </c>
      <c r="DB377" s="46" t="str">
        <f>(IF(T377="","",IF(BD377&gt;CC377,"H",IF(BD377&lt;CC377,"A","D"))))</f>
        <v>H</v>
      </c>
      <c r="DC377" s="162" t="str">
        <f>(IF(U377="","",IF(BE377&gt;CD377,"H",IF(BE377&lt;CD377,"A","D"))))</f>
        <v/>
      </c>
      <c r="DK377" s="46"/>
      <c r="DL377" s="46"/>
      <c r="DM377" s="46"/>
      <c r="DN377" s="24" t="str">
        <f t="shared" si="631"/>
        <v/>
      </c>
      <c r="DO377" s="24" t="str">
        <f t="shared" si="631"/>
        <v/>
      </c>
      <c r="DP377" s="24" t="str">
        <f t="shared" si="631"/>
        <v/>
      </c>
      <c r="DQ377" s="24" t="str">
        <f t="shared" si="631"/>
        <v/>
      </c>
      <c r="DR377" s="24" t="str">
        <f t="shared" si="631"/>
        <v/>
      </c>
      <c r="DT377" s="20" t="str">
        <f t="shared" si="632"/>
        <v>Greenwich Borough</v>
      </c>
      <c r="DU377" s="48">
        <f t="shared" si="646"/>
        <v>15</v>
      </c>
      <c r="DV377" s="49">
        <f t="shared" si="647"/>
        <v>5</v>
      </c>
      <c r="DW377" s="49">
        <f t="shared" si="648"/>
        <v>0</v>
      </c>
      <c r="DX377" s="49">
        <f t="shared" si="649"/>
        <v>2</v>
      </c>
      <c r="DY377" s="49">
        <f>COUNTIF(CY$373:CY$381,"A")</f>
        <v>2</v>
      </c>
      <c r="DZ377" s="49">
        <f>COUNTIF(CY$373:CY$381,"D")</f>
        <v>2</v>
      </c>
      <c r="EA377" s="49">
        <f>COUNTIF(CY$373:CY$381,"H")</f>
        <v>4</v>
      </c>
      <c r="EB377" s="48">
        <f t="shared" si="650"/>
        <v>7</v>
      </c>
      <c r="EC377" s="48">
        <f t="shared" si="633"/>
        <v>2</v>
      </c>
      <c r="ED377" s="48">
        <f t="shared" si="633"/>
        <v>6</v>
      </c>
      <c r="EE377" s="50">
        <f>SUM($AW377:$BT377)+SUM(BZ$373:BZ$381)</f>
        <v>39</v>
      </c>
      <c r="EF377" s="50">
        <f>SUM($BV377:$CS377)+SUM(BA$373:BA$381)</f>
        <v>31</v>
      </c>
      <c r="EG377" s="48">
        <f t="shared" si="651"/>
        <v>23</v>
      </c>
      <c r="EH377" s="50">
        <f t="shared" si="652"/>
        <v>8</v>
      </c>
      <c r="EI377" s="47"/>
      <c r="EJ377" s="49">
        <f t="shared" si="634"/>
        <v>15</v>
      </c>
      <c r="EK377" s="49">
        <f t="shared" si="635"/>
        <v>7</v>
      </c>
      <c r="EL377" s="49">
        <f t="shared" si="636"/>
        <v>2</v>
      </c>
      <c r="EM377" s="49">
        <f t="shared" si="637"/>
        <v>6</v>
      </c>
      <c r="EN377" s="49">
        <f t="shared" si="638"/>
        <v>39</v>
      </c>
      <c r="EO377" s="49">
        <f t="shared" si="639"/>
        <v>31</v>
      </c>
      <c r="EP377" s="49">
        <f t="shared" si="640"/>
        <v>23</v>
      </c>
      <c r="EQ377" s="49">
        <f t="shared" si="641"/>
        <v>8</v>
      </c>
      <c r="ES377" s="4">
        <f t="shared" si="653"/>
        <v>0</v>
      </c>
      <c r="ET377" s="4">
        <f t="shared" si="654"/>
        <v>0</v>
      </c>
      <c r="EU377" s="4">
        <f t="shared" si="642"/>
        <v>0</v>
      </c>
      <c r="EV377" s="4">
        <f t="shared" si="642"/>
        <v>0</v>
      </c>
      <c r="EW377" s="4">
        <f t="shared" si="642"/>
        <v>0</v>
      </c>
      <c r="EX377" s="4">
        <f t="shared" si="642"/>
        <v>0</v>
      </c>
      <c r="EY377" s="4">
        <f t="shared" si="642"/>
        <v>0</v>
      </c>
      <c r="EZ377" s="4">
        <f t="shared" si="642"/>
        <v>0</v>
      </c>
    </row>
    <row r="378" spans="1:164" s="20" customFormat="1" x14ac:dyDescent="0.25">
      <c r="A378" s="20">
        <v>6</v>
      </c>
      <c r="B378" s="20" t="s">
        <v>299</v>
      </c>
      <c r="C378" s="21">
        <v>15</v>
      </c>
      <c r="D378" s="21">
        <v>4</v>
      </c>
      <c r="E378" s="21">
        <v>7</v>
      </c>
      <c r="F378" s="21">
        <v>4</v>
      </c>
      <c r="G378" s="21">
        <v>36</v>
      </c>
      <c r="H378" s="21">
        <v>40</v>
      </c>
      <c r="I378" s="21">
        <v>19</v>
      </c>
      <c r="J378" s="21">
        <v>-4</v>
      </c>
      <c r="L378" s="51" t="s">
        <v>387</v>
      </c>
      <c r="M378" s="64" t="s">
        <v>117</v>
      </c>
      <c r="N378" s="57" t="s">
        <v>164</v>
      </c>
      <c r="O378" s="57" t="s">
        <v>650</v>
      </c>
      <c r="P378" s="55" t="s">
        <v>206</v>
      </c>
      <c r="Q378" s="57" t="s">
        <v>206</v>
      </c>
      <c r="R378" s="53"/>
      <c r="S378" s="119"/>
      <c r="T378" s="57" t="s">
        <v>207</v>
      </c>
      <c r="U378" s="75" t="s">
        <v>195</v>
      </c>
      <c r="V378" s="94"/>
      <c r="AA378" s="51" t="s">
        <v>387</v>
      </c>
      <c r="AB378" s="64" t="s">
        <v>663</v>
      </c>
      <c r="AC378" s="57" t="s">
        <v>160</v>
      </c>
      <c r="AD378" s="57" t="s">
        <v>107</v>
      </c>
      <c r="AE378" s="55" t="s">
        <v>161</v>
      </c>
      <c r="AF378" s="57" t="s">
        <v>124</v>
      </c>
      <c r="AG378" s="53"/>
      <c r="AH378" s="119"/>
      <c r="AI378" s="57" t="s">
        <v>430</v>
      </c>
      <c r="AJ378" s="75" t="s">
        <v>137</v>
      </c>
      <c r="AK378" s="94"/>
      <c r="AW378" s="61">
        <f t="shared" si="643"/>
        <v>1</v>
      </c>
      <c r="AX378" s="46">
        <f t="shared" si="643"/>
        <v>2</v>
      </c>
      <c r="AY378" s="46">
        <f t="shared" si="643"/>
        <v>3</v>
      </c>
      <c r="AZ378" s="46">
        <f>(IF(P378="","",(IF(MID(P378,2,1)="-",LEFT(P378,1),LEFT(P378,2)))+0))</f>
        <v>1</v>
      </c>
      <c r="BA378" s="46">
        <f>(IF(Q378="","",(IF(MID(Q378,2,1)="-",LEFT(Q378,1),LEFT(Q378,2)))+0))</f>
        <v>1</v>
      </c>
      <c r="BB378" s="62"/>
      <c r="BC378" s="159" t="str">
        <f>(IF(S378="","",(IF(MID(S378,2,1)="-",LEFT(S378,1),LEFT(S378,2)))+0))</f>
        <v/>
      </c>
      <c r="BD378" s="46">
        <f>(IF(T378="","",(IF(MID(T378,2,1)="-",LEFT(T378,1),LEFT(T378,2)))+0))</f>
        <v>0</v>
      </c>
      <c r="BE378" s="63">
        <f>(IF(U378="","",(IF(MID(U378,2,1)="-",LEFT(U378,1),LEFT(U378,2)))+0))</f>
        <v>0</v>
      </c>
      <c r="BF378" s="4"/>
      <c r="BG378" s="4"/>
      <c r="BH378" s="4"/>
      <c r="BI378" s="4"/>
      <c r="BJ378" s="4"/>
      <c r="BK378" s="4"/>
      <c r="BL378" s="4"/>
      <c r="BM378" s="46"/>
      <c r="BN378" s="46"/>
      <c r="BO378" s="46"/>
      <c r="BP378" s="46" t="str">
        <f t="shared" si="627"/>
        <v/>
      </c>
      <c r="BQ378" s="46" t="str">
        <f t="shared" si="627"/>
        <v/>
      </c>
      <c r="BR378" s="46" t="str">
        <f t="shared" si="627"/>
        <v/>
      </c>
      <c r="BS378" s="46" t="str">
        <f t="shared" si="627"/>
        <v/>
      </c>
      <c r="BT378" s="46" t="str">
        <f t="shared" si="627"/>
        <v/>
      </c>
      <c r="BU378" s="47"/>
      <c r="BV378" s="61">
        <f t="shared" si="644"/>
        <v>1</v>
      </c>
      <c r="BW378" s="46">
        <f t="shared" si="644"/>
        <v>0</v>
      </c>
      <c r="BX378" s="46">
        <f t="shared" si="644"/>
        <v>6</v>
      </c>
      <c r="BY378" s="46">
        <f>(IF(P378="","",IF(RIGHT(P378,2)="10",RIGHT(P378,2),RIGHT(P378,1))+0))</f>
        <v>2</v>
      </c>
      <c r="BZ378" s="46">
        <f>(IF(Q378="","",IF(RIGHT(Q378,2)="10",RIGHT(Q378,2),RIGHT(Q378,1))+0))</f>
        <v>2</v>
      </c>
      <c r="CA378" s="62"/>
      <c r="CB378" s="159" t="str">
        <f>(IF(S378="","",IF(RIGHT(S378,2)="10",RIGHT(S378,2),RIGHT(S378,1))+0))</f>
        <v/>
      </c>
      <c r="CC378" s="46">
        <f>(IF(T378="","",IF(RIGHT(T378,2)="10",RIGHT(T378,2),RIGHT(T378,1))+0))</f>
        <v>4</v>
      </c>
      <c r="CD378" s="63">
        <f>(IF(U378="","",IF(RIGHT(U378,2)="10",RIGHT(U378,2),RIGHT(U378,1))+0))</f>
        <v>5</v>
      </c>
      <c r="CE378" s="4"/>
      <c r="CF378" s="4"/>
      <c r="CG378" s="4"/>
      <c r="CH378" s="4"/>
      <c r="CI378" s="4"/>
      <c r="CJ378" s="4"/>
      <c r="CK378" s="4"/>
      <c r="CL378" s="46"/>
      <c r="CM378" s="46"/>
      <c r="CN378" s="46"/>
      <c r="CO378" s="46" t="str">
        <f t="shared" si="629"/>
        <v/>
      </c>
      <c r="CP378" s="46" t="str">
        <f t="shared" si="629"/>
        <v/>
      </c>
      <c r="CQ378" s="46" t="str">
        <f t="shared" si="629"/>
        <v/>
      </c>
      <c r="CR378" s="46" t="str">
        <f t="shared" si="629"/>
        <v/>
      </c>
      <c r="CS378" s="46" t="str">
        <f t="shared" si="629"/>
        <v/>
      </c>
      <c r="CT378" s="4"/>
      <c r="CU378" s="61" t="str">
        <f t="shared" si="645"/>
        <v>D</v>
      </c>
      <c r="CV378" s="46" t="str">
        <f>(IF(N378="","",IF(AX378&gt;BW378,"H",IF(AX378&lt;BW378,"A","D"))))</f>
        <v>H</v>
      </c>
      <c r="CW378" s="46" t="str">
        <f t="shared" si="655"/>
        <v>A</v>
      </c>
      <c r="CX378" s="46" t="str">
        <f>(IF(P378="","",IF(AZ378&gt;BY378,"H",IF(AZ378&lt;BY378,"A","D"))))</f>
        <v>A</v>
      </c>
      <c r="CY378" s="46" t="str">
        <f>(IF(Q378="","",IF(BA378&gt;BZ378,"H",IF(BA378&lt;BZ378,"A","D"))))</f>
        <v>A</v>
      </c>
      <c r="CZ378" s="62"/>
      <c r="DA378" s="159" t="s">
        <v>718</v>
      </c>
      <c r="DB378" s="46" t="str">
        <f>(IF(T378="","",IF(BD378&gt;CC378,"H",IF(BD378&lt;CC378,"A","D"))))</f>
        <v>A</v>
      </c>
      <c r="DC378" s="63" t="str">
        <f>(IF(U378="","",IF(BE378&gt;CD378,"H",IF(BE378&lt;CD378,"A","D"))))</f>
        <v>A</v>
      </c>
      <c r="DD378" s="4"/>
      <c r="DE378" s="4"/>
      <c r="DF378" s="4"/>
      <c r="DG378" s="4"/>
      <c r="DH378" s="4"/>
      <c r="DI378" s="4"/>
      <c r="DJ378" s="4"/>
      <c r="DK378" s="46"/>
      <c r="DL378" s="46"/>
      <c r="DM378" s="46"/>
      <c r="DN378" s="24" t="str">
        <f t="shared" si="631"/>
        <v/>
      </c>
      <c r="DO378" s="24" t="str">
        <f t="shared" si="631"/>
        <v/>
      </c>
      <c r="DP378" s="24" t="str">
        <f t="shared" si="631"/>
        <v/>
      </c>
      <c r="DQ378" s="24" t="str">
        <f t="shared" si="631"/>
        <v/>
      </c>
      <c r="DR378" s="24" t="str">
        <f t="shared" si="631"/>
        <v/>
      </c>
      <c r="DS378" s="4"/>
      <c r="DT378" s="20" t="str">
        <f t="shared" si="632"/>
        <v>Molesey</v>
      </c>
      <c r="DU378" s="48">
        <f t="shared" si="646"/>
        <v>16</v>
      </c>
      <c r="DV378" s="49">
        <f t="shared" si="647"/>
        <v>2</v>
      </c>
      <c r="DW378" s="49">
        <f t="shared" si="648"/>
        <v>1</v>
      </c>
      <c r="DX378" s="49">
        <f t="shared" si="649"/>
        <v>5</v>
      </c>
      <c r="DY378" s="49">
        <f>COUNTIF(CZ$373:CZ$381,"A")</f>
        <v>1</v>
      </c>
      <c r="DZ378" s="49">
        <f>COUNTIF(CZ$373:CZ$381,"D")</f>
        <v>0</v>
      </c>
      <c r="EA378" s="49">
        <f>COUNTIF(CZ$373:CZ$381,"H")</f>
        <v>7</v>
      </c>
      <c r="EB378" s="48">
        <f t="shared" si="650"/>
        <v>3</v>
      </c>
      <c r="EC378" s="48">
        <f t="shared" si="633"/>
        <v>1</v>
      </c>
      <c r="ED378" s="48">
        <f t="shared" si="633"/>
        <v>12</v>
      </c>
      <c r="EE378" s="50">
        <f>SUM($AW378:$BT378)+SUM(CA$373:CA$381)</f>
        <v>20</v>
      </c>
      <c r="EF378" s="50">
        <f>SUM($BV378:$CS378)+SUM(BB$373:BB$381)</f>
        <v>56</v>
      </c>
      <c r="EG378" s="48">
        <f t="shared" si="651"/>
        <v>10</v>
      </c>
      <c r="EH378" s="50">
        <f t="shared" si="652"/>
        <v>-36</v>
      </c>
      <c r="EI378" s="47"/>
      <c r="EJ378" s="49">
        <f t="shared" si="634"/>
        <v>16</v>
      </c>
      <c r="EK378" s="49">
        <f t="shared" si="635"/>
        <v>3</v>
      </c>
      <c r="EL378" s="49">
        <f t="shared" si="636"/>
        <v>1</v>
      </c>
      <c r="EM378" s="49">
        <f t="shared" si="637"/>
        <v>12</v>
      </c>
      <c r="EN378" s="49">
        <f t="shared" si="638"/>
        <v>20</v>
      </c>
      <c r="EO378" s="49">
        <f t="shared" si="639"/>
        <v>56</v>
      </c>
      <c r="EP378" s="49">
        <f t="shared" si="640"/>
        <v>10</v>
      </c>
      <c r="EQ378" s="49">
        <f t="shared" si="641"/>
        <v>-36</v>
      </c>
      <c r="ER378" s="4"/>
      <c r="ES378" s="4">
        <f t="shared" si="653"/>
        <v>0</v>
      </c>
      <c r="ET378" s="4">
        <f t="shared" si="654"/>
        <v>0</v>
      </c>
      <c r="EU378" s="4">
        <f t="shared" si="642"/>
        <v>0</v>
      </c>
      <c r="EV378" s="4">
        <f t="shared" si="642"/>
        <v>0</v>
      </c>
      <c r="EW378" s="4">
        <f t="shared" si="642"/>
        <v>0</v>
      </c>
      <c r="EX378" s="4">
        <f t="shared" si="642"/>
        <v>0</v>
      </c>
      <c r="EY378" s="4">
        <f t="shared" si="642"/>
        <v>0</v>
      </c>
      <c r="EZ378" s="4">
        <f t="shared" si="642"/>
        <v>0</v>
      </c>
      <c r="FC378" s="22"/>
      <c r="FD378" s="22"/>
      <c r="FE378" s="22"/>
      <c r="FF378" s="22"/>
      <c r="FG378" s="22"/>
      <c r="FH378" s="4"/>
    </row>
    <row r="379" spans="1:164" x14ac:dyDescent="0.25">
      <c r="A379" s="4">
        <v>7</v>
      </c>
      <c r="B379" s="4" t="s">
        <v>708</v>
      </c>
      <c r="C379" s="24">
        <v>16</v>
      </c>
      <c r="D379" s="24">
        <v>5</v>
      </c>
      <c r="E379" s="24">
        <v>4</v>
      </c>
      <c r="F379" s="24">
        <v>7</v>
      </c>
      <c r="G379" s="24">
        <v>26</v>
      </c>
      <c r="H379" s="24">
        <v>35</v>
      </c>
      <c r="I379" s="21">
        <v>19</v>
      </c>
      <c r="J379" s="24">
        <v>-9</v>
      </c>
      <c r="L379" s="51" t="s">
        <v>730</v>
      </c>
      <c r="M379" s="64" t="s">
        <v>206</v>
      </c>
      <c r="N379" s="119"/>
      <c r="O379" s="57" t="s">
        <v>207</v>
      </c>
      <c r="P379" s="55" t="s">
        <v>132</v>
      </c>
      <c r="Q379" s="57" t="s">
        <v>731</v>
      </c>
      <c r="R379" s="57" t="s">
        <v>233</v>
      </c>
      <c r="S379" s="53"/>
      <c r="T379" s="57" t="s">
        <v>385</v>
      </c>
      <c r="U379" s="75" t="s">
        <v>157</v>
      </c>
      <c r="V379" s="94"/>
      <c r="AA379" s="51" t="s">
        <v>730</v>
      </c>
      <c r="AB379" s="64" t="s">
        <v>450</v>
      </c>
      <c r="AC379" s="119"/>
      <c r="AD379" s="57" t="s">
        <v>617</v>
      </c>
      <c r="AE379" s="55" t="s">
        <v>729</v>
      </c>
      <c r="AF379" s="57" t="s">
        <v>680</v>
      </c>
      <c r="AG379" s="57" t="s">
        <v>438</v>
      </c>
      <c r="AH379" s="53"/>
      <c r="AI379" s="57" t="s">
        <v>383</v>
      </c>
      <c r="AJ379" s="75" t="s">
        <v>389</v>
      </c>
      <c r="AK379" s="94"/>
      <c r="AW379" s="61">
        <f t="shared" si="643"/>
        <v>1</v>
      </c>
      <c r="AX379" s="159" t="str">
        <f t="shared" si="643"/>
        <v/>
      </c>
      <c r="AY379" s="46">
        <f t="shared" si="643"/>
        <v>0</v>
      </c>
      <c r="AZ379" s="46">
        <f>(IF(P379="","",(IF(MID(P379,2,1)="-",LEFT(P379,1),LEFT(P379,2)))+0))</f>
        <v>4</v>
      </c>
      <c r="BA379" s="46">
        <f>(IF(Q379="","",(IF(MID(Q379,2,1)="-",LEFT(Q379,1),LEFT(Q379,2)))+0))</f>
        <v>9</v>
      </c>
      <c r="BB379" s="46">
        <f>(IF(R379="","",(IF(MID(R379,2,1)="-",LEFT(R379,1),LEFT(R379,2)))+0))</f>
        <v>5</v>
      </c>
      <c r="BC379" s="62"/>
      <c r="BD379" s="46">
        <f>(IF(T379="","",(IF(MID(T379,2,1)="-",LEFT(T379,1),LEFT(T379,2)))+0))</f>
        <v>6</v>
      </c>
      <c r="BE379" s="63">
        <f>(IF(U379="","",(IF(MID(U379,2,1)="-",LEFT(U379,1),LEFT(U379,2)))+0))</f>
        <v>0</v>
      </c>
      <c r="BM379" s="46"/>
      <c r="BN379" s="46"/>
      <c r="BO379" s="46"/>
      <c r="BP379" s="46" t="str">
        <f t="shared" si="627"/>
        <v/>
      </c>
      <c r="BQ379" s="46" t="str">
        <f t="shared" si="627"/>
        <v/>
      </c>
      <c r="BR379" s="46" t="str">
        <f t="shared" si="627"/>
        <v/>
      </c>
      <c r="BS379" s="46" t="str">
        <f t="shared" si="627"/>
        <v/>
      </c>
      <c r="BT379" s="46" t="str">
        <f t="shared" si="627"/>
        <v/>
      </c>
      <c r="BU379" s="47"/>
      <c r="BV379" s="61">
        <f t="shared" si="644"/>
        <v>2</v>
      </c>
      <c r="BW379" s="159" t="str">
        <f t="shared" si="644"/>
        <v/>
      </c>
      <c r="BX379" s="46">
        <f t="shared" si="644"/>
        <v>4</v>
      </c>
      <c r="BY379" s="46">
        <f>(IF(P379="","",IF(RIGHT(P379,2)="10",RIGHT(P379,2),RIGHT(P379,1))+0))</f>
        <v>1</v>
      </c>
      <c r="BZ379" s="46">
        <f>(IF(Q379="","",IF(RIGHT(Q379,2)="10",RIGHT(Q379,2),RIGHT(Q379,1))+0))</f>
        <v>5</v>
      </c>
      <c r="CA379" s="46">
        <f>(IF(R379="","",IF(RIGHT(R379,2)="10",RIGHT(R379,2),RIGHT(R379,1))+0))</f>
        <v>2</v>
      </c>
      <c r="CB379" s="62"/>
      <c r="CC379" s="46">
        <f>(IF(T379="","",IF(RIGHT(T379,2)="10",RIGHT(T379,2),RIGHT(T379,1))+0))</f>
        <v>1</v>
      </c>
      <c r="CD379" s="63">
        <f>(IF(U379="","",IF(RIGHT(U379,2)="10",RIGHT(U379,2),RIGHT(U379,1))+0))</f>
        <v>3</v>
      </c>
      <c r="CL379" s="46"/>
      <c r="CM379" s="46"/>
      <c r="CN379" s="46"/>
      <c r="CO379" s="46" t="str">
        <f t="shared" si="629"/>
        <v/>
      </c>
      <c r="CP379" s="46" t="str">
        <f t="shared" si="629"/>
        <v/>
      </c>
      <c r="CQ379" s="46" t="str">
        <f t="shared" si="629"/>
        <v/>
      </c>
      <c r="CR379" s="46" t="str">
        <f t="shared" si="629"/>
        <v/>
      </c>
      <c r="CS379" s="46" t="str">
        <f t="shared" si="629"/>
        <v/>
      </c>
      <c r="CU379" s="61" t="str">
        <f t="shared" si="645"/>
        <v>A</v>
      </c>
      <c r="CV379" s="159" t="s">
        <v>18</v>
      </c>
      <c r="CW379" s="46" t="str">
        <f t="shared" si="655"/>
        <v>A</v>
      </c>
      <c r="CX379" s="46" t="str">
        <f>(IF(P379="","",IF(AZ379&gt;BY379,"H",IF(AZ379&lt;BY379,"A","D"))))</f>
        <v>H</v>
      </c>
      <c r="CY379" s="46" t="str">
        <f>(IF(Q379="","",IF(BA379&gt;BZ379,"H",IF(BA379&lt;BZ379,"A","D"))))</f>
        <v>H</v>
      </c>
      <c r="CZ379" s="46" t="str">
        <f>(IF(R379="","",IF(BB379&gt;CA379,"H",IF(BB379&lt;CA379,"A","D"))))</f>
        <v>H</v>
      </c>
      <c r="DA379" s="62"/>
      <c r="DB379" s="46" t="str">
        <f>(IF(T379="","",IF(BD379&gt;CC379,"H",IF(BD379&lt;CC379,"A","D"))))</f>
        <v>H</v>
      </c>
      <c r="DC379" s="63" t="str">
        <f>(IF(U379="","",IF(BE379&gt;CD379,"H",IF(BE379&lt;CD379,"A","D"))))</f>
        <v>A</v>
      </c>
      <c r="DK379" s="46"/>
      <c r="DL379" s="46"/>
      <c r="DM379" s="46"/>
      <c r="DN379" s="24" t="str">
        <f t="shared" si="631"/>
        <v/>
      </c>
      <c r="DO379" s="24" t="str">
        <f t="shared" si="631"/>
        <v/>
      </c>
      <c r="DP379" s="24" t="str">
        <f t="shared" si="631"/>
        <v/>
      </c>
      <c r="DQ379" s="24" t="str">
        <f t="shared" si="631"/>
        <v/>
      </c>
      <c r="DR379" s="24" t="str">
        <f t="shared" si="631"/>
        <v/>
      </c>
      <c r="DT379" s="20" t="str">
        <f t="shared" si="632"/>
        <v>Raynes Park Vale</v>
      </c>
      <c r="DU379" s="48">
        <f t="shared" si="646"/>
        <v>16</v>
      </c>
      <c r="DV379" s="49">
        <f t="shared" si="647"/>
        <v>4</v>
      </c>
      <c r="DW379" s="49">
        <f t="shared" si="648"/>
        <v>0</v>
      </c>
      <c r="DX379" s="49">
        <f t="shared" si="649"/>
        <v>4</v>
      </c>
      <c r="DY379" s="49">
        <f>COUNTIF(DA$373:DA$381,"A")</f>
        <v>3</v>
      </c>
      <c r="DZ379" s="49">
        <f>COUNTIF(DA$373:DA$381,"D")</f>
        <v>1</v>
      </c>
      <c r="EA379" s="49">
        <f>COUNTIF(DA$373:DA$381,"H")</f>
        <v>4</v>
      </c>
      <c r="EB379" s="48">
        <f t="shared" si="650"/>
        <v>7</v>
      </c>
      <c r="EC379" s="48">
        <f t="shared" si="633"/>
        <v>1</v>
      </c>
      <c r="ED379" s="48">
        <f t="shared" si="633"/>
        <v>8</v>
      </c>
      <c r="EE379" s="50">
        <f>SUM($AW379:$BT379)+SUM(CB$373:CB$381)</f>
        <v>43</v>
      </c>
      <c r="EF379" s="50">
        <f>SUM($BV379:$CS379)+SUM(BC$373:BC$381)</f>
        <v>38</v>
      </c>
      <c r="EG379" s="48">
        <f t="shared" si="651"/>
        <v>22</v>
      </c>
      <c r="EH379" s="50">
        <f t="shared" si="652"/>
        <v>5</v>
      </c>
      <c r="EI379" s="47"/>
      <c r="EJ379" s="49">
        <f t="shared" si="634"/>
        <v>16</v>
      </c>
      <c r="EK379" s="49">
        <f t="shared" si="635"/>
        <v>7</v>
      </c>
      <c r="EL379" s="49">
        <f t="shared" si="636"/>
        <v>1</v>
      </c>
      <c r="EM379" s="49">
        <f t="shared" si="637"/>
        <v>8</v>
      </c>
      <c r="EN379" s="49">
        <f t="shared" si="638"/>
        <v>43</v>
      </c>
      <c r="EO379" s="49">
        <f t="shared" si="639"/>
        <v>38</v>
      </c>
      <c r="EP379" s="49">
        <f t="shared" si="640"/>
        <v>22</v>
      </c>
      <c r="EQ379" s="49">
        <f t="shared" si="641"/>
        <v>5</v>
      </c>
      <c r="ES379" s="4">
        <f t="shared" si="653"/>
        <v>0</v>
      </c>
      <c r="ET379" s="4">
        <f t="shared" si="654"/>
        <v>0</v>
      </c>
      <c r="EU379" s="4">
        <f t="shared" si="642"/>
        <v>0</v>
      </c>
      <c r="EV379" s="4">
        <f t="shared" si="642"/>
        <v>0</v>
      </c>
      <c r="EW379" s="4">
        <f t="shared" si="642"/>
        <v>0</v>
      </c>
      <c r="EX379" s="4">
        <f t="shared" si="642"/>
        <v>0</v>
      </c>
      <c r="EY379" s="4">
        <f t="shared" si="642"/>
        <v>0</v>
      </c>
      <c r="EZ379" s="4">
        <f t="shared" si="642"/>
        <v>0</v>
      </c>
    </row>
    <row r="380" spans="1:164" x14ac:dyDescent="0.25">
      <c r="A380" s="4">
        <v>8</v>
      </c>
      <c r="B380" s="4" t="s">
        <v>732</v>
      </c>
      <c r="C380" s="24">
        <v>16</v>
      </c>
      <c r="D380" s="24">
        <v>4</v>
      </c>
      <c r="E380" s="24">
        <v>1</v>
      </c>
      <c r="F380" s="24">
        <v>11</v>
      </c>
      <c r="G380" s="24">
        <v>32</v>
      </c>
      <c r="H380" s="24">
        <v>61</v>
      </c>
      <c r="I380" s="21">
        <v>13</v>
      </c>
      <c r="J380" s="24">
        <v>-29</v>
      </c>
      <c r="L380" s="51" t="s">
        <v>732</v>
      </c>
      <c r="M380" s="64" t="s">
        <v>197</v>
      </c>
      <c r="N380" s="57" t="s">
        <v>149</v>
      </c>
      <c r="O380" s="57" t="s">
        <v>118</v>
      </c>
      <c r="P380" s="55" t="s">
        <v>101</v>
      </c>
      <c r="Q380" s="57" t="s">
        <v>207</v>
      </c>
      <c r="R380" s="57" t="s">
        <v>167</v>
      </c>
      <c r="S380" s="57" t="s">
        <v>145</v>
      </c>
      <c r="T380" s="53"/>
      <c r="U380" s="75" t="s">
        <v>235</v>
      </c>
      <c r="V380" s="94"/>
      <c r="AA380" s="51" t="s">
        <v>732</v>
      </c>
      <c r="AB380" s="64" t="s">
        <v>435</v>
      </c>
      <c r="AC380" s="57" t="s">
        <v>645</v>
      </c>
      <c r="AD380" s="57" t="s">
        <v>432</v>
      </c>
      <c r="AE380" s="55" t="s">
        <v>434</v>
      </c>
      <c r="AF380" s="57" t="s">
        <v>600</v>
      </c>
      <c r="AG380" s="57" t="s">
        <v>398</v>
      </c>
      <c r="AH380" s="57" t="s">
        <v>527</v>
      </c>
      <c r="AI380" s="53"/>
      <c r="AJ380" s="75" t="s">
        <v>349</v>
      </c>
      <c r="AK380" s="94"/>
      <c r="AW380" s="61">
        <f t="shared" si="643"/>
        <v>1</v>
      </c>
      <c r="AX380" s="46">
        <f t="shared" si="643"/>
        <v>3</v>
      </c>
      <c r="AY380" s="46">
        <f t="shared" si="643"/>
        <v>1</v>
      </c>
      <c r="AZ380" s="46">
        <f>(IF(P380="","",(IF(MID(P380,2,1)="-",LEFT(P380,1),LEFT(P380,2)))+0))</f>
        <v>2</v>
      </c>
      <c r="BA380" s="46">
        <f>(IF(Q380="","",(IF(MID(Q380,2,1)="-",LEFT(Q380,1),LEFT(Q380,2)))+0))</f>
        <v>0</v>
      </c>
      <c r="BB380" s="46">
        <f>(IF(R380="","",(IF(MID(R380,2,1)="-",LEFT(R380,1),LEFT(R380,2)))+0))</f>
        <v>6</v>
      </c>
      <c r="BC380" s="46">
        <f>(IF(S380="","",(IF(MID(S380,2,1)="-",LEFT(S380,1),LEFT(S380,2)))+0))</f>
        <v>2</v>
      </c>
      <c r="BD380" s="62"/>
      <c r="BE380" s="63">
        <f>(IF(U380="","",(IF(MID(U380,2,1)="-",LEFT(U380,1),LEFT(U380,2)))+0))</f>
        <v>0</v>
      </c>
      <c r="BM380" s="46"/>
      <c r="BN380" s="46"/>
      <c r="BO380" s="46"/>
      <c r="BP380" s="46" t="str">
        <f t="shared" si="627"/>
        <v/>
      </c>
      <c r="BQ380" s="46" t="str">
        <f t="shared" si="627"/>
        <v/>
      </c>
      <c r="BR380" s="46" t="str">
        <f t="shared" si="627"/>
        <v/>
      </c>
      <c r="BS380" s="46" t="str">
        <f t="shared" si="627"/>
        <v/>
      </c>
      <c r="BT380" s="46" t="str">
        <f t="shared" si="627"/>
        <v/>
      </c>
      <c r="BU380" s="47"/>
      <c r="BV380" s="61">
        <f t="shared" si="644"/>
        <v>10</v>
      </c>
      <c r="BW380" s="46">
        <f t="shared" si="644"/>
        <v>2</v>
      </c>
      <c r="BX380" s="46">
        <f t="shared" si="644"/>
        <v>7</v>
      </c>
      <c r="BY380" s="46">
        <f>(IF(P380="","",IF(RIGHT(P380,2)="10",RIGHT(P380,2),RIGHT(P380,1))+0))</f>
        <v>2</v>
      </c>
      <c r="BZ380" s="46">
        <f>(IF(Q380="","",IF(RIGHT(Q380,2)="10",RIGHT(Q380,2),RIGHT(Q380,1))+0))</f>
        <v>4</v>
      </c>
      <c r="CA380" s="46">
        <f>(IF(R380="","",IF(RIGHT(R380,2)="10",RIGHT(R380,2),RIGHT(R380,1))+0))</f>
        <v>3</v>
      </c>
      <c r="CB380" s="46">
        <f>(IF(S380="","",IF(RIGHT(S380,2)="10",RIGHT(S380,2),RIGHT(S380,1))+0))</f>
        <v>4</v>
      </c>
      <c r="CC380" s="62"/>
      <c r="CD380" s="63">
        <f>(IF(U380="","",IF(RIGHT(U380,2)="10",RIGHT(U380,2),RIGHT(U380,1))+0))</f>
        <v>2</v>
      </c>
      <c r="CL380" s="46"/>
      <c r="CM380" s="46"/>
      <c r="CN380" s="46"/>
      <c r="CO380" s="46" t="str">
        <f t="shared" si="629"/>
        <v/>
      </c>
      <c r="CP380" s="46" t="str">
        <f t="shared" si="629"/>
        <v/>
      </c>
      <c r="CQ380" s="46" t="str">
        <f t="shared" si="629"/>
        <v/>
      </c>
      <c r="CR380" s="46" t="str">
        <f t="shared" si="629"/>
        <v/>
      </c>
      <c r="CS380" s="46" t="str">
        <f t="shared" si="629"/>
        <v/>
      </c>
      <c r="CU380" s="61" t="str">
        <f t="shared" si="645"/>
        <v>A</v>
      </c>
      <c r="CV380" s="46" t="str">
        <f>(IF(N380="","",IF(AX380&gt;BW380,"H",IF(AX380&lt;BW380,"A","D"))))</f>
        <v>H</v>
      </c>
      <c r="CW380" s="46" t="str">
        <f t="shared" si="655"/>
        <v>A</v>
      </c>
      <c r="CX380" s="46" t="str">
        <f>(IF(P380="","",IF(AZ380&gt;BY380,"H",IF(AZ380&lt;BY380,"A","D"))))</f>
        <v>D</v>
      </c>
      <c r="CY380" s="46" t="str">
        <f>(IF(Q380="","",IF(BA380&gt;BZ380,"H",IF(BA380&lt;BZ380,"A","D"))))</f>
        <v>A</v>
      </c>
      <c r="CZ380" s="46" t="str">
        <f>(IF(R380="","",IF(BB380&gt;CA380,"H",IF(BB380&lt;CA380,"A","D"))))</f>
        <v>H</v>
      </c>
      <c r="DA380" s="46" t="str">
        <f>(IF(S380="","",IF(BC380&gt;CB380,"H",IF(BC380&lt;CB380,"A","D"))))</f>
        <v>A</v>
      </c>
      <c r="DB380" s="62"/>
      <c r="DC380" s="63" t="str">
        <f>(IF(U380="","",IF(BE380&gt;CD380,"H",IF(BE380&lt;CD380,"A","D"))))</f>
        <v>A</v>
      </c>
      <c r="DK380" s="46"/>
      <c r="DL380" s="46"/>
      <c r="DM380" s="46"/>
      <c r="DN380" s="24" t="str">
        <f t="shared" si="631"/>
        <v/>
      </c>
      <c r="DO380" s="24" t="str">
        <f t="shared" si="631"/>
        <v/>
      </c>
      <c r="DP380" s="24" t="str">
        <f t="shared" si="631"/>
        <v/>
      </c>
      <c r="DQ380" s="24" t="str">
        <f t="shared" si="631"/>
        <v/>
      </c>
      <c r="DR380" s="24" t="str">
        <f t="shared" si="631"/>
        <v/>
      </c>
      <c r="DT380" s="20" t="str">
        <f t="shared" si="632"/>
        <v>St. Andrews</v>
      </c>
      <c r="DU380" s="48">
        <f t="shared" si="646"/>
        <v>16</v>
      </c>
      <c r="DV380" s="49">
        <f t="shared" si="647"/>
        <v>2</v>
      </c>
      <c r="DW380" s="49">
        <f t="shared" si="648"/>
        <v>1</v>
      </c>
      <c r="DX380" s="49">
        <f t="shared" si="649"/>
        <v>5</v>
      </c>
      <c r="DY380" s="49">
        <f>COUNTIF(DB$373:DB$381,"A")</f>
        <v>2</v>
      </c>
      <c r="DZ380" s="49">
        <f>COUNTIF(DB$373:DB$381,"D")</f>
        <v>0</v>
      </c>
      <c r="EA380" s="49">
        <f>COUNTIF(DB$373:DB$381,"H")</f>
        <v>6</v>
      </c>
      <c r="EB380" s="48">
        <f t="shared" si="650"/>
        <v>4</v>
      </c>
      <c r="EC380" s="48">
        <f t="shared" si="633"/>
        <v>1</v>
      </c>
      <c r="ED380" s="48">
        <f t="shared" si="633"/>
        <v>11</v>
      </c>
      <c r="EE380" s="50">
        <f>SUM($AW380:$BT380)+SUM(CC$373:CC$381)</f>
        <v>32</v>
      </c>
      <c r="EF380" s="50">
        <f>SUM($BV380:$CS380)+SUM(BD$373:BD$381)</f>
        <v>61</v>
      </c>
      <c r="EG380" s="48">
        <f t="shared" si="651"/>
        <v>13</v>
      </c>
      <c r="EH380" s="50">
        <f t="shared" si="652"/>
        <v>-29</v>
      </c>
      <c r="EI380" s="47"/>
      <c r="EJ380" s="49">
        <f t="shared" si="634"/>
        <v>16</v>
      </c>
      <c r="EK380" s="49">
        <f t="shared" si="635"/>
        <v>4</v>
      </c>
      <c r="EL380" s="49">
        <f t="shared" si="636"/>
        <v>1</v>
      </c>
      <c r="EM380" s="49">
        <f t="shared" si="637"/>
        <v>11</v>
      </c>
      <c r="EN380" s="49">
        <f t="shared" si="638"/>
        <v>32</v>
      </c>
      <c r="EO380" s="49">
        <f t="shared" si="639"/>
        <v>61</v>
      </c>
      <c r="EP380" s="49">
        <f t="shared" si="640"/>
        <v>13</v>
      </c>
      <c r="EQ380" s="49">
        <f t="shared" si="641"/>
        <v>-29</v>
      </c>
      <c r="ES380" s="4">
        <f t="shared" si="653"/>
        <v>0</v>
      </c>
      <c r="ET380" s="4">
        <f t="shared" si="654"/>
        <v>0</v>
      </c>
      <c r="EU380" s="4">
        <f t="shared" si="642"/>
        <v>0</v>
      </c>
      <c r="EV380" s="4">
        <f t="shared" si="642"/>
        <v>0</v>
      </c>
      <c r="EW380" s="4">
        <f t="shared" si="642"/>
        <v>0</v>
      </c>
      <c r="EX380" s="4">
        <f t="shared" si="642"/>
        <v>0</v>
      </c>
      <c r="EY380" s="4">
        <f t="shared" si="642"/>
        <v>0</v>
      </c>
      <c r="EZ380" s="4">
        <f t="shared" si="642"/>
        <v>0</v>
      </c>
    </row>
    <row r="381" spans="1:164" ht="11.4" thickBot="1" x14ac:dyDescent="0.3">
      <c r="A381" s="4">
        <v>9</v>
      </c>
      <c r="B381" s="4" t="s">
        <v>387</v>
      </c>
      <c r="C381" s="24">
        <v>16</v>
      </c>
      <c r="D381" s="24">
        <v>3</v>
      </c>
      <c r="E381" s="24">
        <v>1</v>
      </c>
      <c r="F381" s="24">
        <v>12</v>
      </c>
      <c r="G381" s="24">
        <v>20</v>
      </c>
      <c r="H381" s="24">
        <v>56</v>
      </c>
      <c r="I381" s="21">
        <v>10</v>
      </c>
      <c r="J381" s="24">
        <v>-36</v>
      </c>
      <c r="L381" s="77" t="s">
        <v>326</v>
      </c>
      <c r="M381" s="78" t="s">
        <v>233</v>
      </c>
      <c r="N381" s="80" t="s">
        <v>131</v>
      </c>
      <c r="O381" s="80" t="s">
        <v>120</v>
      </c>
      <c r="P381" s="81" t="s">
        <v>134</v>
      </c>
      <c r="Q381" s="80" t="s">
        <v>120</v>
      </c>
      <c r="R381" s="80" t="s">
        <v>165</v>
      </c>
      <c r="S381" s="80" t="s">
        <v>134</v>
      </c>
      <c r="T381" s="80" t="s">
        <v>330</v>
      </c>
      <c r="U381" s="83"/>
      <c r="V381" s="94"/>
      <c r="AA381" s="77" t="s">
        <v>326</v>
      </c>
      <c r="AB381" s="78" t="s">
        <v>423</v>
      </c>
      <c r="AC381" s="80" t="s">
        <v>386</v>
      </c>
      <c r="AD381" s="80" t="s">
        <v>154</v>
      </c>
      <c r="AE381" s="81" t="s">
        <v>382</v>
      </c>
      <c r="AF381" s="80" t="s">
        <v>105</v>
      </c>
      <c r="AG381" s="80" t="s">
        <v>441</v>
      </c>
      <c r="AH381" s="80" t="s">
        <v>661</v>
      </c>
      <c r="AI381" s="80" t="s">
        <v>109</v>
      </c>
      <c r="AJ381" s="83"/>
      <c r="AK381" s="94"/>
      <c r="AW381" s="87">
        <f t="shared" si="643"/>
        <v>5</v>
      </c>
      <c r="AX381" s="88">
        <f t="shared" si="643"/>
        <v>2</v>
      </c>
      <c r="AY381" s="88">
        <f t="shared" si="643"/>
        <v>5</v>
      </c>
      <c r="AZ381" s="88">
        <f>(IF(P381="","",(IF(MID(P381,2,1)="-",LEFT(P381,1),LEFT(P381,2)))+0))</f>
        <v>3</v>
      </c>
      <c r="BA381" s="88">
        <f>(IF(Q381="","",(IF(MID(Q381,2,1)="-",LEFT(Q381,1),LEFT(Q381,2)))+0))</f>
        <v>5</v>
      </c>
      <c r="BB381" s="88">
        <f>(IF(R381="","",(IF(MID(R381,2,1)="-",LEFT(R381,1),LEFT(R381,2)))+0))</f>
        <v>6</v>
      </c>
      <c r="BC381" s="88">
        <f>(IF(S381="","",(IF(MID(S381,2,1)="-",LEFT(S381,1),LEFT(S381,2)))+0))</f>
        <v>3</v>
      </c>
      <c r="BD381" s="88">
        <f>(IF(T381="","",(IF(MID(T381,2,1)="-",LEFT(T381,1),LEFT(T381,2)))+0))</f>
        <v>5</v>
      </c>
      <c r="BE381" s="89"/>
      <c r="BM381" s="46"/>
      <c r="BN381" s="46"/>
      <c r="BO381" s="46"/>
      <c r="BP381" s="46" t="str">
        <f t="shared" si="627"/>
        <v/>
      </c>
      <c r="BQ381" s="46" t="str">
        <f t="shared" si="627"/>
        <v/>
      </c>
      <c r="BR381" s="46" t="str">
        <f t="shared" si="627"/>
        <v/>
      </c>
      <c r="BS381" s="46" t="str">
        <f t="shared" si="627"/>
        <v/>
      </c>
      <c r="BT381" s="46" t="str">
        <f t="shared" si="627"/>
        <v/>
      </c>
      <c r="BU381" s="76"/>
      <c r="BV381" s="87">
        <f t="shared" si="644"/>
        <v>2</v>
      </c>
      <c r="BW381" s="88">
        <f t="shared" si="644"/>
        <v>1</v>
      </c>
      <c r="BX381" s="88">
        <f t="shared" si="644"/>
        <v>0</v>
      </c>
      <c r="BY381" s="88">
        <f>(IF(P381="","",IF(RIGHT(P381,2)="10",RIGHT(P381,2),RIGHT(P381,1))+0))</f>
        <v>1</v>
      </c>
      <c r="BZ381" s="88">
        <f>(IF(Q381="","",IF(RIGHT(Q381,2)="10",RIGHT(Q381,2),RIGHT(Q381,1))+0))</f>
        <v>0</v>
      </c>
      <c r="CA381" s="88">
        <f>(IF(R381="","",IF(RIGHT(R381,2)="10",RIGHT(R381,2),RIGHT(R381,1))+0))</f>
        <v>0</v>
      </c>
      <c r="CB381" s="88">
        <f>(IF(S381="","",IF(RIGHT(S381,2)="10",RIGHT(S381,2),RIGHT(S381,1))+0))</f>
        <v>1</v>
      </c>
      <c r="CC381" s="88">
        <f>(IF(T381="","",IF(RIGHT(T381,2)="10",RIGHT(T381,2),RIGHT(T381,1))+0))</f>
        <v>1</v>
      </c>
      <c r="CD381" s="89"/>
      <c r="CL381" s="46"/>
      <c r="CM381" s="46"/>
      <c r="CN381" s="46"/>
      <c r="CO381" s="46" t="str">
        <f t="shared" si="629"/>
        <v/>
      </c>
      <c r="CP381" s="46" t="str">
        <f t="shared" si="629"/>
        <v/>
      </c>
      <c r="CQ381" s="46" t="str">
        <f t="shared" si="629"/>
        <v/>
      </c>
      <c r="CR381" s="46" t="str">
        <f t="shared" si="629"/>
        <v/>
      </c>
      <c r="CS381" s="46" t="str">
        <f t="shared" si="629"/>
        <v/>
      </c>
      <c r="CT381" s="20"/>
      <c r="CU381" s="87" t="str">
        <f t="shared" si="645"/>
        <v>H</v>
      </c>
      <c r="CV381" s="88" t="str">
        <f>(IF(N381="","",IF(AX381&gt;BW381,"H",IF(AX381&lt;BW381,"A","D"))))</f>
        <v>H</v>
      </c>
      <c r="CW381" s="88" t="str">
        <f t="shared" si="655"/>
        <v>H</v>
      </c>
      <c r="CX381" s="88" t="str">
        <f>(IF(P381="","",IF(AZ381&gt;BY381,"H",IF(AZ381&lt;BY381,"A","D"))))</f>
        <v>H</v>
      </c>
      <c r="CY381" s="88" t="str">
        <f>(IF(Q381="","",IF(BA381&gt;BZ381,"H",IF(BA381&lt;BZ381,"A","D"))))</f>
        <v>H</v>
      </c>
      <c r="CZ381" s="88" t="str">
        <f>(IF(R381="","",IF(BB381&gt;CA381,"H",IF(BB381&lt;CA381,"A","D"))))</f>
        <v>H</v>
      </c>
      <c r="DA381" s="88" t="str">
        <f>(IF(S381="","",IF(BC381&gt;CB381,"H",IF(BC381&lt;CB381,"A","D"))))</f>
        <v>H</v>
      </c>
      <c r="DB381" s="88" t="str">
        <f>(IF(T381="","",IF(BD381&gt;CC381,"H",IF(BD381&lt;CC381,"A","D"))))</f>
        <v>H</v>
      </c>
      <c r="DC381" s="89"/>
      <c r="DK381" s="46"/>
      <c r="DL381" s="46"/>
      <c r="DM381" s="46"/>
      <c r="DN381" s="24" t="str">
        <f t="shared" si="631"/>
        <v/>
      </c>
      <c r="DO381" s="24" t="str">
        <f t="shared" si="631"/>
        <v/>
      </c>
      <c r="DP381" s="24" t="str">
        <f t="shared" si="631"/>
        <v/>
      </c>
      <c r="DQ381" s="24" t="str">
        <f t="shared" si="631"/>
        <v/>
      </c>
      <c r="DR381" s="24" t="str">
        <f t="shared" si="631"/>
        <v/>
      </c>
      <c r="DS381" s="20"/>
      <c r="DT381" s="20" t="str">
        <f t="shared" si="632"/>
        <v>Sutton United</v>
      </c>
      <c r="DU381" s="48">
        <f t="shared" si="646"/>
        <v>14</v>
      </c>
      <c r="DV381" s="49">
        <f t="shared" si="647"/>
        <v>8</v>
      </c>
      <c r="DW381" s="49">
        <f t="shared" si="648"/>
        <v>0</v>
      </c>
      <c r="DX381" s="49">
        <f t="shared" si="649"/>
        <v>0</v>
      </c>
      <c r="DY381" s="49">
        <f>COUNTIF(DC$373:DC$381,"A")</f>
        <v>6</v>
      </c>
      <c r="DZ381" s="49">
        <f>COUNTIF(DC$373:DC$381,"D")</f>
        <v>0</v>
      </c>
      <c r="EA381" s="49">
        <f>COUNTIF(DC$373:DC$381,"H")</f>
        <v>0</v>
      </c>
      <c r="EB381" s="48">
        <f t="shared" si="650"/>
        <v>14</v>
      </c>
      <c r="EC381" s="48">
        <f t="shared" si="633"/>
        <v>0</v>
      </c>
      <c r="ED381" s="48">
        <f t="shared" si="633"/>
        <v>0</v>
      </c>
      <c r="EE381" s="50">
        <f>SUM($AW381:$BT381)+SUM(CD$373:CD$381)</f>
        <v>53</v>
      </c>
      <c r="EF381" s="50">
        <f>SUM($BV381:$CS381)+SUM(BE$373:BE$381)</f>
        <v>9</v>
      </c>
      <c r="EG381" s="48">
        <f t="shared" si="651"/>
        <v>42</v>
      </c>
      <c r="EH381" s="50">
        <f t="shared" si="652"/>
        <v>44</v>
      </c>
      <c r="EI381" s="47"/>
      <c r="EJ381" s="49">
        <f t="shared" si="634"/>
        <v>14</v>
      </c>
      <c r="EK381" s="49">
        <f t="shared" si="635"/>
        <v>14</v>
      </c>
      <c r="EL381" s="49">
        <f t="shared" si="636"/>
        <v>0</v>
      </c>
      <c r="EM381" s="49">
        <f t="shared" si="637"/>
        <v>0</v>
      </c>
      <c r="EN381" s="49">
        <f t="shared" si="638"/>
        <v>53</v>
      </c>
      <c r="EO381" s="49">
        <f t="shared" si="639"/>
        <v>9</v>
      </c>
      <c r="EP381" s="49">
        <f t="shared" si="640"/>
        <v>42</v>
      </c>
      <c r="EQ381" s="49">
        <f t="shared" si="641"/>
        <v>44</v>
      </c>
      <c r="ER381" s="20"/>
      <c r="ES381" s="4">
        <f t="shared" si="653"/>
        <v>0</v>
      </c>
      <c r="ET381" s="4">
        <f t="shared" si="654"/>
        <v>0</v>
      </c>
      <c r="EU381" s="4">
        <f t="shared" si="642"/>
        <v>0</v>
      </c>
      <c r="EV381" s="4">
        <f t="shared" si="642"/>
        <v>0</v>
      </c>
      <c r="EW381" s="4">
        <f t="shared" si="642"/>
        <v>0</v>
      </c>
      <c r="EX381" s="4">
        <f t="shared" si="642"/>
        <v>0</v>
      </c>
      <c r="EY381" s="4">
        <f t="shared" si="642"/>
        <v>0</v>
      </c>
      <c r="EZ381" s="4">
        <f t="shared" si="642"/>
        <v>0</v>
      </c>
    </row>
    <row r="382" spans="1:164" ht="11.4" thickBot="1" x14ac:dyDescent="0.3">
      <c r="D382" s="24" t="s">
        <v>733</v>
      </c>
      <c r="G382" s="27">
        <f>SUM(G371:G381)</f>
        <v>339</v>
      </c>
      <c r="H382" s="27">
        <f>SUM(H371:H381)</f>
        <v>339</v>
      </c>
      <c r="J382" s="27">
        <f>SUM(J371:J381)</f>
        <v>0</v>
      </c>
      <c r="L382" s="106" t="s">
        <v>700</v>
      </c>
      <c r="M382" s="107"/>
      <c r="N382" s="107"/>
      <c r="O382" s="107"/>
      <c r="P382" s="116"/>
      <c r="Q382" s="107"/>
      <c r="R382" s="107"/>
      <c r="S382" s="107"/>
      <c r="T382" s="107"/>
      <c r="U382" s="107"/>
      <c r="V382" s="83"/>
      <c r="AA382" s="106" t="s">
        <v>700</v>
      </c>
      <c r="AB382" s="107"/>
      <c r="AC382" s="107"/>
      <c r="AD382" s="107"/>
      <c r="AE382" s="116"/>
      <c r="AF382" s="107"/>
      <c r="AG382" s="107"/>
      <c r="AH382" s="107"/>
      <c r="AI382" s="107"/>
      <c r="AJ382" s="107"/>
      <c r="AK382" s="83"/>
    </row>
    <row r="383" spans="1:164" x14ac:dyDescent="0.25">
      <c r="B383" s="4" t="s">
        <v>734</v>
      </c>
    </row>
    <row r="384" spans="1:164" ht="11.4" thickBot="1" x14ac:dyDescent="0.3">
      <c r="A384" s="20" t="s">
        <v>735</v>
      </c>
      <c r="B384" s="20"/>
      <c r="C384" s="23" t="s">
        <v>722</v>
      </c>
      <c r="D384" s="21"/>
      <c r="E384" s="21"/>
      <c r="F384" s="21"/>
      <c r="G384" s="21"/>
      <c r="H384" s="21"/>
      <c r="J384" s="21"/>
    </row>
    <row r="385" spans="1:164" ht="11.4" thickBot="1" x14ac:dyDescent="0.3">
      <c r="A385" s="20" t="s">
        <v>11</v>
      </c>
      <c r="B385" s="20" t="s">
        <v>12</v>
      </c>
      <c r="C385" s="21" t="s">
        <v>13</v>
      </c>
      <c r="D385" s="21" t="s">
        <v>14</v>
      </c>
      <c r="E385" s="21" t="s">
        <v>15</v>
      </c>
      <c r="F385" s="21" t="s">
        <v>16</v>
      </c>
      <c r="G385" s="21" t="s">
        <v>17</v>
      </c>
      <c r="H385" s="21" t="s">
        <v>18</v>
      </c>
      <c r="I385" s="21" t="s">
        <v>19</v>
      </c>
      <c r="J385" s="21" t="s">
        <v>96</v>
      </c>
      <c r="L385" s="131" t="s">
        <v>420</v>
      </c>
      <c r="M385" s="33" t="s">
        <v>736</v>
      </c>
      <c r="N385" s="33" t="s">
        <v>621</v>
      </c>
      <c r="O385" s="33" t="s">
        <v>622</v>
      </c>
      <c r="P385" s="33" t="s">
        <v>686</v>
      </c>
      <c r="Q385" s="33" t="s">
        <v>343</v>
      </c>
      <c r="R385" s="33" t="s">
        <v>463</v>
      </c>
      <c r="S385" s="34" t="s">
        <v>292</v>
      </c>
      <c r="T385" s="33" t="s">
        <v>371</v>
      </c>
      <c r="U385" s="33" t="s">
        <v>725</v>
      </c>
      <c r="V385" s="35" t="s">
        <v>89</v>
      </c>
      <c r="AA385" s="131" t="s">
        <v>420</v>
      </c>
      <c r="AB385" s="33" t="s">
        <v>736</v>
      </c>
      <c r="AC385" s="33" t="s">
        <v>621</v>
      </c>
      <c r="AD385" s="33" t="s">
        <v>622</v>
      </c>
      <c r="AE385" s="33" t="s">
        <v>686</v>
      </c>
      <c r="AF385" s="33" t="s">
        <v>343</v>
      </c>
      <c r="AG385" s="33" t="s">
        <v>463</v>
      </c>
      <c r="AH385" s="34" t="s">
        <v>292</v>
      </c>
      <c r="AI385" s="33" t="s">
        <v>371</v>
      </c>
      <c r="AJ385" s="33" t="s">
        <v>725</v>
      </c>
      <c r="AK385" s="35" t="s">
        <v>89</v>
      </c>
      <c r="AP385" s="4" t="s">
        <v>112</v>
      </c>
      <c r="DU385" s="24" t="s">
        <v>13</v>
      </c>
      <c r="DV385" s="24" t="s">
        <v>90</v>
      </c>
      <c r="DW385" s="24" t="s">
        <v>91</v>
      </c>
      <c r="DX385" s="24" t="s">
        <v>92</v>
      </c>
      <c r="DY385" s="24" t="s">
        <v>93</v>
      </c>
      <c r="DZ385" s="24" t="s">
        <v>94</v>
      </c>
      <c r="EA385" s="24" t="s">
        <v>95</v>
      </c>
      <c r="EB385" s="24" t="s">
        <v>14</v>
      </c>
      <c r="EC385" s="24" t="s">
        <v>15</v>
      </c>
      <c r="ED385" s="24" t="s">
        <v>16</v>
      </c>
      <c r="EE385" s="24" t="s">
        <v>17</v>
      </c>
      <c r="EF385" s="24" t="s">
        <v>18</v>
      </c>
      <c r="EG385" s="24" t="s">
        <v>19</v>
      </c>
      <c r="EH385" s="24" t="s">
        <v>96</v>
      </c>
      <c r="EI385" s="24"/>
      <c r="EJ385" s="24" t="s">
        <v>13</v>
      </c>
      <c r="EK385" s="24" t="s">
        <v>14</v>
      </c>
      <c r="EL385" s="24" t="s">
        <v>15</v>
      </c>
      <c r="EM385" s="24" t="s">
        <v>16</v>
      </c>
      <c r="EN385" s="24" t="s">
        <v>17</v>
      </c>
      <c r="EO385" s="24" t="s">
        <v>18</v>
      </c>
      <c r="EP385" s="24" t="s">
        <v>19</v>
      </c>
      <c r="EQ385" s="24" t="s">
        <v>96</v>
      </c>
    </row>
    <row r="386" spans="1:164" x14ac:dyDescent="0.25">
      <c r="A386" s="4">
        <v>1</v>
      </c>
      <c r="B386" s="4" t="s">
        <v>708</v>
      </c>
      <c r="C386" s="24">
        <v>18</v>
      </c>
      <c r="D386" s="24">
        <v>13</v>
      </c>
      <c r="E386" s="24">
        <v>5</v>
      </c>
      <c r="F386" s="24">
        <v>0</v>
      </c>
      <c r="G386" s="24">
        <v>38</v>
      </c>
      <c r="H386" s="24">
        <v>12</v>
      </c>
      <c r="I386" s="21">
        <v>44</v>
      </c>
      <c r="J386" s="24">
        <v>26</v>
      </c>
      <c r="L386" s="36" t="s">
        <v>737</v>
      </c>
      <c r="M386" s="37"/>
      <c r="N386" s="33" t="s">
        <v>235</v>
      </c>
      <c r="O386" s="33" t="s">
        <v>227</v>
      </c>
      <c r="P386" s="33" t="s">
        <v>147</v>
      </c>
      <c r="Q386" s="156" t="s">
        <v>263</v>
      </c>
      <c r="R386" s="33" t="s">
        <v>232</v>
      </c>
      <c r="S386" s="34" t="s">
        <v>132</v>
      </c>
      <c r="T386" s="33" t="s">
        <v>121</v>
      </c>
      <c r="U386" s="33" t="s">
        <v>145</v>
      </c>
      <c r="V386" s="35" t="s">
        <v>101</v>
      </c>
      <c r="AA386" s="36" t="s">
        <v>737</v>
      </c>
      <c r="AB386" s="37"/>
      <c r="AC386" s="33" t="s">
        <v>201</v>
      </c>
      <c r="AD386" s="33" t="s">
        <v>229</v>
      </c>
      <c r="AE386" s="33" t="s">
        <v>216</v>
      </c>
      <c r="AF386" s="156"/>
      <c r="AG386" s="33" t="s">
        <v>228</v>
      </c>
      <c r="AH386" s="34" t="s">
        <v>451</v>
      </c>
      <c r="AI386" s="33" t="s">
        <v>456</v>
      </c>
      <c r="AJ386" s="33" t="s">
        <v>670</v>
      </c>
      <c r="AK386" s="35" t="s">
        <v>389</v>
      </c>
      <c r="AP386" s="4" t="s">
        <v>738</v>
      </c>
      <c r="AW386" s="43"/>
      <c r="AX386" s="44">
        <f t="shared" ref="AX386:BF389" si="656">(IF(N386="","",(IF(MID(N386,2,1)="-",LEFT(N386,1),LEFT(N386,2)))+0))</f>
        <v>0</v>
      </c>
      <c r="AY386" s="44">
        <f t="shared" si="656"/>
        <v>1</v>
      </c>
      <c r="AZ386" s="44">
        <f t="shared" si="656"/>
        <v>0</v>
      </c>
      <c r="BA386" s="44">
        <f t="shared" si="656"/>
        <v>0</v>
      </c>
      <c r="BB386" s="44">
        <f t="shared" si="656"/>
        <v>4</v>
      </c>
      <c r="BC386" s="44">
        <f t="shared" si="656"/>
        <v>4</v>
      </c>
      <c r="BD386" s="44">
        <f t="shared" si="656"/>
        <v>1</v>
      </c>
      <c r="BE386" s="44">
        <f t="shared" si="656"/>
        <v>2</v>
      </c>
      <c r="BF386" s="45">
        <f t="shared" si="656"/>
        <v>2</v>
      </c>
      <c r="BM386" s="46"/>
      <c r="BN386" s="46"/>
      <c r="BO386" s="46"/>
      <c r="BP386" s="46" t="str">
        <f t="shared" ref="BP386:BT394" si="657">(IF(AQ386="","",(IF(MID(AQ386,2,1)="-",LEFT(AQ386,1),LEFT(AQ386,2)))+0))</f>
        <v/>
      </c>
      <c r="BQ386" s="46" t="str">
        <f t="shared" si="657"/>
        <v/>
      </c>
      <c r="BR386" s="46" t="str">
        <f t="shared" si="657"/>
        <v/>
      </c>
      <c r="BS386" s="46" t="str">
        <f t="shared" si="657"/>
        <v/>
      </c>
      <c r="BT386" s="46" t="str">
        <f t="shared" si="657"/>
        <v/>
      </c>
      <c r="BU386" s="47"/>
      <c r="BV386" s="43"/>
      <c r="BW386" s="44">
        <f t="shared" ref="BW386:CE389" si="658">(IF(N386="","",IF(RIGHT(N386,2)="10",RIGHT(N386,2),RIGHT(N386,1))+0))</f>
        <v>2</v>
      </c>
      <c r="BX386" s="44">
        <f t="shared" si="658"/>
        <v>0</v>
      </c>
      <c r="BY386" s="44">
        <f t="shared" si="658"/>
        <v>1</v>
      </c>
      <c r="BZ386" s="44">
        <f t="shared" si="658"/>
        <v>0</v>
      </c>
      <c r="CA386" s="44">
        <f t="shared" si="658"/>
        <v>0</v>
      </c>
      <c r="CB386" s="44">
        <f t="shared" si="658"/>
        <v>1</v>
      </c>
      <c r="CC386" s="44">
        <f t="shared" si="658"/>
        <v>4</v>
      </c>
      <c r="CD386" s="44">
        <f t="shared" si="658"/>
        <v>4</v>
      </c>
      <c r="CE386" s="45">
        <f t="shared" si="658"/>
        <v>2</v>
      </c>
      <c r="CL386" s="46"/>
      <c r="CM386" s="46"/>
      <c r="CN386" s="46"/>
      <c r="CO386" s="46" t="str">
        <f t="shared" ref="CO386:CS394" si="659">(IF(AQ386="","",IF(RIGHT(AQ386,2)="10",RIGHT(AQ386,2),RIGHT(AQ386,1))+0))</f>
        <v/>
      </c>
      <c r="CP386" s="46" t="str">
        <f t="shared" si="659"/>
        <v/>
      </c>
      <c r="CQ386" s="46" t="str">
        <f t="shared" si="659"/>
        <v/>
      </c>
      <c r="CR386" s="46" t="str">
        <f t="shared" si="659"/>
        <v/>
      </c>
      <c r="CS386" s="46" t="str">
        <f t="shared" si="659"/>
        <v/>
      </c>
      <c r="CU386" s="43"/>
      <c r="CV386" s="44" t="str">
        <f t="shared" ref="CV386:DD389" si="660">(IF(N386="","",IF(AX386&gt;BW386,"H",IF(AX386&lt;BW386,"A","D"))))</f>
        <v>A</v>
      </c>
      <c r="CW386" s="44" t="str">
        <f t="shared" si="660"/>
        <v>H</v>
      </c>
      <c r="CX386" s="44" t="str">
        <f t="shared" si="660"/>
        <v>A</v>
      </c>
      <c r="CY386" s="44" t="str">
        <f t="shared" si="660"/>
        <v>D</v>
      </c>
      <c r="CZ386" s="44" t="str">
        <f t="shared" si="660"/>
        <v>H</v>
      </c>
      <c r="DA386" s="44" t="str">
        <f t="shared" si="660"/>
        <v>H</v>
      </c>
      <c r="DB386" s="44" t="str">
        <f t="shared" si="660"/>
        <v>A</v>
      </c>
      <c r="DC386" s="44" t="str">
        <f t="shared" si="660"/>
        <v>A</v>
      </c>
      <c r="DD386" s="45" t="str">
        <f t="shared" si="660"/>
        <v>D</v>
      </c>
      <c r="DK386" s="46"/>
      <c r="DL386" s="46"/>
      <c r="DM386" s="46"/>
      <c r="DN386" s="24" t="str">
        <f t="shared" ref="DN386:DR394" si="661">(IF(AQ386="","",IF(BP386&gt;CO386,"H",IF(BP386&lt;CO386,"A","D"))))</f>
        <v/>
      </c>
      <c r="DO386" s="24" t="str">
        <f t="shared" si="661"/>
        <v/>
      </c>
      <c r="DP386" s="24" t="str">
        <f t="shared" si="661"/>
        <v/>
      </c>
      <c r="DQ386" s="24" t="str">
        <f t="shared" si="661"/>
        <v/>
      </c>
      <c r="DR386" s="24" t="str">
        <f t="shared" si="661"/>
        <v/>
      </c>
      <c r="DT386" s="20" t="str">
        <f t="shared" ref="DT386:DT395" si="662">L386</f>
        <v>Chertsey Town</v>
      </c>
      <c r="DU386" s="48">
        <f>SUM(EB386:ED386)</f>
        <v>18</v>
      </c>
      <c r="DV386" s="49">
        <f>COUNTIF($CU386:$DR386,"H")</f>
        <v>3</v>
      </c>
      <c r="DW386" s="49">
        <f>COUNTIF($CU386:$DR386,"D")</f>
        <v>2</v>
      </c>
      <c r="DX386" s="49">
        <f>COUNTIF($CU386:$DR386,"A")</f>
        <v>4</v>
      </c>
      <c r="DY386" s="49">
        <f>COUNTIF(CU$386:CU$395,"A")</f>
        <v>2</v>
      </c>
      <c r="DZ386" s="49">
        <f>COUNTIF(CU$386:CU$395,"D")</f>
        <v>2</v>
      </c>
      <c r="EA386" s="49">
        <f>COUNTIF(CU$386:CU$395,"H")</f>
        <v>5</v>
      </c>
      <c r="EB386" s="48">
        <f>DV386+DY386</f>
        <v>5</v>
      </c>
      <c r="EC386" s="48">
        <f t="shared" ref="EC386:ED394" si="663">DW386+DZ386</f>
        <v>4</v>
      </c>
      <c r="ED386" s="48">
        <f t="shared" si="663"/>
        <v>9</v>
      </c>
      <c r="EE386" s="50">
        <f>SUM($AW386:$BT386)+SUM(BV$386:BV$395)</f>
        <v>29</v>
      </c>
      <c r="EF386" s="50">
        <f>SUM($BV386:$CS386)+SUM(AW$386:AW$395)</f>
        <v>36</v>
      </c>
      <c r="EG386" s="48">
        <f>(EB386*3)+EC386</f>
        <v>19</v>
      </c>
      <c r="EH386" s="50">
        <f>EE386-EF386</f>
        <v>-7</v>
      </c>
      <c r="EI386" s="47"/>
      <c r="EJ386" s="49">
        <f t="shared" ref="EJ386:EJ395" si="664">VLOOKUP($DT386,$B$386:$J$395,2,0)</f>
        <v>18</v>
      </c>
      <c r="EK386" s="49">
        <f t="shared" ref="EK386:EK395" si="665">VLOOKUP($DT386,$B$386:$J$395,3,0)</f>
        <v>5</v>
      </c>
      <c r="EL386" s="49">
        <f t="shared" ref="EL386:EL395" si="666">VLOOKUP($DT386,$B$386:$J$395,4,0)</f>
        <v>4</v>
      </c>
      <c r="EM386" s="49">
        <f t="shared" ref="EM386:EM395" si="667">VLOOKUP($DT386,$B$386:$J$395,5,0)</f>
        <v>9</v>
      </c>
      <c r="EN386" s="49">
        <f t="shared" ref="EN386:EN395" si="668">VLOOKUP($DT386,$B$386:$J$395,6,0)</f>
        <v>29</v>
      </c>
      <c r="EO386" s="49">
        <f t="shared" ref="EO386:EO395" si="669">VLOOKUP($DT386,$B$386:$J$395,7,0)</f>
        <v>36</v>
      </c>
      <c r="EP386" s="49">
        <f t="shared" ref="EP386:EP395" si="670">VLOOKUP($DT386,$B$386:$J$395,8,0)</f>
        <v>19</v>
      </c>
      <c r="EQ386" s="49">
        <f t="shared" ref="EQ386:EQ395" si="671">VLOOKUP($DT386,$B$386:$J$395,9,0)</f>
        <v>-7</v>
      </c>
      <c r="ES386" s="4">
        <f>IF(DU386=EJ386,0,1)</f>
        <v>0</v>
      </c>
      <c r="ET386" s="4">
        <f t="shared" ref="ET386:EZ395" si="672">IF(EB386=EK386,0,1)</f>
        <v>0</v>
      </c>
      <c r="EU386" s="4">
        <f t="shared" si="672"/>
        <v>0</v>
      </c>
      <c r="EV386" s="4">
        <f t="shared" si="672"/>
        <v>0</v>
      </c>
      <c r="EW386" s="4">
        <f t="shared" si="672"/>
        <v>0</v>
      </c>
      <c r="EX386" s="4">
        <f t="shared" si="672"/>
        <v>0</v>
      </c>
      <c r="EY386" s="4">
        <f t="shared" si="672"/>
        <v>0</v>
      </c>
      <c r="EZ386" s="4">
        <f t="shared" si="672"/>
        <v>0</v>
      </c>
    </row>
    <row r="387" spans="1:164" x14ac:dyDescent="0.25">
      <c r="A387" s="4">
        <v>2</v>
      </c>
      <c r="B387" s="4" t="s">
        <v>739</v>
      </c>
      <c r="C387" s="24">
        <v>18</v>
      </c>
      <c r="D387" s="24">
        <v>11</v>
      </c>
      <c r="E387" s="24">
        <v>4</v>
      </c>
      <c r="F387" s="24">
        <v>3</v>
      </c>
      <c r="G387" s="24">
        <v>50</v>
      </c>
      <c r="H387" s="24">
        <v>14</v>
      </c>
      <c r="I387" s="21">
        <v>37</v>
      </c>
      <c r="J387" s="24">
        <v>36</v>
      </c>
      <c r="L387" s="51" t="s">
        <v>635</v>
      </c>
      <c r="M387" s="64" t="s">
        <v>233</v>
      </c>
      <c r="N387" s="53"/>
      <c r="O387" s="57" t="s">
        <v>101</v>
      </c>
      <c r="P387" s="57" t="s">
        <v>263</v>
      </c>
      <c r="Q387" s="57" t="s">
        <v>146</v>
      </c>
      <c r="R387" s="57" t="s">
        <v>165</v>
      </c>
      <c r="S387" s="55" t="s">
        <v>227</v>
      </c>
      <c r="T387" s="57" t="s">
        <v>104</v>
      </c>
      <c r="U387" s="57" t="s">
        <v>385</v>
      </c>
      <c r="V387" s="120" t="s">
        <v>263</v>
      </c>
      <c r="AA387" s="51" t="s">
        <v>635</v>
      </c>
      <c r="AB387" s="64" t="s">
        <v>270</v>
      </c>
      <c r="AC387" s="53"/>
      <c r="AD387" s="57" t="s">
        <v>220</v>
      </c>
      <c r="AE387" s="57" t="s">
        <v>323</v>
      </c>
      <c r="AF387" s="57" t="s">
        <v>606</v>
      </c>
      <c r="AG387" s="57" t="s">
        <v>455</v>
      </c>
      <c r="AH387" s="55" t="s">
        <v>678</v>
      </c>
      <c r="AI387" s="57" t="s">
        <v>423</v>
      </c>
      <c r="AJ387" s="57" t="s">
        <v>139</v>
      </c>
      <c r="AK387" s="120"/>
      <c r="AP387" s="118" t="s">
        <v>740</v>
      </c>
      <c r="AW387" s="61">
        <f t="shared" ref="AW387:AZ395" si="673">(IF(M387="","",(IF(MID(M387,2,1)="-",LEFT(M387,1),LEFT(M387,2)))+0))</f>
        <v>5</v>
      </c>
      <c r="AX387" s="62"/>
      <c r="AY387" s="46">
        <f t="shared" si="656"/>
        <v>2</v>
      </c>
      <c r="AZ387" s="46">
        <f t="shared" si="656"/>
        <v>0</v>
      </c>
      <c r="BA387" s="46">
        <f t="shared" si="656"/>
        <v>3</v>
      </c>
      <c r="BB387" s="46">
        <f t="shared" si="656"/>
        <v>6</v>
      </c>
      <c r="BC387" s="46">
        <f t="shared" si="656"/>
        <v>1</v>
      </c>
      <c r="BD387" s="46">
        <f t="shared" si="656"/>
        <v>1</v>
      </c>
      <c r="BE387" s="46">
        <f t="shared" si="656"/>
        <v>6</v>
      </c>
      <c r="BF387" s="63">
        <f t="shared" si="656"/>
        <v>0</v>
      </c>
      <c r="BM387" s="46"/>
      <c r="BN387" s="46"/>
      <c r="BO387" s="46"/>
      <c r="BP387" s="46" t="str">
        <f t="shared" si="657"/>
        <v/>
      </c>
      <c r="BQ387" s="46" t="str">
        <f t="shared" si="657"/>
        <v/>
      </c>
      <c r="BR387" s="46" t="str">
        <f t="shared" si="657"/>
        <v/>
      </c>
      <c r="BS387" s="46" t="str">
        <f t="shared" si="657"/>
        <v/>
      </c>
      <c r="BT387" s="46" t="str">
        <f t="shared" si="657"/>
        <v/>
      </c>
      <c r="BU387" s="47"/>
      <c r="BV387" s="61">
        <f t="shared" ref="BV387:BY395" si="674">(IF(M387="","",IF(RIGHT(M387,2)="10",RIGHT(M387,2),RIGHT(M387,1))+0))</f>
        <v>2</v>
      </c>
      <c r="BW387" s="62"/>
      <c r="BX387" s="46">
        <f t="shared" si="658"/>
        <v>2</v>
      </c>
      <c r="BY387" s="46">
        <f t="shared" si="658"/>
        <v>0</v>
      </c>
      <c r="BZ387" s="46">
        <f t="shared" si="658"/>
        <v>4</v>
      </c>
      <c r="CA387" s="46">
        <f t="shared" si="658"/>
        <v>0</v>
      </c>
      <c r="CB387" s="46">
        <f t="shared" si="658"/>
        <v>0</v>
      </c>
      <c r="CC387" s="46">
        <f t="shared" si="658"/>
        <v>3</v>
      </c>
      <c r="CD387" s="46">
        <f t="shared" si="658"/>
        <v>1</v>
      </c>
      <c r="CE387" s="63">
        <f t="shared" si="658"/>
        <v>0</v>
      </c>
      <c r="CL387" s="46"/>
      <c r="CM387" s="46"/>
      <c r="CN387" s="46"/>
      <c r="CO387" s="46" t="str">
        <f t="shared" si="659"/>
        <v/>
      </c>
      <c r="CP387" s="46" t="str">
        <f t="shared" si="659"/>
        <v/>
      </c>
      <c r="CQ387" s="46" t="str">
        <f t="shared" si="659"/>
        <v/>
      </c>
      <c r="CR387" s="46" t="str">
        <f t="shared" si="659"/>
        <v/>
      </c>
      <c r="CS387" s="46" t="str">
        <f t="shared" si="659"/>
        <v/>
      </c>
      <c r="CU387" s="61" t="str">
        <f t="shared" ref="CU387:CX395" si="675">(IF(M387="","",IF(AW387&gt;BV387,"H",IF(AW387&lt;BV387,"A","D"))))</f>
        <v>H</v>
      </c>
      <c r="CV387" s="62"/>
      <c r="CW387" s="46" t="str">
        <f t="shared" si="660"/>
        <v>D</v>
      </c>
      <c r="CX387" s="46" t="str">
        <f t="shared" si="660"/>
        <v>D</v>
      </c>
      <c r="CY387" s="46" t="str">
        <f t="shared" si="660"/>
        <v>A</v>
      </c>
      <c r="CZ387" s="46" t="str">
        <f t="shared" si="660"/>
        <v>H</v>
      </c>
      <c r="DA387" s="46" t="str">
        <f t="shared" si="660"/>
        <v>H</v>
      </c>
      <c r="DB387" s="46" t="str">
        <f t="shared" si="660"/>
        <v>A</v>
      </c>
      <c r="DC387" s="46" t="str">
        <f t="shared" si="660"/>
        <v>H</v>
      </c>
      <c r="DD387" s="63" t="str">
        <f t="shared" si="660"/>
        <v>D</v>
      </c>
      <c r="DK387" s="46"/>
      <c r="DL387" s="46"/>
      <c r="DM387" s="46"/>
      <c r="DN387" s="24" t="str">
        <f t="shared" si="661"/>
        <v/>
      </c>
      <c r="DO387" s="24" t="str">
        <f t="shared" si="661"/>
        <v/>
      </c>
      <c r="DP387" s="24" t="str">
        <f t="shared" si="661"/>
        <v/>
      </c>
      <c r="DQ387" s="24" t="str">
        <f t="shared" si="661"/>
        <v/>
      </c>
      <c r="DR387" s="24" t="str">
        <f t="shared" si="661"/>
        <v/>
      </c>
      <c r="DT387" s="20" t="str">
        <f t="shared" si="662"/>
        <v>Chessington &amp; Hook United</v>
      </c>
      <c r="DU387" s="48">
        <f t="shared" ref="DU387:DU394" si="676">SUM(EB387:ED387)</f>
        <v>18</v>
      </c>
      <c r="DV387" s="49">
        <f t="shared" ref="DV387:DV395" si="677">COUNTIF($CU387:$DR387,"H")</f>
        <v>4</v>
      </c>
      <c r="DW387" s="49">
        <f t="shared" ref="DW387:DW395" si="678">COUNTIF($CU387:$DR387,"D")</f>
        <v>3</v>
      </c>
      <c r="DX387" s="49">
        <f t="shared" ref="DX387:DX395" si="679">COUNTIF($CU387:$DR387,"A")</f>
        <v>2</v>
      </c>
      <c r="DY387" s="49">
        <f>COUNTIF(CV$386:CV$395,"A")</f>
        <v>5</v>
      </c>
      <c r="DZ387" s="49">
        <f>COUNTIF(CV$386:CV$395,"D")</f>
        <v>2</v>
      </c>
      <c r="EA387" s="49">
        <f>COUNTIF(CV$386:CV$395,"H")</f>
        <v>2</v>
      </c>
      <c r="EB387" s="48">
        <f t="shared" ref="EB387:EB394" si="680">DV387+DY387</f>
        <v>9</v>
      </c>
      <c r="EC387" s="48">
        <f t="shared" si="663"/>
        <v>5</v>
      </c>
      <c r="ED387" s="48">
        <f t="shared" si="663"/>
        <v>4</v>
      </c>
      <c r="EE387" s="50">
        <f>SUM($AW387:$BT387)+SUM(BW$386:BW$395)</f>
        <v>43</v>
      </c>
      <c r="EF387" s="50">
        <f>SUM($BV387:$CS387)+SUM(AX$386:AX$395)</f>
        <v>21</v>
      </c>
      <c r="EG387" s="48">
        <f t="shared" ref="EG387:EG394" si="681">(EB387*3)+EC387</f>
        <v>32</v>
      </c>
      <c r="EH387" s="50">
        <f t="shared" ref="EH387:EH394" si="682">EE387-EF387</f>
        <v>22</v>
      </c>
      <c r="EI387" s="47"/>
      <c r="EJ387" s="49">
        <f t="shared" si="664"/>
        <v>18</v>
      </c>
      <c r="EK387" s="49">
        <f t="shared" si="665"/>
        <v>9</v>
      </c>
      <c r="EL387" s="49">
        <f t="shared" si="666"/>
        <v>5</v>
      </c>
      <c r="EM387" s="49">
        <f t="shared" si="667"/>
        <v>4</v>
      </c>
      <c r="EN387" s="49">
        <f t="shared" si="668"/>
        <v>43</v>
      </c>
      <c r="EO387" s="49">
        <f t="shared" si="669"/>
        <v>21</v>
      </c>
      <c r="EP387" s="49">
        <f t="shared" si="670"/>
        <v>32</v>
      </c>
      <c r="EQ387" s="49">
        <f t="shared" si="671"/>
        <v>22</v>
      </c>
      <c r="ES387" s="4">
        <f t="shared" ref="ES387:ES394" si="683">IF(DU387=EJ387,0,1)</f>
        <v>0</v>
      </c>
      <c r="ET387" s="4">
        <f t="shared" si="672"/>
        <v>0</v>
      </c>
      <c r="EU387" s="4">
        <f t="shared" si="672"/>
        <v>0</v>
      </c>
      <c r="EV387" s="4">
        <f t="shared" si="672"/>
        <v>0</v>
      </c>
      <c r="EW387" s="4">
        <f t="shared" si="672"/>
        <v>0</v>
      </c>
      <c r="EX387" s="4">
        <f t="shared" si="672"/>
        <v>0</v>
      </c>
      <c r="EY387" s="4">
        <f t="shared" si="672"/>
        <v>0</v>
      </c>
      <c r="EZ387" s="4">
        <f t="shared" si="672"/>
        <v>0</v>
      </c>
    </row>
    <row r="388" spans="1:164" x14ac:dyDescent="0.25">
      <c r="A388" s="4">
        <v>3</v>
      </c>
      <c r="B388" s="4" t="s">
        <v>387</v>
      </c>
      <c r="C388" s="24">
        <v>18</v>
      </c>
      <c r="D388" s="24">
        <v>11</v>
      </c>
      <c r="E388" s="24">
        <v>2</v>
      </c>
      <c r="F388" s="24">
        <v>5</v>
      </c>
      <c r="G388" s="24">
        <v>53</v>
      </c>
      <c r="H388" s="24">
        <v>34</v>
      </c>
      <c r="I388" s="21">
        <v>35</v>
      </c>
      <c r="J388" s="24">
        <v>19</v>
      </c>
      <c r="L388" s="51" t="s">
        <v>638</v>
      </c>
      <c r="M388" s="64" t="s">
        <v>235</v>
      </c>
      <c r="N388" s="57" t="s">
        <v>149</v>
      </c>
      <c r="O388" s="53"/>
      <c r="P388" s="57" t="s">
        <v>117</v>
      </c>
      <c r="Q388" s="57" t="s">
        <v>206</v>
      </c>
      <c r="R388" s="57" t="s">
        <v>102</v>
      </c>
      <c r="S388" s="55" t="s">
        <v>157</v>
      </c>
      <c r="T388" s="57" t="s">
        <v>235</v>
      </c>
      <c r="U388" s="57" t="s">
        <v>104</v>
      </c>
      <c r="V388" s="75" t="s">
        <v>134</v>
      </c>
      <c r="AA388" s="51" t="s">
        <v>638</v>
      </c>
      <c r="AB388" s="64" t="s">
        <v>154</v>
      </c>
      <c r="AC388" s="57" t="s">
        <v>110</v>
      </c>
      <c r="AD388" s="53"/>
      <c r="AE388" s="57" t="s">
        <v>160</v>
      </c>
      <c r="AF388" s="57" t="s">
        <v>126</v>
      </c>
      <c r="AG388" s="57" t="s">
        <v>402</v>
      </c>
      <c r="AH388" s="55" t="s">
        <v>125</v>
      </c>
      <c r="AI388" s="57" t="s">
        <v>665</v>
      </c>
      <c r="AJ388" s="57" t="s">
        <v>161</v>
      </c>
      <c r="AK388" s="75" t="s">
        <v>424</v>
      </c>
      <c r="AP388" s="118" t="s">
        <v>741</v>
      </c>
      <c r="AW388" s="61">
        <f t="shared" si="673"/>
        <v>0</v>
      </c>
      <c r="AX388" s="46">
        <f t="shared" si="673"/>
        <v>3</v>
      </c>
      <c r="AY388" s="62"/>
      <c r="AZ388" s="46">
        <f t="shared" si="656"/>
        <v>1</v>
      </c>
      <c r="BA388" s="46">
        <f t="shared" si="656"/>
        <v>1</v>
      </c>
      <c r="BB388" s="46">
        <f t="shared" si="656"/>
        <v>3</v>
      </c>
      <c r="BC388" s="46">
        <f t="shared" si="656"/>
        <v>0</v>
      </c>
      <c r="BD388" s="46">
        <f t="shared" si="656"/>
        <v>0</v>
      </c>
      <c r="BE388" s="46">
        <f t="shared" si="656"/>
        <v>1</v>
      </c>
      <c r="BF388" s="63">
        <f t="shared" si="656"/>
        <v>3</v>
      </c>
      <c r="BM388" s="46"/>
      <c r="BN388" s="46"/>
      <c r="BO388" s="46"/>
      <c r="BP388" s="46" t="str">
        <f t="shared" si="657"/>
        <v/>
      </c>
      <c r="BQ388" s="46" t="str">
        <f t="shared" si="657"/>
        <v/>
      </c>
      <c r="BR388" s="46" t="str">
        <f t="shared" si="657"/>
        <v/>
      </c>
      <c r="BS388" s="46" t="str">
        <f t="shared" si="657"/>
        <v/>
      </c>
      <c r="BT388" s="46" t="str">
        <f t="shared" si="657"/>
        <v/>
      </c>
      <c r="BU388" s="47"/>
      <c r="BV388" s="61">
        <f t="shared" si="674"/>
        <v>2</v>
      </c>
      <c r="BW388" s="46">
        <f t="shared" si="674"/>
        <v>2</v>
      </c>
      <c r="BX388" s="62"/>
      <c r="BY388" s="46">
        <f t="shared" si="658"/>
        <v>1</v>
      </c>
      <c r="BZ388" s="46">
        <f t="shared" si="658"/>
        <v>2</v>
      </c>
      <c r="CA388" s="46">
        <f t="shared" si="658"/>
        <v>0</v>
      </c>
      <c r="CB388" s="46">
        <f t="shared" si="658"/>
        <v>3</v>
      </c>
      <c r="CC388" s="46">
        <f t="shared" si="658"/>
        <v>2</v>
      </c>
      <c r="CD388" s="46">
        <f t="shared" si="658"/>
        <v>3</v>
      </c>
      <c r="CE388" s="63">
        <f t="shared" si="658"/>
        <v>1</v>
      </c>
      <c r="CL388" s="46"/>
      <c r="CM388" s="46"/>
      <c r="CN388" s="46"/>
      <c r="CO388" s="46" t="str">
        <f t="shared" si="659"/>
        <v/>
      </c>
      <c r="CP388" s="46" t="str">
        <f t="shared" si="659"/>
        <v/>
      </c>
      <c r="CQ388" s="46" t="str">
        <f t="shared" si="659"/>
        <v/>
      </c>
      <c r="CR388" s="46" t="str">
        <f t="shared" si="659"/>
        <v/>
      </c>
      <c r="CS388" s="46" t="str">
        <f t="shared" si="659"/>
        <v/>
      </c>
      <c r="CU388" s="61" t="str">
        <f t="shared" si="675"/>
        <v>A</v>
      </c>
      <c r="CV388" s="46" t="str">
        <f t="shared" si="675"/>
        <v>H</v>
      </c>
      <c r="CW388" s="62"/>
      <c r="CX388" s="46" t="str">
        <f t="shared" si="660"/>
        <v>D</v>
      </c>
      <c r="CY388" s="46" t="str">
        <f t="shared" si="660"/>
        <v>A</v>
      </c>
      <c r="CZ388" s="46" t="str">
        <f t="shared" si="660"/>
        <v>H</v>
      </c>
      <c r="DA388" s="46" t="str">
        <f t="shared" si="660"/>
        <v>A</v>
      </c>
      <c r="DB388" s="46" t="str">
        <f t="shared" si="660"/>
        <v>A</v>
      </c>
      <c r="DC388" s="46" t="str">
        <f t="shared" si="660"/>
        <v>A</v>
      </c>
      <c r="DD388" s="63" t="str">
        <f t="shared" si="660"/>
        <v>H</v>
      </c>
      <c r="DK388" s="46"/>
      <c r="DL388" s="46"/>
      <c r="DM388" s="46"/>
      <c r="DN388" s="24" t="str">
        <f t="shared" si="661"/>
        <v/>
      </c>
      <c r="DO388" s="24" t="str">
        <f t="shared" si="661"/>
        <v/>
      </c>
      <c r="DP388" s="24" t="str">
        <f t="shared" si="661"/>
        <v/>
      </c>
      <c r="DQ388" s="24" t="str">
        <f t="shared" si="661"/>
        <v/>
      </c>
      <c r="DR388" s="24" t="str">
        <f t="shared" si="661"/>
        <v/>
      </c>
      <c r="DT388" s="20" t="str">
        <f t="shared" si="662"/>
        <v>Cobham</v>
      </c>
      <c r="DU388" s="48">
        <f t="shared" si="676"/>
        <v>18</v>
      </c>
      <c r="DV388" s="49">
        <f t="shared" si="677"/>
        <v>3</v>
      </c>
      <c r="DW388" s="49">
        <f t="shared" si="678"/>
        <v>1</v>
      </c>
      <c r="DX388" s="49">
        <f t="shared" si="679"/>
        <v>5</v>
      </c>
      <c r="DY388" s="49">
        <f>COUNTIF(CW$386:CW$395,"A")</f>
        <v>2</v>
      </c>
      <c r="DZ388" s="49">
        <f>COUNTIF(CW$386:CW$395,"D")</f>
        <v>3</v>
      </c>
      <c r="EA388" s="49">
        <f>COUNTIF(CW$386:CW$395,"H")</f>
        <v>4</v>
      </c>
      <c r="EB388" s="48">
        <f t="shared" si="680"/>
        <v>5</v>
      </c>
      <c r="EC388" s="48">
        <f t="shared" si="663"/>
        <v>4</v>
      </c>
      <c r="ED388" s="48">
        <f t="shared" si="663"/>
        <v>9</v>
      </c>
      <c r="EE388" s="50">
        <f>SUM($AW388:$BT388)+SUM(BX$386:BX$395)</f>
        <v>28</v>
      </c>
      <c r="EF388" s="50">
        <f>SUM($BV388:$CS388)+SUM(AY$386:AY$395)</f>
        <v>33</v>
      </c>
      <c r="EG388" s="48">
        <f t="shared" si="681"/>
        <v>19</v>
      </c>
      <c r="EH388" s="50">
        <f t="shared" si="682"/>
        <v>-5</v>
      </c>
      <c r="EI388" s="47"/>
      <c r="EJ388" s="49">
        <f t="shared" si="664"/>
        <v>18</v>
      </c>
      <c r="EK388" s="49">
        <f t="shared" si="665"/>
        <v>5</v>
      </c>
      <c r="EL388" s="49">
        <f t="shared" si="666"/>
        <v>4</v>
      </c>
      <c r="EM388" s="49">
        <f t="shared" si="667"/>
        <v>9</v>
      </c>
      <c r="EN388" s="49">
        <f t="shared" si="668"/>
        <v>28</v>
      </c>
      <c r="EO388" s="49">
        <f t="shared" si="669"/>
        <v>33</v>
      </c>
      <c r="EP388" s="49">
        <f t="shared" si="670"/>
        <v>19</v>
      </c>
      <c r="EQ388" s="49">
        <f t="shared" si="671"/>
        <v>-5</v>
      </c>
      <c r="ES388" s="4">
        <f t="shared" si="683"/>
        <v>0</v>
      </c>
      <c r="ET388" s="4">
        <f t="shared" si="672"/>
        <v>0</v>
      </c>
      <c r="EU388" s="4">
        <f t="shared" si="672"/>
        <v>0</v>
      </c>
      <c r="EV388" s="4">
        <f t="shared" si="672"/>
        <v>0</v>
      </c>
      <c r="EW388" s="4">
        <f t="shared" si="672"/>
        <v>0</v>
      </c>
      <c r="EX388" s="4">
        <f t="shared" si="672"/>
        <v>0</v>
      </c>
      <c r="EY388" s="4">
        <f t="shared" si="672"/>
        <v>0</v>
      </c>
      <c r="EZ388" s="4">
        <f t="shared" si="672"/>
        <v>0</v>
      </c>
    </row>
    <row r="389" spans="1:164" x14ac:dyDescent="0.25">
      <c r="A389" s="4">
        <v>4</v>
      </c>
      <c r="B389" s="4" t="s">
        <v>635</v>
      </c>
      <c r="C389" s="24">
        <v>18</v>
      </c>
      <c r="D389" s="24">
        <v>9</v>
      </c>
      <c r="E389" s="24">
        <v>5</v>
      </c>
      <c r="F389" s="24">
        <v>4</v>
      </c>
      <c r="G389" s="24">
        <v>43</v>
      </c>
      <c r="H389" s="24">
        <v>21</v>
      </c>
      <c r="I389" s="21">
        <v>32</v>
      </c>
      <c r="J389" s="24">
        <v>22</v>
      </c>
      <c r="L389" s="51" t="s">
        <v>708</v>
      </c>
      <c r="M389" s="64" t="s">
        <v>131</v>
      </c>
      <c r="N389" s="57" t="s">
        <v>117</v>
      </c>
      <c r="O389" s="57" t="s">
        <v>131</v>
      </c>
      <c r="P389" s="53"/>
      <c r="Q389" s="57" t="s">
        <v>131</v>
      </c>
      <c r="R389" s="57" t="s">
        <v>742</v>
      </c>
      <c r="S389" s="55" t="s">
        <v>227</v>
      </c>
      <c r="T389" s="57" t="s">
        <v>149</v>
      </c>
      <c r="U389" s="57" t="s">
        <v>330</v>
      </c>
      <c r="V389" s="75" t="s">
        <v>164</v>
      </c>
      <c r="AA389" s="51" t="s">
        <v>708</v>
      </c>
      <c r="AB389" s="64" t="s">
        <v>271</v>
      </c>
      <c r="AC389" s="57" t="s">
        <v>424</v>
      </c>
      <c r="AD389" s="57" t="s">
        <v>105</v>
      </c>
      <c r="AE389" s="53"/>
      <c r="AF389" s="57" t="s">
        <v>661</v>
      </c>
      <c r="AG389" s="57" t="s">
        <v>423</v>
      </c>
      <c r="AH389" s="55" t="s">
        <v>611</v>
      </c>
      <c r="AI389" s="57" t="s">
        <v>152</v>
      </c>
      <c r="AJ389" s="57" t="s">
        <v>154</v>
      </c>
      <c r="AK389" s="75" t="s">
        <v>665</v>
      </c>
      <c r="AP389" s="4" t="s">
        <v>312</v>
      </c>
      <c r="AW389" s="61">
        <f t="shared" si="673"/>
        <v>2</v>
      </c>
      <c r="AX389" s="46">
        <f t="shared" si="673"/>
        <v>1</v>
      </c>
      <c r="AY389" s="46">
        <f t="shared" si="673"/>
        <v>2</v>
      </c>
      <c r="AZ389" s="62"/>
      <c r="BA389" s="46">
        <f t="shared" si="656"/>
        <v>2</v>
      </c>
      <c r="BB389" s="46">
        <f t="shared" si="656"/>
        <v>8</v>
      </c>
      <c r="BC389" s="46">
        <f t="shared" si="656"/>
        <v>1</v>
      </c>
      <c r="BD389" s="46">
        <f t="shared" si="656"/>
        <v>3</v>
      </c>
      <c r="BE389" s="46">
        <f t="shared" si="656"/>
        <v>5</v>
      </c>
      <c r="BF389" s="63">
        <f t="shared" si="656"/>
        <v>2</v>
      </c>
      <c r="BM389" s="46"/>
      <c r="BN389" s="46"/>
      <c r="BO389" s="46"/>
      <c r="BP389" s="46" t="str">
        <f t="shared" si="657"/>
        <v/>
      </c>
      <c r="BQ389" s="46" t="str">
        <f t="shared" si="657"/>
        <v/>
      </c>
      <c r="BR389" s="46" t="str">
        <f t="shared" si="657"/>
        <v/>
      </c>
      <c r="BS389" s="46" t="str">
        <f t="shared" si="657"/>
        <v/>
      </c>
      <c r="BT389" s="46" t="str">
        <f t="shared" si="657"/>
        <v/>
      </c>
      <c r="BU389" s="47"/>
      <c r="BV389" s="61">
        <f t="shared" si="674"/>
        <v>1</v>
      </c>
      <c r="BW389" s="46">
        <f t="shared" si="674"/>
        <v>1</v>
      </c>
      <c r="BX389" s="46">
        <f t="shared" si="674"/>
        <v>1</v>
      </c>
      <c r="BY389" s="62"/>
      <c r="BZ389" s="46">
        <f t="shared" si="658"/>
        <v>1</v>
      </c>
      <c r="CA389" s="46">
        <f t="shared" si="658"/>
        <v>0</v>
      </c>
      <c r="CB389" s="46">
        <f t="shared" si="658"/>
        <v>0</v>
      </c>
      <c r="CC389" s="46">
        <f t="shared" si="658"/>
        <v>2</v>
      </c>
      <c r="CD389" s="46">
        <f t="shared" si="658"/>
        <v>1</v>
      </c>
      <c r="CE389" s="63">
        <f t="shared" si="658"/>
        <v>0</v>
      </c>
      <c r="CL389" s="46"/>
      <c r="CM389" s="46"/>
      <c r="CN389" s="46"/>
      <c r="CO389" s="46" t="str">
        <f t="shared" si="659"/>
        <v/>
      </c>
      <c r="CP389" s="46" t="str">
        <f t="shared" si="659"/>
        <v/>
      </c>
      <c r="CQ389" s="46" t="str">
        <f t="shared" si="659"/>
        <v/>
      </c>
      <c r="CR389" s="46" t="str">
        <f t="shared" si="659"/>
        <v/>
      </c>
      <c r="CS389" s="46" t="str">
        <f t="shared" si="659"/>
        <v/>
      </c>
      <c r="CU389" s="61" t="str">
        <f t="shared" si="675"/>
        <v>H</v>
      </c>
      <c r="CV389" s="46" t="str">
        <f t="shared" si="675"/>
        <v>D</v>
      </c>
      <c r="CW389" s="46" t="str">
        <f t="shared" si="675"/>
        <v>H</v>
      </c>
      <c r="CX389" s="62"/>
      <c r="CY389" s="46" t="str">
        <f t="shared" si="660"/>
        <v>H</v>
      </c>
      <c r="CZ389" s="46" t="str">
        <f t="shared" si="660"/>
        <v>H</v>
      </c>
      <c r="DA389" s="46" t="str">
        <f t="shared" si="660"/>
        <v>H</v>
      </c>
      <c r="DB389" s="46" t="str">
        <f t="shared" si="660"/>
        <v>H</v>
      </c>
      <c r="DC389" s="46" t="str">
        <f t="shared" si="660"/>
        <v>H</v>
      </c>
      <c r="DD389" s="63" t="str">
        <f t="shared" si="660"/>
        <v>H</v>
      </c>
      <c r="DK389" s="46"/>
      <c r="DL389" s="46"/>
      <c r="DM389" s="46"/>
      <c r="DN389" s="24" t="str">
        <f t="shared" si="661"/>
        <v/>
      </c>
      <c r="DO389" s="24" t="str">
        <f t="shared" si="661"/>
        <v/>
      </c>
      <c r="DP389" s="24" t="str">
        <f t="shared" si="661"/>
        <v/>
      </c>
      <c r="DQ389" s="24" t="str">
        <f t="shared" si="661"/>
        <v/>
      </c>
      <c r="DR389" s="24" t="str">
        <f t="shared" si="661"/>
        <v/>
      </c>
      <c r="DT389" s="20" t="str">
        <f t="shared" si="662"/>
        <v>Colliers Wood United</v>
      </c>
      <c r="DU389" s="48">
        <f t="shared" si="676"/>
        <v>18</v>
      </c>
      <c r="DV389" s="49">
        <f t="shared" si="677"/>
        <v>8</v>
      </c>
      <c r="DW389" s="49">
        <f t="shared" si="678"/>
        <v>1</v>
      </c>
      <c r="DX389" s="49">
        <f t="shared" si="679"/>
        <v>0</v>
      </c>
      <c r="DY389" s="49">
        <f>COUNTIF(CX$386:CX$395,"A")</f>
        <v>5</v>
      </c>
      <c r="DZ389" s="49">
        <f>COUNTIF(CX$386:CX$395,"D")</f>
        <v>4</v>
      </c>
      <c r="EA389" s="49">
        <f>COUNTIF(CX$386:CX$395,"H")</f>
        <v>0</v>
      </c>
      <c r="EB389" s="48">
        <f t="shared" si="680"/>
        <v>13</v>
      </c>
      <c r="EC389" s="48">
        <f t="shared" si="663"/>
        <v>5</v>
      </c>
      <c r="ED389" s="48">
        <f t="shared" si="663"/>
        <v>0</v>
      </c>
      <c r="EE389" s="50">
        <f>SUM($AW389:$BT389)+SUM(BY$386:BY$395)</f>
        <v>38</v>
      </c>
      <c r="EF389" s="50">
        <f>SUM($BV389:$CS389)+SUM(AZ$386:AZ$395)</f>
        <v>12</v>
      </c>
      <c r="EG389" s="48">
        <f t="shared" si="681"/>
        <v>44</v>
      </c>
      <c r="EH389" s="50">
        <f t="shared" si="682"/>
        <v>26</v>
      </c>
      <c r="EI389" s="47"/>
      <c r="EJ389" s="49">
        <f t="shared" si="664"/>
        <v>18</v>
      </c>
      <c r="EK389" s="49">
        <f t="shared" si="665"/>
        <v>13</v>
      </c>
      <c r="EL389" s="49">
        <f t="shared" si="666"/>
        <v>5</v>
      </c>
      <c r="EM389" s="49">
        <f t="shared" si="667"/>
        <v>0</v>
      </c>
      <c r="EN389" s="49">
        <f t="shared" si="668"/>
        <v>38</v>
      </c>
      <c r="EO389" s="49">
        <f t="shared" si="669"/>
        <v>12</v>
      </c>
      <c r="EP389" s="49">
        <f t="shared" si="670"/>
        <v>44</v>
      </c>
      <c r="EQ389" s="49">
        <f t="shared" si="671"/>
        <v>26</v>
      </c>
      <c r="ES389" s="4">
        <f t="shared" si="683"/>
        <v>0</v>
      </c>
      <c r="ET389" s="4">
        <f t="shared" si="672"/>
        <v>0</v>
      </c>
      <c r="EU389" s="4">
        <f t="shared" si="672"/>
        <v>0</v>
      </c>
      <c r="EV389" s="4">
        <f t="shared" si="672"/>
        <v>0</v>
      </c>
      <c r="EW389" s="4">
        <f t="shared" si="672"/>
        <v>0</v>
      </c>
      <c r="EX389" s="4">
        <f t="shared" si="672"/>
        <v>0</v>
      </c>
      <c r="EY389" s="4">
        <f t="shared" si="672"/>
        <v>0</v>
      </c>
      <c r="EZ389" s="4">
        <f t="shared" si="672"/>
        <v>0</v>
      </c>
    </row>
    <row r="390" spans="1:164" x14ac:dyDescent="0.25">
      <c r="A390" s="4">
        <v>5</v>
      </c>
      <c r="B390" s="4" t="s">
        <v>350</v>
      </c>
      <c r="C390" s="24">
        <v>18</v>
      </c>
      <c r="D390" s="24">
        <v>7</v>
      </c>
      <c r="E390" s="24">
        <v>5</v>
      </c>
      <c r="F390" s="24">
        <v>6</v>
      </c>
      <c r="G390" s="24">
        <v>28</v>
      </c>
      <c r="H390" s="24">
        <v>27</v>
      </c>
      <c r="I390" s="21">
        <v>26</v>
      </c>
      <c r="J390" s="24">
        <v>1</v>
      </c>
      <c r="L390" s="51" t="s">
        <v>350</v>
      </c>
      <c r="M390" s="64" t="s">
        <v>117</v>
      </c>
      <c r="N390" s="57" t="s">
        <v>121</v>
      </c>
      <c r="O390" s="57" t="s">
        <v>263</v>
      </c>
      <c r="P390" s="57" t="s">
        <v>101</v>
      </c>
      <c r="Q390" s="53"/>
      <c r="R390" s="57" t="s">
        <v>164</v>
      </c>
      <c r="S390" s="55" t="s">
        <v>102</v>
      </c>
      <c r="T390" s="57" t="s">
        <v>311</v>
      </c>
      <c r="U390" s="57" t="s">
        <v>235</v>
      </c>
      <c r="V390" s="75" t="s">
        <v>104</v>
      </c>
      <c r="AA390" s="51" t="s">
        <v>350</v>
      </c>
      <c r="AB390" s="64" t="s">
        <v>699</v>
      </c>
      <c r="AC390" s="57" t="s">
        <v>505</v>
      </c>
      <c r="AD390" s="57" t="s">
        <v>698</v>
      </c>
      <c r="AE390" s="57" t="s">
        <v>491</v>
      </c>
      <c r="AF390" s="53"/>
      <c r="AG390" s="57" t="s">
        <v>467</v>
      </c>
      <c r="AH390" s="55" t="s">
        <v>271</v>
      </c>
      <c r="AI390" s="57" t="s">
        <v>402</v>
      </c>
      <c r="AJ390" s="57" t="s">
        <v>743</v>
      </c>
      <c r="AK390" s="75" t="s">
        <v>270</v>
      </c>
      <c r="AP390" s="4" t="s">
        <v>744</v>
      </c>
      <c r="AW390" s="61">
        <f t="shared" si="673"/>
        <v>1</v>
      </c>
      <c r="AX390" s="46">
        <f t="shared" si="673"/>
        <v>1</v>
      </c>
      <c r="AY390" s="46">
        <f t="shared" si="673"/>
        <v>0</v>
      </c>
      <c r="AZ390" s="46">
        <f t="shared" si="673"/>
        <v>2</v>
      </c>
      <c r="BA390" s="62"/>
      <c r="BB390" s="46">
        <f>(IF(R390="","",(IF(MID(R390,2,1)="-",LEFT(R390,1),LEFT(R390,2)))+0))</f>
        <v>2</v>
      </c>
      <c r="BC390" s="46">
        <f>(IF(S390="","",(IF(MID(S390,2,1)="-",LEFT(S390,1),LEFT(S390,2)))+0))</f>
        <v>3</v>
      </c>
      <c r="BD390" s="46">
        <f>(IF(T390="","",(IF(MID(T390,2,1)="-",LEFT(T390,1),LEFT(T390,2)))+0))</f>
        <v>2</v>
      </c>
      <c r="BE390" s="46">
        <f>(IF(U390="","",(IF(MID(U390,2,1)="-",LEFT(U390,1),LEFT(U390,2)))+0))</f>
        <v>0</v>
      </c>
      <c r="BF390" s="63">
        <f>(IF(V390="","",(IF(MID(V390,2,1)="-",LEFT(V390,1),LEFT(V390,2)))+0))</f>
        <v>1</v>
      </c>
      <c r="BM390" s="46"/>
      <c r="BN390" s="46"/>
      <c r="BO390" s="46"/>
      <c r="BP390" s="46" t="str">
        <f t="shared" si="657"/>
        <v/>
      </c>
      <c r="BQ390" s="46" t="str">
        <f t="shared" si="657"/>
        <v/>
      </c>
      <c r="BR390" s="46" t="str">
        <f t="shared" si="657"/>
        <v/>
      </c>
      <c r="BS390" s="46" t="str">
        <f t="shared" si="657"/>
        <v/>
      </c>
      <c r="BT390" s="46" t="str">
        <f t="shared" si="657"/>
        <v/>
      </c>
      <c r="BU390" s="47"/>
      <c r="BV390" s="61">
        <f t="shared" si="674"/>
        <v>1</v>
      </c>
      <c r="BW390" s="46">
        <f t="shared" si="674"/>
        <v>4</v>
      </c>
      <c r="BX390" s="46">
        <f t="shared" si="674"/>
        <v>0</v>
      </c>
      <c r="BY390" s="46">
        <f t="shared" si="674"/>
        <v>2</v>
      </c>
      <c r="BZ390" s="62"/>
      <c r="CA390" s="46">
        <f>(IF(R390="","",IF(RIGHT(R390,2)="10",RIGHT(R390,2),RIGHT(R390,1))+0))</f>
        <v>0</v>
      </c>
      <c r="CB390" s="46">
        <f>(IF(S390="","",IF(RIGHT(S390,2)="10",RIGHT(S390,2),RIGHT(S390,1))+0))</f>
        <v>0</v>
      </c>
      <c r="CC390" s="46">
        <f>(IF(T390="","",IF(RIGHT(T390,2)="10",RIGHT(T390,2),RIGHT(T390,1))+0))</f>
        <v>5</v>
      </c>
      <c r="CD390" s="46">
        <f>(IF(U390="","",IF(RIGHT(U390,2)="10",RIGHT(U390,2),RIGHT(U390,1))+0))</f>
        <v>2</v>
      </c>
      <c r="CE390" s="63">
        <f>(IF(V390="","",IF(RIGHT(V390,2)="10",RIGHT(V390,2),RIGHT(V390,1))+0))</f>
        <v>3</v>
      </c>
      <c r="CL390" s="46"/>
      <c r="CM390" s="46"/>
      <c r="CN390" s="46"/>
      <c r="CO390" s="46" t="str">
        <f t="shared" si="659"/>
        <v/>
      </c>
      <c r="CP390" s="46" t="str">
        <f t="shared" si="659"/>
        <v/>
      </c>
      <c r="CQ390" s="46" t="str">
        <f t="shared" si="659"/>
        <v/>
      </c>
      <c r="CR390" s="46" t="str">
        <f t="shared" si="659"/>
        <v/>
      </c>
      <c r="CS390" s="46" t="str">
        <f t="shared" si="659"/>
        <v/>
      </c>
      <c r="CU390" s="61" t="str">
        <f t="shared" si="675"/>
        <v>D</v>
      </c>
      <c r="CV390" s="46" t="str">
        <f t="shared" si="675"/>
        <v>A</v>
      </c>
      <c r="CW390" s="46" t="str">
        <f t="shared" si="675"/>
        <v>D</v>
      </c>
      <c r="CX390" s="46" t="str">
        <f t="shared" si="675"/>
        <v>D</v>
      </c>
      <c r="CY390" s="62"/>
      <c r="CZ390" s="46" t="str">
        <f>(IF(R390="","",IF(BB390&gt;CA390,"H",IF(BB390&lt;CA390,"A","D"))))</f>
        <v>H</v>
      </c>
      <c r="DA390" s="46" t="str">
        <f>(IF(S390="","",IF(BC390&gt;CB390,"H",IF(BC390&lt;CB390,"A","D"))))</f>
        <v>H</v>
      </c>
      <c r="DB390" s="46" t="str">
        <f>(IF(T390="","",IF(BD390&gt;CC390,"H",IF(BD390&lt;CC390,"A","D"))))</f>
        <v>A</v>
      </c>
      <c r="DC390" s="46" t="str">
        <f>(IF(U390="","",IF(BE390&gt;CD390,"H",IF(BE390&lt;CD390,"A","D"))))</f>
        <v>A</v>
      </c>
      <c r="DD390" s="63" t="str">
        <f>(IF(V390="","",IF(BF390&gt;CE390,"H",IF(BF390&lt;CE390,"A","D"))))</f>
        <v>A</v>
      </c>
      <c r="DK390" s="46"/>
      <c r="DL390" s="46"/>
      <c r="DM390" s="46"/>
      <c r="DN390" s="24" t="str">
        <f t="shared" si="661"/>
        <v/>
      </c>
      <c r="DO390" s="24" t="str">
        <f t="shared" si="661"/>
        <v/>
      </c>
      <c r="DP390" s="24" t="str">
        <f t="shared" si="661"/>
        <v/>
      </c>
      <c r="DQ390" s="24" t="str">
        <f t="shared" si="661"/>
        <v/>
      </c>
      <c r="DR390" s="24" t="str">
        <f t="shared" si="661"/>
        <v/>
      </c>
      <c r="DT390" s="20" t="str">
        <f t="shared" si="662"/>
        <v>Croydon</v>
      </c>
      <c r="DU390" s="48">
        <f t="shared" si="676"/>
        <v>18</v>
      </c>
      <c r="DV390" s="49">
        <f t="shared" si="677"/>
        <v>2</v>
      </c>
      <c r="DW390" s="49">
        <f t="shared" si="678"/>
        <v>3</v>
      </c>
      <c r="DX390" s="49">
        <f t="shared" si="679"/>
        <v>4</v>
      </c>
      <c r="DY390" s="49">
        <f>COUNTIF(CY$386:CY$395,"A")</f>
        <v>5</v>
      </c>
      <c r="DZ390" s="49">
        <f>COUNTIF(CY$386:CY$395,"D")</f>
        <v>2</v>
      </c>
      <c r="EA390" s="49">
        <f>COUNTIF(CY$386:CY$395,"H")</f>
        <v>2</v>
      </c>
      <c r="EB390" s="48">
        <f t="shared" si="680"/>
        <v>7</v>
      </c>
      <c r="EC390" s="48">
        <f t="shared" si="663"/>
        <v>5</v>
      </c>
      <c r="ED390" s="48">
        <f t="shared" si="663"/>
        <v>6</v>
      </c>
      <c r="EE390" s="50">
        <f>SUM($AW390:$BT390)+SUM(BZ$386:BZ$395)</f>
        <v>28</v>
      </c>
      <c r="EF390" s="50">
        <f>SUM($BV390:$CS390)+SUM(BA$386:BA$395)</f>
        <v>27</v>
      </c>
      <c r="EG390" s="48">
        <f t="shared" si="681"/>
        <v>26</v>
      </c>
      <c r="EH390" s="50">
        <f t="shared" si="682"/>
        <v>1</v>
      </c>
      <c r="EI390" s="47"/>
      <c r="EJ390" s="49">
        <f t="shared" si="664"/>
        <v>18</v>
      </c>
      <c r="EK390" s="49">
        <f t="shared" si="665"/>
        <v>7</v>
      </c>
      <c r="EL390" s="49">
        <f t="shared" si="666"/>
        <v>5</v>
      </c>
      <c r="EM390" s="49">
        <f t="shared" si="667"/>
        <v>6</v>
      </c>
      <c r="EN390" s="49">
        <f t="shared" si="668"/>
        <v>28</v>
      </c>
      <c r="EO390" s="49">
        <f t="shared" si="669"/>
        <v>27</v>
      </c>
      <c r="EP390" s="49">
        <f t="shared" si="670"/>
        <v>26</v>
      </c>
      <c r="EQ390" s="49">
        <f t="shared" si="671"/>
        <v>1</v>
      </c>
      <c r="ES390" s="4">
        <f t="shared" si="683"/>
        <v>0</v>
      </c>
      <c r="ET390" s="4">
        <f t="shared" si="672"/>
        <v>0</v>
      </c>
      <c r="EU390" s="4">
        <f t="shared" si="672"/>
        <v>0</v>
      </c>
      <c r="EV390" s="4">
        <f t="shared" si="672"/>
        <v>0</v>
      </c>
      <c r="EW390" s="4">
        <f t="shared" si="672"/>
        <v>0</v>
      </c>
      <c r="EX390" s="4">
        <f t="shared" si="672"/>
        <v>0</v>
      </c>
      <c r="EY390" s="4">
        <f t="shared" si="672"/>
        <v>0</v>
      </c>
      <c r="EZ390" s="4">
        <f t="shared" si="672"/>
        <v>0</v>
      </c>
    </row>
    <row r="391" spans="1:164" x14ac:dyDescent="0.25">
      <c r="A391" s="4">
        <v>6</v>
      </c>
      <c r="B391" s="4" t="s">
        <v>732</v>
      </c>
      <c r="C391" s="24">
        <v>18</v>
      </c>
      <c r="D391" s="24">
        <v>7</v>
      </c>
      <c r="E391" s="24">
        <v>2</v>
      </c>
      <c r="F391" s="24">
        <v>9</v>
      </c>
      <c r="G391" s="24">
        <v>41</v>
      </c>
      <c r="H391" s="24">
        <v>42</v>
      </c>
      <c r="I391" s="21">
        <v>23</v>
      </c>
      <c r="J391" s="24">
        <v>-1</v>
      </c>
      <c r="L391" s="51" t="s">
        <v>480</v>
      </c>
      <c r="M391" s="64" t="s">
        <v>134</v>
      </c>
      <c r="N391" s="57" t="s">
        <v>207</v>
      </c>
      <c r="O391" s="57" t="s">
        <v>224</v>
      </c>
      <c r="P391" s="57" t="s">
        <v>121</v>
      </c>
      <c r="Q391" s="119" t="s">
        <v>263</v>
      </c>
      <c r="R391" s="53"/>
      <c r="S391" s="55" t="s">
        <v>116</v>
      </c>
      <c r="T391" s="57" t="s">
        <v>311</v>
      </c>
      <c r="U391" s="57" t="s">
        <v>745</v>
      </c>
      <c r="V391" s="75" t="s">
        <v>121</v>
      </c>
      <c r="AA391" s="51" t="s">
        <v>480</v>
      </c>
      <c r="AB391" s="64" t="s">
        <v>203</v>
      </c>
      <c r="AC391" s="57" t="s">
        <v>202</v>
      </c>
      <c r="AD391" s="57" t="s">
        <v>606</v>
      </c>
      <c r="AE391" s="57" t="s">
        <v>639</v>
      </c>
      <c r="AF391" s="119"/>
      <c r="AG391" s="53"/>
      <c r="AH391" s="55" t="s">
        <v>449</v>
      </c>
      <c r="AI391" s="57" t="s">
        <v>201</v>
      </c>
      <c r="AJ391" s="57" t="s">
        <v>200</v>
      </c>
      <c r="AK391" s="75" t="s">
        <v>316</v>
      </c>
      <c r="AP391" s="4" t="s">
        <v>681</v>
      </c>
      <c r="AW391" s="61">
        <f t="shared" si="673"/>
        <v>3</v>
      </c>
      <c r="AX391" s="46">
        <f t="shared" si="673"/>
        <v>0</v>
      </c>
      <c r="AY391" s="46">
        <f t="shared" si="673"/>
        <v>2</v>
      </c>
      <c r="AZ391" s="46">
        <f t="shared" si="673"/>
        <v>1</v>
      </c>
      <c r="BA391" s="46">
        <f>(IF(Q391="","",(IF(MID(Q391,2,1)="-",LEFT(Q391,1),LEFT(Q391,2)))+0))</f>
        <v>0</v>
      </c>
      <c r="BB391" s="62"/>
      <c r="BC391" s="46">
        <f>(IF(S391="","",(IF(MID(S391,2,1)="-",LEFT(S391,1),LEFT(S391,2)))+0))</f>
        <v>1</v>
      </c>
      <c r="BD391" s="46">
        <f>(IF(T391="","",(IF(MID(T391,2,1)="-",LEFT(T391,1),LEFT(T391,2)))+0))</f>
        <v>2</v>
      </c>
      <c r="BE391" s="46">
        <f>(IF(U391="","",(IF(MID(U391,2,1)="-",LEFT(U391,1),LEFT(U391,2)))+0))</f>
        <v>1</v>
      </c>
      <c r="BF391" s="63">
        <f>(IF(V391="","",(IF(MID(V391,2,1)="-",LEFT(V391,1),LEFT(V391,2)))+0))</f>
        <v>1</v>
      </c>
      <c r="BM391" s="46"/>
      <c r="BN391" s="46"/>
      <c r="BO391" s="46"/>
      <c r="BP391" s="46" t="str">
        <f t="shared" si="657"/>
        <v/>
      </c>
      <c r="BQ391" s="46" t="str">
        <f t="shared" si="657"/>
        <v/>
      </c>
      <c r="BR391" s="46" t="str">
        <f t="shared" si="657"/>
        <v/>
      </c>
      <c r="BS391" s="46" t="str">
        <f t="shared" si="657"/>
        <v/>
      </c>
      <c r="BT391" s="46" t="str">
        <f t="shared" si="657"/>
        <v/>
      </c>
      <c r="BU391" s="47"/>
      <c r="BV391" s="61">
        <f t="shared" si="674"/>
        <v>1</v>
      </c>
      <c r="BW391" s="46">
        <f t="shared" si="674"/>
        <v>4</v>
      </c>
      <c r="BX391" s="46">
        <f t="shared" si="674"/>
        <v>8</v>
      </c>
      <c r="BY391" s="46">
        <f t="shared" si="674"/>
        <v>4</v>
      </c>
      <c r="BZ391" s="46">
        <f>(IF(Q391="","",IF(RIGHT(Q391,2)="10",RIGHT(Q391,2),RIGHT(Q391,1))+0))</f>
        <v>0</v>
      </c>
      <c r="CA391" s="62"/>
      <c r="CB391" s="46">
        <f>(IF(S391="","",IF(RIGHT(S391,2)="10",RIGHT(S391,2),RIGHT(S391,1))+0))</f>
        <v>5</v>
      </c>
      <c r="CC391" s="46">
        <f>(IF(T391="","",IF(RIGHT(T391,2)="10",RIGHT(T391,2),RIGHT(T391,1))+0))</f>
        <v>5</v>
      </c>
      <c r="CD391" s="46">
        <f>(IF(U391="","",IF(RIGHT(U391,2)="10",RIGHT(U391,2),RIGHT(U391,1))+0))</f>
        <v>9</v>
      </c>
      <c r="CE391" s="63">
        <f>(IF(V391="","",IF(RIGHT(V391,2)="10",RIGHT(V391,2),RIGHT(V391,1))+0))</f>
        <v>4</v>
      </c>
      <c r="CL391" s="46"/>
      <c r="CM391" s="46"/>
      <c r="CN391" s="46"/>
      <c r="CO391" s="46" t="str">
        <f t="shared" si="659"/>
        <v/>
      </c>
      <c r="CP391" s="46" t="str">
        <f t="shared" si="659"/>
        <v/>
      </c>
      <c r="CQ391" s="46" t="str">
        <f t="shared" si="659"/>
        <v/>
      </c>
      <c r="CR391" s="46" t="str">
        <f t="shared" si="659"/>
        <v/>
      </c>
      <c r="CS391" s="46" t="str">
        <f t="shared" si="659"/>
        <v/>
      </c>
      <c r="CU391" s="61" t="str">
        <f t="shared" si="675"/>
        <v>H</v>
      </c>
      <c r="CV391" s="46" t="str">
        <f t="shared" si="675"/>
        <v>A</v>
      </c>
      <c r="CW391" s="46" t="str">
        <f t="shared" si="675"/>
        <v>A</v>
      </c>
      <c r="CX391" s="46" t="str">
        <f t="shared" si="675"/>
        <v>A</v>
      </c>
      <c r="CY391" s="46" t="str">
        <f>(IF(Q391="","",IF(BA391&gt;BZ391,"H",IF(BA391&lt;BZ391,"A","D"))))</f>
        <v>D</v>
      </c>
      <c r="CZ391" s="62"/>
      <c r="DA391" s="46" t="str">
        <f>(IF(S391="","",IF(BC391&gt;CB391,"H",IF(BC391&lt;CB391,"A","D"))))</f>
        <v>A</v>
      </c>
      <c r="DB391" s="46" t="str">
        <f>(IF(T391="","",IF(BD391&gt;CC391,"H",IF(BD391&lt;CC391,"A","D"))))</f>
        <v>A</v>
      </c>
      <c r="DC391" s="46" t="str">
        <f>(IF(U391="","",IF(BE391&gt;CD391,"H",IF(BE391&lt;CD391,"A","D"))))</f>
        <v>A</v>
      </c>
      <c r="DD391" s="63" t="str">
        <f>(IF(V391="","",IF(BF391&gt;CE391,"H",IF(BF391&lt;CE391,"A","D"))))</f>
        <v>A</v>
      </c>
      <c r="DK391" s="46"/>
      <c r="DL391" s="46"/>
      <c r="DM391" s="46"/>
      <c r="DN391" s="24" t="str">
        <f t="shared" si="661"/>
        <v/>
      </c>
      <c r="DO391" s="24" t="str">
        <f t="shared" si="661"/>
        <v/>
      </c>
      <c r="DP391" s="24" t="str">
        <f t="shared" si="661"/>
        <v/>
      </c>
      <c r="DQ391" s="24" t="str">
        <f t="shared" si="661"/>
        <v/>
      </c>
      <c r="DR391" s="24" t="str">
        <f t="shared" si="661"/>
        <v/>
      </c>
      <c r="DT391" s="20" t="str">
        <f t="shared" si="662"/>
        <v>Dorking</v>
      </c>
      <c r="DU391" s="48">
        <f t="shared" si="676"/>
        <v>18</v>
      </c>
      <c r="DV391" s="49">
        <f t="shared" si="677"/>
        <v>1</v>
      </c>
      <c r="DW391" s="49">
        <f t="shared" si="678"/>
        <v>1</v>
      </c>
      <c r="DX391" s="49">
        <f t="shared" si="679"/>
        <v>7</v>
      </c>
      <c r="DY391" s="49">
        <f>COUNTIF(CZ$386:CZ$395,"A")</f>
        <v>1</v>
      </c>
      <c r="DZ391" s="49">
        <f>COUNTIF(CZ$386:CZ$395,"D")</f>
        <v>0</v>
      </c>
      <c r="EA391" s="49">
        <f>COUNTIF(CZ$386:CZ$395,"H")</f>
        <v>8</v>
      </c>
      <c r="EB391" s="48">
        <f t="shared" si="680"/>
        <v>2</v>
      </c>
      <c r="EC391" s="48">
        <f t="shared" si="663"/>
        <v>1</v>
      </c>
      <c r="ED391" s="48">
        <f t="shared" si="663"/>
        <v>15</v>
      </c>
      <c r="EE391" s="50">
        <f>SUM($AW391:$BT391)+SUM(CA$386:CA$395)</f>
        <v>18</v>
      </c>
      <c r="EF391" s="50">
        <f>SUM($BV391:$CS391)+SUM(BB$386:BB$395)</f>
        <v>91</v>
      </c>
      <c r="EG391" s="48">
        <f t="shared" si="681"/>
        <v>7</v>
      </c>
      <c r="EH391" s="50">
        <f t="shared" si="682"/>
        <v>-73</v>
      </c>
      <c r="EI391" s="47"/>
      <c r="EJ391" s="49">
        <f t="shared" si="664"/>
        <v>18</v>
      </c>
      <c r="EK391" s="49">
        <f t="shared" si="665"/>
        <v>2</v>
      </c>
      <c r="EL391" s="49">
        <f t="shared" si="666"/>
        <v>1</v>
      </c>
      <c r="EM391" s="49">
        <f t="shared" si="667"/>
        <v>15</v>
      </c>
      <c r="EN391" s="49">
        <f t="shared" si="668"/>
        <v>18</v>
      </c>
      <c r="EO391" s="49">
        <f t="shared" si="669"/>
        <v>91</v>
      </c>
      <c r="EP391" s="49">
        <f t="shared" si="670"/>
        <v>7</v>
      </c>
      <c r="EQ391" s="49">
        <f t="shared" si="671"/>
        <v>-73</v>
      </c>
      <c r="ES391" s="4">
        <f t="shared" si="683"/>
        <v>0</v>
      </c>
      <c r="ET391" s="4">
        <f t="shared" si="672"/>
        <v>0</v>
      </c>
      <c r="EU391" s="4">
        <f t="shared" si="672"/>
        <v>0</v>
      </c>
      <c r="EV391" s="4">
        <f t="shared" si="672"/>
        <v>0</v>
      </c>
      <c r="EW391" s="4">
        <f t="shared" si="672"/>
        <v>0</v>
      </c>
      <c r="EX391" s="4">
        <f t="shared" si="672"/>
        <v>0</v>
      </c>
      <c r="EY391" s="4">
        <f t="shared" si="672"/>
        <v>0</v>
      </c>
      <c r="EZ391" s="4">
        <f t="shared" si="672"/>
        <v>0</v>
      </c>
    </row>
    <row r="392" spans="1:164" x14ac:dyDescent="0.25">
      <c r="A392" s="4">
        <v>7</v>
      </c>
      <c r="B392" s="4" t="s">
        <v>638</v>
      </c>
      <c r="C392" s="24">
        <v>18</v>
      </c>
      <c r="D392" s="24">
        <v>5</v>
      </c>
      <c r="E392" s="24">
        <v>4</v>
      </c>
      <c r="F392" s="24">
        <v>9</v>
      </c>
      <c r="G392" s="24">
        <v>28</v>
      </c>
      <c r="H392" s="24">
        <v>33</v>
      </c>
      <c r="I392" s="21">
        <v>19</v>
      </c>
      <c r="J392" s="24">
        <v>-5</v>
      </c>
      <c r="L392" s="67" t="s">
        <v>299</v>
      </c>
      <c r="M392" s="68" t="s">
        <v>206</v>
      </c>
      <c r="N392" s="55" t="s">
        <v>157</v>
      </c>
      <c r="O392" s="55" t="s">
        <v>121</v>
      </c>
      <c r="P392" s="55" t="s">
        <v>147</v>
      </c>
      <c r="Q392" s="55" t="s">
        <v>131</v>
      </c>
      <c r="R392" s="55" t="s">
        <v>207</v>
      </c>
      <c r="S392" s="53"/>
      <c r="T392" s="55" t="s">
        <v>117</v>
      </c>
      <c r="U392" s="55" t="s">
        <v>145</v>
      </c>
      <c r="V392" s="70" t="s">
        <v>147</v>
      </c>
      <c r="AA392" s="67" t="s">
        <v>299</v>
      </c>
      <c r="AB392" s="68" t="s">
        <v>537</v>
      </c>
      <c r="AC392" s="55" t="s">
        <v>191</v>
      </c>
      <c r="AD392" s="55" t="s">
        <v>746</v>
      </c>
      <c r="AE392" s="55" t="s">
        <v>611</v>
      </c>
      <c r="AF392" s="55" t="s">
        <v>203</v>
      </c>
      <c r="AG392" s="55" t="s">
        <v>237</v>
      </c>
      <c r="AH392" s="53"/>
      <c r="AI392" s="55" t="s">
        <v>490</v>
      </c>
      <c r="AJ392" s="55" t="s">
        <v>316</v>
      </c>
      <c r="AK392" s="70" t="s">
        <v>396</v>
      </c>
      <c r="AP392" s="4" t="s">
        <v>442</v>
      </c>
      <c r="AW392" s="61">
        <f t="shared" si="673"/>
        <v>1</v>
      </c>
      <c r="AX392" s="46">
        <f t="shared" si="673"/>
        <v>0</v>
      </c>
      <c r="AY392" s="46">
        <f t="shared" si="673"/>
        <v>1</v>
      </c>
      <c r="AZ392" s="46">
        <f t="shared" si="673"/>
        <v>0</v>
      </c>
      <c r="BA392" s="46">
        <f>(IF(Q392="","",(IF(MID(Q392,2,1)="-",LEFT(Q392,1),LEFT(Q392,2)))+0))</f>
        <v>2</v>
      </c>
      <c r="BB392" s="46">
        <f>(IF(R392="","",(IF(MID(R392,2,1)="-",LEFT(R392,1),LEFT(R392,2)))+0))</f>
        <v>0</v>
      </c>
      <c r="BC392" s="62"/>
      <c r="BD392" s="46">
        <f>(IF(T392="","",(IF(MID(T392,2,1)="-",LEFT(T392,1),LEFT(T392,2)))+0))</f>
        <v>1</v>
      </c>
      <c r="BE392" s="46">
        <f>(IF(U392="","",(IF(MID(U392,2,1)="-",LEFT(U392,1),LEFT(U392,2)))+0))</f>
        <v>2</v>
      </c>
      <c r="BF392" s="63">
        <f>(IF(V392="","",(IF(MID(V392,2,1)="-",LEFT(V392,1),LEFT(V392,2)))+0))</f>
        <v>0</v>
      </c>
      <c r="BM392" s="46"/>
      <c r="BN392" s="46"/>
      <c r="BO392" s="46"/>
      <c r="BP392" s="46" t="str">
        <f t="shared" si="657"/>
        <v/>
      </c>
      <c r="BQ392" s="46" t="str">
        <f t="shared" si="657"/>
        <v/>
      </c>
      <c r="BR392" s="46" t="str">
        <f t="shared" si="657"/>
        <v/>
      </c>
      <c r="BS392" s="46" t="str">
        <f t="shared" si="657"/>
        <v/>
      </c>
      <c r="BT392" s="46" t="str">
        <f t="shared" si="657"/>
        <v/>
      </c>
      <c r="BU392" s="47"/>
      <c r="BV392" s="61">
        <f t="shared" si="674"/>
        <v>2</v>
      </c>
      <c r="BW392" s="46">
        <f t="shared" si="674"/>
        <v>3</v>
      </c>
      <c r="BX392" s="46">
        <f t="shared" si="674"/>
        <v>4</v>
      </c>
      <c r="BY392" s="46">
        <f t="shared" si="674"/>
        <v>1</v>
      </c>
      <c r="BZ392" s="46">
        <f>(IF(Q392="","",IF(RIGHT(Q392,2)="10",RIGHT(Q392,2),RIGHT(Q392,1))+0))</f>
        <v>1</v>
      </c>
      <c r="CA392" s="46">
        <f>(IF(R392="","",IF(RIGHT(R392,2)="10",RIGHT(R392,2),RIGHT(R392,1))+0))</f>
        <v>4</v>
      </c>
      <c r="CB392" s="62"/>
      <c r="CC392" s="46">
        <f>(IF(T392="","",IF(RIGHT(T392,2)="10",RIGHT(T392,2),RIGHT(T392,1))+0))</f>
        <v>1</v>
      </c>
      <c r="CD392" s="46">
        <f>(IF(U392="","",IF(RIGHT(U392,2)="10",RIGHT(U392,2),RIGHT(U392,1))+0))</f>
        <v>4</v>
      </c>
      <c r="CE392" s="63">
        <f>(IF(V392="","",IF(RIGHT(V392,2)="10",RIGHT(V392,2),RIGHT(V392,1))+0))</f>
        <v>1</v>
      </c>
      <c r="CL392" s="46"/>
      <c r="CM392" s="46"/>
      <c r="CN392" s="46"/>
      <c r="CO392" s="46" t="str">
        <f t="shared" si="659"/>
        <v/>
      </c>
      <c r="CP392" s="46" t="str">
        <f t="shared" si="659"/>
        <v/>
      </c>
      <c r="CQ392" s="46" t="str">
        <f t="shared" si="659"/>
        <v/>
      </c>
      <c r="CR392" s="46" t="str">
        <f t="shared" si="659"/>
        <v/>
      </c>
      <c r="CS392" s="46" t="str">
        <f t="shared" si="659"/>
        <v/>
      </c>
      <c r="CU392" s="61" t="str">
        <f t="shared" si="675"/>
        <v>A</v>
      </c>
      <c r="CV392" s="46" t="str">
        <f t="shared" si="675"/>
        <v>A</v>
      </c>
      <c r="CW392" s="46" t="str">
        <f t="shared" si="675"/>
        <v>A</v>
      </c>
      <c r="CX392" s="46" t="str">
        <f t="shared" si="675"/>
        <v>A</v>
      </c>
      <c r="CY392" s="46" t="str">
        <f>(IF(Q392="","",IF(BA392&gt;BZ392,"H",IF(BA392&lt;BZ392,"A","D"))))</f>
        <v>H</v>
      </c>
      <c r="CZ392" s="46" t="str">
        <f>(IF(R392="","",IF(BB392&gt;CA392,"H",IF(BB392&lt;CA392,"A","D"))))</f>
        <v>A</v>
      </c>
      <c r="DA392" s="62"/>
      <c r="DB392" s="46" t="str">
        <f>(IF(T392="","",IF(BD392&gt;CC392,"H",IF(BD392&lt;CC392,"A","D"))))</f>
        <v>D</v>
      </c>
      <c r="DC392" s="46" t="str">
        <f>(IF(U392="","",IF(BE392&gt;CD392,"H",IF(BE392&lt;CD392,"A","D"))))</f>
        <v>A</v>
      </c>
      <c r="DD392" s="63" t="str">
        <f>(IF(V392="","",IF(BF392&gt;CE392,"H",IF(BF392&lt;CE392,"A","D"))))</f>
        <v>A</v>
      </c>
      <c r="DK392" s="46"/>
      <c r="DL392" s="46"/>
      <c r="DM392" s="46"/>
      <c r="DN392" s="24" t="str">
        <f t="shared" si="661"/>
        <v/>
      </c>
      <c r="DO392" s="24" t="str">
        <f t="shared" si="661"/>
        <v/>
      </c>
      <c r="DP392" s="24" t="str">
        <f t="shared" si="661"/>
        <v/>
      </c>
      <c r="DQ392" s="24" t="str">
        <f t="shared" si="661"/>
        <v/>
      </c>
      <c r="DR392" s="24" t="str">
        <f t="shared" si="661"/>
        <v/>
      </c>
      <c r="DT392" s="20" t="str">
        <f t="shared" si="662"/>
        <v>Epsom &amp; Ewell</v>
      </c>
      <c r="DU392" s="48">
        <f t="shared" si="676"/>
        <v>18</v>
      </c>
      <c r="DV392" s="49">
        <f t="shared" si="677"/>
        <v>1</v>
      </c>
      <c r="DW392" s="49">
        <f t="shared" si="678"/>
        <v>1</v>
      </c>
      <c r="DX392" s="49">
        <f t="shared" si="679"/>
        <v>7</v>
      </c>
      <c r="DY392" s="49">
        <f>COUNTIF(DA$386:DA$395,"A")</f>
        <v>2</v>
      </c>
      <c r="DZ392" s="49">
        <f>COUNTIF(DA$386:DA$395,"D")</f>
        <v>1</v>
      </c>
      <c r="EA392" s="49">
        <f>COUNTIF(DA$386:DA$395,"H")</f>
        <v>6</v>
      </c>
      <c r="EB392" s="48">
        <f t="shared" si="680"/>
        <v>3</v>
      </c>
      <c r="EC392" s="48">
        <f t="shared" si="663"/>
        <v>2</v>
      </c>
      <c r="ED392" s="48">
        <f t="shared" si="663"/>
        <v>13</v>
      </c>
      <c r="EE392" s="50">
        <f>SUM($AW392:$BT392)+SUM(CB$386:CB$395)</f>
        <v>18</v>
      </c>
      <c r="EF392" s="50">
        <f>SUM($BV392:$CS392)+SUM(BC$386:BC$395)</f>
        <v>36</v>
      </c>
      <c r="EG392" s="48">
        <f t="shared" si="681"/>
        <v>11</v>
      </c>
      <c r="EH392" s="50">
        <f t="shared" si="682"/>
        <v>-18</v>
      </c>
      <c r="EI392" s="47"/>
      <c r="EJ392" s="49">
        <f t="shared" si="664"/>
        <v>18</v>
      </c>
      <c r="EK392" s="49">
        <f t="shared" si="665"/>
        <v>3</v>
      </c>
      <c r="EL392" s="49">
        <f t="shared" si="666"/>
        <v>2</v>
      </c>
      <c r="EM392" s="49">
        <f t="shared" si="667"/>
        <v>13</v>
      </c>
      <c r="EN392" s="49">
        <f t="shared" si="668"/>
        <v>18</v>
      </c>
      <c r="EO392" s="49">
        <f t="shared" si="669"/>
        <v>36</v>
      </c>
      <c r="EP392" s="49">
        <f t="shared" si="670"/>
        <v>11</v>
      </c>
      <c r="EQ392" s="49">
        <f t="shared" si="671"/>
        <v>-18</v>
      </c>
      <c r="ES392" s="4">
        <f t="shared" si="683"/>
        <v>0</v>
      </c>
      <c r="ET392" s="4">
        <f t="shared" si="672"/>
        <v>0</v>
      </c>
      <c r="EU392" s="4">
        <f t="shared" si="672"/>
        <v>0</v>
      </c>
      <c r="EV392" s="4">
        <f t="shared" si="672"/>
        <v>0</v>
      </c>
      <c r="EW392" s="4">
        <f t="shared" si="672"/>
        <v>0</v>
      </c>
      <c r="EX392" s="4">
        <f t="shared" si="672"/>
        <v>0</v>
      </c>
      <c r="EY392" s="4">
        <f t="shared" si="672"/>
        <v>0</v>
      </c>
      <c r="EZ392" s="4">
        <f t="shared" si="672"/>
        <v>0</v>
      </c>
    </row>
    <row r="393" spans="1:164" x14ac:dyDescent="0.25">
      <c r="A393" s="4">
        <v>8</v>
      </c>
      <c r="B393" s="4" t="s">
        <v>737</v>
      </c>
      <c r="C393" s="24">
        <v>18</v>
      </c>
      <c r="D393" s="24">
        <v>5</v>
      </c>
      <c r="E393" s="24">
        <v>4</v>
      </c>
      <c r="F393" s="24">
        <v>9</v>
      </c>
      <c r="G393" s="24">
        <v>29</v>
      </c>
      <c r="H393" s="24">
        <v>36</v>
      </c>
      <c r="I393" s="21">
        <v>19</v>
      </c>
      <c r="J393" s="24">
        <v>-7</v>
      </c>
      <c r="L393" s="51" t="s">
        <v>387</v>
      </c>
      <c r="M393" s="64" t="s">
        <v>212</v>
      </c>
      <c r="N393" s="57" t="s">
        <v>164</v>
      </c>
      <c r="O393" s="57" t="s">
        <v>117</v>
      </c>
      <c r="P393" s="57" t="s">
        <v>206</v>
      </c>
      <c r="Q393" s="57" t="s">
        <v>116</v>
      </c>
      <c r="R393" s="57" t="s">
        <v>747</v>
      </c>
      <c r="S393" s="55" t="s">
        <v>164</v>
      </c>
      <c r="T393" s="53"/>
      <c r="U393" s="57" t="s">
        <v>169</v>
      </c>
      <c r="V393" s="75" t="s">
        <v>121</v>
      </c>
      <c r="AA393" s="51" t="s">
        <v>387</v>
      </c>
      <c r="AB393" s="64" t="s">
        <v>237</v>
      </c>
      <c r="AC393" s="57" t="s">
        <v>645</v>
      </c>
      <c r="AD393" s="57" t="s">
        <v>226</v>
      </c>
      <c r="AE393" s="57" t="s">
        <v>191</v>
      </c>
      <c r="AF393" s="57" t="s">
        <v>449</v>
      </c>
      <c r="AG393" s="57" t="s">
        <v>220</v>
      </c>
      <c r="AH393" s="55" t="s">
        <v>200</v>
      </c>
      <c r="AI393" s="53"/>
      <c r="AJ393" s="57" t="s">
        <v>216</v>
      </c>
      <c r="AK393" s="75" t="s">
        <v>678</v>
      </c>
      <c r="AP393" s="4" t="s">
        <v>719</v>
      </c>
      <c r="AW393" s="61">
        <f t="shared" si="673"/>
        <v>6</v>
      </c>
      <c r="AX393" s="46">
        <f t="shared" si="673"/>
        <v>2</v>
      </c>
      <c r="AY393" s="46">
        <f t="shared" si="673"/>
        <v>1</v>
      </c>
      <c r="AZ393" s="46">
        <f t="shared" si="673"/>
        <v>1</v>
      </c>
      <c r="BA393" s="46">
        <f>(IF(Q393="","",(IF(MID(Q393,2,1)="-",LEFT(Q393,1),LEFT(Q393,2)))+0))</f>
        <v>1</v>
      </c>
      <c r="BB393" s="46">
        <f>(IF(R393="","",(IF(MID(R393,2,1)="-",LEFT(R393,1),LEFT(R393,2)))+0))</f>
        <v>9</v>
      </c>
      <c r="BC393" s="46">
        <f>(IF(S393="","",(IF(MID(S393,2,1)="-",LEFT(S393,1),LEFT(S393,2)))+0))</f>
        <v>2</v>
      </c>
      <c r="BD393" s="62"/>
      <c r="BE393" s="46">
        <f>(IF(U393="","",(IF(MID(U393,2,1)="-",LEFT(U393,1),LEFT(U393,2)))+0))</f>
        <v>4</v>
      </c>
      <c r="BF393" s="63">
        <f>(IF(V393="","",(IF(MID(V393,2,1)="-",LEFT(V393,1),LEFT(V393,2)))+0))</f>
        <v>1</v>
      </c>
      <c r="BM393" s="46"/>
      <c r="BN393" s="46"/>
      <c r="BO393" s="46"/>
      <c r="BP393" s="46" t="str">
        <f t="shared" si="657"/>
        <v/>
      </c>
      <c r="BQ393" s="46" t="str">
        <f t="shared" si="657"/>
        <v/>
      </c>
      <c r="BR393" s="46" t="str">
        <f t="shared" si="657"/>
        <v/>
      </c>
      <c r="BS393" s="46" t="str">
        <f t="shared" si="657"/>
        <v/>
      </c>
      <c r="BT393" s="46" t="str">
        <f t="shared" si="657"/>
        <v/>
      </c>
      <c r="BU393" s="47"/>
      <c r="BV393" s="61">
        <f t="shared" si="674"/>
        <v>4</v>
      </c>
      <c r="BW393" s="46">
        <f t="shared" si="674"/>
        <v>0</v>
      </c>
      <c r="BX393" s="46">
        <f t="shared" si="674"/>
        <v>1</v>
      </c>
      <c r="BY393" s="46">
        <f t="shared" si="674"/>
        <v>2</v>
      </c>
      <c r="BZ393" s="46">
        <f>(IF(Q393="","",IF(RIGHT(Q393,2)="10",RIGHT(Q393,2),RIGHT(Q393,1))+0))</f>
        <v>5</v>
      </c>
      <c r="CA393" s="46">
        <f>(IF(R393="","",IF(RIGHT(R393,2)="10",RIGHT(R393,2),RIGHT(R393,1))+0))</f>
        <v>1</v>
      </c>
      <c r="CB393" s="46">
        <f>(IF(S393="","",IF(RIGHT(S393,2)="10",RIGHT(S393,2),RIGHT(S393,1))+0))</f>
        <v>0</v>
      </c>
      <c r="CC393" s="62"/>
      <c r="CD393" s="46">
        <f>(IF(U393="","",IF(RIGHT(U393,2)="10",RIGHT(U393,2),RIGHT(U393,1))+0))</f>
        <v>2</v>
      </c>
      <c r="CE393" s="63">
        <f>(IF(V393="","",IF(RIGHT(V393,2)="10",RIGHT(V393,2),RIGHT(V393,1))+0))</f>
        <v>4</v>
      </c>
      <c r="CL393" s="46"/>
      <c r="CM393" s="46"/>
      <c r="CN393" s="46"/>
      <c r="CO393" s="46" t="str">
        <f t="shared" si="659"/>
        <v/>
      </c>
      <c r="CP393" s="46" t="str">
        <f t="shared" si="659"/>
        <v/>
      </c>
      <c r="CQ393" s="46" t="str">
        <f t="shared" si="659"/>
        <v/>
      </c>
      <c r="CR393" s="46" t="str">
        <f t="shared" si="659"/>
        <v/>
      </c>
      <c r="CS393" s="46" t="str">
        <f t="shared" si="659"/>
        <v/>
      </c>
      <c r="CU393" s="61" t="str">
        <f t="shared" si="675"/>
        <v>H</v>
      </c>
      <c r="CV393" s="46" t="str">
        <f t="shared" si="675"/>
        <v>H</v>
      </c>
      <c r="CW393" s="46" t="str">
        <f t="shared" si="675"/>
        <v>D</v>
      </c>
      <c r="CX393" s="46" t="str">
        <f t="shared" si="675"/>
        <v>A</v>
      </c>
      <c r="CY393" s="46" t="str">
        <f>(IF(Q393="","",IF(BA393&gt;BZ393,"H",IF(BA393&lt;BZ393,"A","D"))))</f>
        <v>A</v>
      </c>
      <c r="CZ393" s="46" t="str">
        <f>(IF(R393="","",IF(BB393&gt;CA393,"H",IF(BB393&lt;CA393,"A","D"))))</f>
        <v>H</v>
      </c>
      <c r="DA393" s="46" t="str">
        <f>(IF(S393="","",IF(BC393&gt;CB393,"H",IF(BC393&lt;CB393,"A","D"))))</f>
        <v>H</v>
      </c>
      <c r="DB393" s="62"/>
      <c r="DC393" s="46" t="str">
        <f>(IF(U393="","",IF(BE393&gt;CD393,"H",IF(BE393&lt;CD393,"A","D"))))</f>
        <v>H</v>
      </c>
      <c r="DD393" s="63" t="str">
        <f>(IF(V393="","",IF(BF393&gt;CE393,"H",IF(BF393&lt;CE393,"A","D"))))</f>
        <v>A</v>
      </c>
      <c r="DK393" s="46"/>
      <c r="DL393" s="46"/>
      <c r="DM393" s="46"/>
      <c r="DN393" s="24" t="str">
        <f t="shared" si="661"/>
        <v/>
      </c>
      <c r="DO393" s="24" t="str">
        <f t="shared" si="661"/>
        <v/>
      </c>
      <c r="DP393" s="24" t="str">
        <f t="shared" si="661"/>
        <v/>
      </c>
      <c r="DQ393" s="24" t="str">
        <f t="shared" si="661"/>
        <v/>
      </c>
      <c r="DR393" s="24" t="str">
        <f t="shared" si="661"/>
        <v/>
      </c>
      <c r="DT393" s="20" t="str">
        <f t="shared" si="662"/>
        <v>Molesey</v>
      </c>
      <c r="DU393" s="48">
        <f t="shared" si="676"/>
        <v>18</v>
      </c>
      <c r="DV393" s="49">
        <f t="shared" si="677"/>
        <v>5</v>
      </c>
      <c r="DW393" s="49">
        <f t="shared" si="678"/>
        <v>1</v>
      </c>
      <c r="DX393" s="49">
        <f t="shared" si="679"/>
        <v>3</v>
      </c>
      <c r="DY393" s="49">
        <f>COUNTIF(DB$386:DB$395,"A")</f>
        <v>6</v>
      </c>
      <c r="DZ393" s="49">
        <f>COUNTIF(DB$386:DB$395,"D")</f>
        <v>1</v>
      </c>
      <c r="EA393" s="49">
        <f>COUNTIF(DB$386:DB$395,"H")</f>
        <v>2</v>
      </c>
      <c r="EB393" s="48">
        <f t="shared" si="680"/>
        <v>11</v>
      </c>
      <c r="EC393" s="48">
        <f t="shared" si="663"/>
        <v>2</v>
      </c>
      <c r="ED393" s="48">
        <f t="shared" si="663"/>
        <v>5</v>
      </c>
      <c r="EE393" s="50">
        <f>SUM($AW393:$BT393)+SUM(CC$386:CC$395)</f>
        <v>53</v>
      </c>
      <c r="EF393" s="50">
        <f>SUM($BV393:$CS393)+SUM(BD$386:BD$395)</f>
        <v>34</v>
      </c>
      <c r="EG393" s="48">
        <f t="shared" si="681"/>
        <v>35</v>
      </c>
      <c r="EH393" s="50">
        <f t="shared" si="682"/>
        <v>19</v>
      </c>
      <c r="EI393" s="47"/>
      <c r="EJ393" s="49">
        <f t="shared" si="664"/>
        <v>18</v>
      </c>
      <c r="EK393" s="49">
        <f t="shared" si="665"/>
        <v>11</v>
      </c>
      <c r="EL393" s="49">
        <f t="shared" si="666"/>
        <v>2</v>
      </c>
      <c r="EM393" s="49">
        <f t="shared" si="667"/>
        <v>5</v>
      </c>
      <c r="EN393" s="49">
        <f t="shared" si="668"/>
        <v>53</v>
      </c>
      <c r="EO393" s="49">
        <f t="shared" si="669"/>
        <v>34</v>
      </c>
      <c r="EP393" s="49">
        <f t="shared" si="670"/>
        <v>35</v>
      </c>
      <c r="EQ393" s="49">
        <f t="shared" si="671"/>
        <v>19</v>
      </c>
      <c r="ES393" s="4">
        <f t="shared" si="683"/>
        <v>0</v>
      </c>
      <c r="ET393" s="4">
        <f t="shared" si="672"/>
        <v>0</v>
      </c>
      <c r="EU393" s="4">
        <f t="shared" si="672"/>
        <v>0</v>
      </c>
      <c r="EV393" s="4">
        <f t="shared" si="672"/>
        <v>0</v>
      </c>
      <c r="EW393" s="4">
        <f t="shared" si="672"/>
        <v>0</v>
      </c>
      <c r="EX393" s="4">
        <f t="shared" si="672"/>
        <v>0</v>
      </c>
      <c r="EY393" s="4">
        <f t="shared" si="672"/>
        <v>0</v>
      </c>
      <c r="EZ393" s="4">
        <f t="shared" si="672"/>
        <v>0</v>
      </c>
    </row>
    <row r="394" spans="1:164" s="20" customFormat="1" x14ac:dyDescent="0.25">
      <c r="A394" s="20">
        <v>9</v>
      </c>
      <c r="B394" s="20" t="s">
        <v>299</v>
      </c>
      <c r="C394" s="21">
        <v>18</v>
      </c>
      <c r="D394" s="21">
        <v>3</v>
      </c>
      <c r="E394" s="21">
        <v>2</v>
      </c>
      <c r="F394" s="21">
        <v>13</v>
      </c>
      <c r="G394" s="21">
        <v>18</v>
      </c>
      <c r="H394" s="21">
        <v>36</v>
      </c>
      <c r="I394" s="21">
        <v>11</v>
      </c>
      <c r="J394" s="21">
        <v>-18</v>
      </c>
      <c r="L394" s="51" t="s">
        <v>732</v>
      </c>
      <c r="M394" s="64" t="s">
        <v>101</v>
      </c>
      <c r="N394" s="57" t="s">
        <v>147</v>
      </c>
      <c r="O394" s="57" t="s">
        <v>164</v>
      </c>
      <c r="P394" s="57" t="s">
        <v>147</v>
      </c>
      <c r="Q394" s="57" t="s">
        <v>206</v>
      </c>
      <c r="R394" s="57" t="s">
        <v>234</v>
      </c>
      <c r="S394" s="55" t="s">
        <v>101</v>
      </c>
      <c r="T394" s="57" t="s">
        <v>121</v>
      </c>
      <c r="U394" s="53"/>
      <c r="V394" s="75" t="s">
        <v>206</v>
      </c>
      <c r="AA394" s="51" t="s">
        <v>732</v>
      </c>
      <c r="AB394" s="64" t="s">
        <v>423</v>
      </c>
      <c r="AC394" s="57" t="s">
        <v>124</v>
      </c>
      <c r="AD394" s="57" t="s">
        <v>661</v>
      </c>
      <c r="AE394" s="57" t="s">
        <v>646</v>
      </c>
      <c r="AF394" s="57" t="s">
        <v>140</v>
      </c>
      <c r="AG394" s="57" t="s">
        <v>653</v>
      </c>
      <c r="AH394" s="55" t="s">
        <v>180</v>
      </c>
      <c r="AI394" s="57" t="s">
        <v>105</v>
      </c>
      <c r="AJ394" s="53"/>
      <c r="AK394" s="75" t="s">
        <v>159</v>
      </c>
      <c r="AW394" s="61">
        <f t="shared" si="673"/>
        <v>2</v>
      </c>
      <c r="AX394" s="46">
        <f t="shared" si="673"/>
        <v>0</v>
      </c>
      <c r="AY394" s="46">
        <f t="shared" si="673"/>
        <v>2</v>
      </c>
      <c r="AZ394" s="46">
        <f t="shared" si="673"/>
        <v>0</v>
      </c>
      <c r="BA394" s="46">
        <f>(IF(Q394="","",(IF(MID(Q394,2,1)="-",LEFT(Q394,1),LEFT(Q394,2)))+0))</f>
        <v>1</v>
      </c>
      <c r="BB394" s="46">
        <f>(IF(R394="","",(IF(MID(R394,2,1)="-",LEFT(R394,1),LEFT(R394,2)))+0))</f>
        <v>6</v>
      </c>
      <c r="BC394" s="46">
        <f>(IF(S394="","",(IF(MID(S394,2,1)="-",LEFT(S394,1),LEFT(S394,2)))+0))</f>
        <v>2</v>
      </c>
      <c r="BD394" s="46">
        <f>(IF(T394="","",(IF(MID(T394,2,1)="-",LEFT(T394,1),LEFT(T394,2)))+0))</f>
        <v>1</v>
      </c>
      <c r="BE394" s="62"/>
      <c r="BF394" s="63">
        <f>(IF(V394="","",(IF(MID(V394,2,1)="-",LEFT(V394,1),LEFT(V394,2)))+0))</f>
        <v>1</v>
      </c>
      <c r="BG394" s="4"/>
      <c r="BH394" s="4"/>
      <c r="BI394" s="4"/>
      <c r="BJ394" s="4"/>
      <c r="BK394" s="4"/>
      <c r="BL394" s="4"/>
      <c r="BM394" s="46"/>
      <c r="BN394" s="46"/>
      <c r="BO394" s="46"/>
      <c r="BP394" s="46" t="str">
        <f t="shared" si="657"/>
        <v/>
      </c>
      <c r="BQ394" s="46" t="str">
        <f t="shared" si="657"/>
        <v/>
      </c>
      <c r="BR394" s="46" t="str">
        <f t="shared" si="657"/>
        <v/>
      </c>
      <c r="BS394" s="46" t="str">
        <f t="shared" si="657"/>
        <v/>
      </c>
      <c r="BT394" s="46" t="str">
        <f t="shared" si="657"/>
        <v/>
      </c>
      <c r="BU394" s="76"/>
      <c r="BV394" s="61">
        <f t="shared" si="674"/>
        <v>2</v>
      </c>
      <c r="BW394" s="46">
        <f t="shared" si="674"/>
        <v>1</v>
      </c>
      <c r="BX394" s="46">
        <f t="shared" si="674"/>
        <v>0</v>
      </c>
      <c r="BY394" s="46">
        <f t="shared" si="674"/>
        <v>1</v>
      </c>
      <c r="BZ394" s="46">
        <f>(IF(Q394="","",IF(RIGHT(Q394,2)="10",RIGHT(Q394,2),RIGHT(Q394,1))+0))</f>
        <v>2</v>
      </c>
      <c r="CA394" s="46">
        <f>(IF(R394="","",IF(RIGHT(R394,2)="10",RIGHT(R394,2),RIGHT(R394,1))+0))</f>
        <v>2</v>
      </c>
      <c r="CB394" s="46">
        <f>(IF(S394="","",IF(RIGHT(S394,2)="10",RIGHT(S394,2),RIGHT(S394,1))+0))</f>
        <v>2</v>
      </c>
      <c r="CC394" s="46">
        <f>(IF(T394="","",IF(RIGHT(T394,2)="10",RIGHT(T394,2),RIGHT(T394,1))+0))</f>
        <v>4</v>
      </c>
      <c r="CD394" s="62"/>
      <c r="CE394" s="63">
        <f>(IF(V394="","",IF(RIGHT(V394,2)="10",RIGHT(V394,2),RIGHT(V394,1))+0))</f>
        <v>2</v>
      </c>
      <c r="CF394" s="4"/>
      <c r="CG394" s="4"/>
      <c r="CH394" s="4"/>
      <c r="CI394" s="4"/>
      <c r="CJ394" s="4"/>
      <c r="CK394" s="4"/>
      <c r="CL394" s="46"/>
      <c r="CM394" s="46"/>
      <c r="CN394" s="46"/>
      <c r="CO394" s="46" t="str">
        <f t="shared" si="659"/>
        <v/>
      </c>
      <c r="CP394" s="46" t="str">
        <f t="shared" si="659"/>
        <v/>
      </c>
      <c r="CQ394" s="46" t="str">
        <f t="shared" si="659"/>
        <v/>
      </c>
      <c r="CR394" s="46" t="str">
        <f t="shared" si="659"/>
        <v/>
      </c>
      <c r="CS394" s="46" t="str">
        <f t="shared" si="659"/>
        <v/>
      </c>
      <c r="CU394" s="61" t="str">
        <f t="shared" si="675"/>
        <v>D</v>
      </c>
      <c r="CV394" s="46" t="str">
        <f t="shared" si="675"/>
        <v>A</v>
      </c>
      <c r="CW394" s="46" t="str">
        <f t="shared" si="675"/>
        <v>H</v>
      </c>
      <c r="CX394" s="46" t="str">
        <f t="shared" si="675"/>
        <v>A</v>
      </c>
      <c r="CY394" s="46" t="str">
        <f>(IF(Q394="","",IF(BA394&gt;BZ394,"H",IF(BA394&lt;BZ394,"A","D"))))</f>
        <v>A</v>
      </c>
      <c r="CZ394" s="46" t="str">
        <f>(IF(R394="","",IF(BB394&gt;CA394,"H",IF(BB394&lt;CA394,"A","D"))))</f>
        <v>H</v>
      </c>
      <c r="DA394" s="46" t="str">
        <f>(IF(S394="","",IF(BC394&gt;CB394,"H",IF(BC394&lt;CB394,"A","D"))))</f>
        <v>D</v>
      </c>
      <c r="DB394" s="46" t="str">
        <f>(IF(T394="","",IF(BD394&gt;CC394,"H",IF(BD394&lt;CC394,"A","D"))))</f>
        <v>A</v>
      </c>
      <c r="DC394" s="62"/>
      <c r="DD394" s="63" t="str">
        <f>(IF(V394="","",IF(BF394&gt;CE394,"H",IF(BF394&lt;CE394,"A","D"))))</f>
        <v>A</v>
      </c>
      <c r="DE394" s="4"/>
      <c r="DF394" s="4"/>
      <c r="DG394" s="4"/>
      <c r="DH394" s="4"/>
      <c r="DI394" s="4"/>
      <c r="DJ394" s="4"/>
      <c r="DK394" s="46"/>
      <c r="DL394" s="46"/>
      <c r="DM394" s="46"/>
      <c r="DN394" s="24" t="str">
        <f t="shared" si="661"/>
        <v/>
      </c>
      <c r="DO394" s="24" t="str">
        <f t="shared" si="661"/>
        <v/>
      </c>
      <c r="DP394" s="24" t="str">
        <f t="shared" si="661"/>
        <v/>
      </c>
      <c r="DQ394" s="24" t="str">
        <f t="shared" si="661"/>
        <v/>
      </c>
      <c r="DR394" s="24" t="str">
        <f t="shared" si="661"/>
        <v/>
      </c>
      <c r="DT394" s="20" t="str">
        <f t="shared" si="662"/>
        <v>St. Andrews</v>
      </c>
      <c r="DU394" s="48">
        <f t="shared" si="676"/>
        <v>18</v>
      </c>
      <c r="DV394" s="49">
        <f t="shared" si="677"/>
        <v>2</v>
      </c>
      <c r="DW394" s="49">
        <f t="shared" si="678"/>
        <v>2</v>
      </c>
      <c r="DX394" s="49">
        <f t="shared" si="679"/>
        <v>5</v>
      </c>
      <c r="DY394" s="49">
        <f>COUNTIF(DC$386:DC$395,"A")</f>
        <v>5</v>
      </c>
      <c r="DZ394" s="49">
        <f>COUNTIF(DC$386:DC$395,"D")</f>
        <v>0</v>
      </c>
      <c r="EA394" s="49">
        <f>COUNTIF(DC$386:DC$395,"H")</f>
        <v>4</v>
      </c>
      <c r="EB394" s="48">
        <f t="shared" si="680"/>
        <v>7</v>
      </c>
      <c r="EC394" s="48">
        <f t="shared" si="663"/>
        <v>2</v>
      </c>
      <c r="ED394" s="48">
        <f t="shared" si="663"/>
        <v>9</v>
      </c>
      <c r="EE394" s="50">
        <f>SUM($AW394:$BT394)+SUM(CD$386:CD$395)</f>
        <v>41</v>
      </c>
      <c r="EF394" s="50">
        <f>SUM($BV394:$CS394)+SUM(BE$386:BE$395)</f>
        <v>42</v>
      </c>
      <c r="EG394" s="48">
        <f t="shared" si="681"/>
        <v>23</v>
      </c>
      <c r="EH394" s="50">
        <f t="shared" si="682"/>
        <v>-1</v>
      </c>
      <c r="EI394" s="47"/>
      <c r="EJ394" s="49">
        <f t="shared" si="664"/>
        <v>18</v>
      </c>
      <c r="EK394" s="49">
        <f t="shared" si="665"/>
        <v>7</v>
      </c>
      <c r="EL394" s="49">
        <f t="shared" si="666"/>
        <v>2</v>
      </c>
      <c r="EM394" s="49">
        <f t="shared" si="667"/>
        <v>9</v>
      </c>
      <c r="EN394" s="49">
        <f t="shared" si="668"/>
        <v>41</v>
      </c>
      <c r="EO394" s="49">
        <f t="shared" si="669"/>
        <v>42</v>
      </c>
      <c r="EP394" s="49">
        <f t="shared" si="670"/>
        <v>23</v>
      </c>
      <c r="EQ394" s="49">
        <f t="shared" si="671"/>
        <v>-1</v>
      </c>
      <c r="ES394" s="4">
        <f t="shared" si="683"/>
        <v>0</v>
      </c>
      <c r="ET394" s="4">
        <f t="shared" si="672"/>
        <v>0</v>
      </c>
      <c r="EU394" s="4">
        <f t="shared" si="672"/>
        <v>0</v>
      </c>
      <c r="EV394" s="4">
        <f t="shared" si="672"/>
        <v>0</v>
      </c>
      <c r="EW394" s="4">
        <f t="shared" si="672"/>
        <v>0</v>
      </c>
      <c r="EX394" s="4">
        <f t="shared" si="672"/>
        <v>0</v>
      </c>
      <c r="EY394" s="4">
        <f t="shared" si="672"/>
        <v>0</v>
      </c>
      <c r="EZ394" s="4">
        <f t="shared" si="672"/>
        <v>0</v>
      </c>
      <c r="FC394" s="22"/>
      <c r="FD394" s="22"/>
      <c r="FE394" s="22"/>
      <c r="FF394" s="22"/>
      <c r="FG394" s="22"/>
      <c r="FH394" s="4"/>
    </row>
    <row r="395" spans="1:164" ht="11.4" thickBot="1" x14ac:dyDescent="0.3">
      <c r="A395" s="4">
        <v>10</v>
      </c>
      <c r="B395" s="4" t="s">
        <v>480</v>
      </c>
      <c r="C395" s="24">
        <v>18</v>
      </c>
      <c r="D395" s="24">
        <v>2</v>
      </c>
      <c r="E395" s="24">
        <v>1</v>
      </c>
      <c r="F395" s="24">
        <v>15</v>
      </c>
      <c r="G395" s="24">
        <v>18</v>
      </c>
      <c r="H395" s="24">
        <v>91</v>
      </c>
      <c r="I395" s="21">
        <v>7</v>
      </c>
      <c r="J395" s="24">
        <v>-73</v>
      </c>
      <c r="L395" s="77" t="s">
        <v>739</v>
      </c>
      <c r="M395" s="78" t="s">
        <v>164</v>
      </c>
      <c r="N395" s="80" t="s">
        <v>101</v>
      </c>
      <c r="O395" s="80" t="s">
        <v>165</v>
      </c>
      <c r="P395" s="151" t="s">
        <v>263</v>
      </c>
      <c r="Q395" s="80" t="s">
        <v>147</v>
      </c>
      <c r="R395" s="80" t="s">
        <v>221</v>
      </c>
      <c r="S395" s="81" t="s">
        <v>227</v>
      </c>
      <c r="T395" s="80" t="s">
        <v>232</v>
      </c>
      <c r="U395" s="80" t="s">
        <v>120</v>
      </c>
      <c r="V395" s="83"/>
      <c r="AA395" s="77" t="s">
        <v>739</v>
      </c>
      <c r="AB395" s="78" t="s">
        <v>220</v>
      </c>
      <c r="AC395" s="80" t="s">
        <v>451</v>
      </c>
      <c r="AD395" s="80" t="s">
        <v>271</v>
      </c>
      <c r="AE395" s="151"/>
      <c r="AF395" s="80" t="s">
        <v>746</v>
      </c>
      <c r="AG395" s="80" t="s">
        <v>214</v>
      </c>
      <c r="AH395" s="81" t="s">
        <v>639</v>
      </c>
      <c r="AI395" s="80" t="s">
        <v>203</v>
      </c>
      <c r="AJ395" s="80" t="s">
        <v>402</v>
      </c>
      <c r="AK395" s="83"/>
      <c r="AW395" s="87">
        <f t="shared" si="673"/>
        <v>2</v>
      </c>
      <c r="AX395" s="88">
        <f t="shared" si="673"/>
        <v>2</v>
      </c>
      <c r="AY395" s="88">
        <f t="shared" si="673"/>
        <v>6</v>
      </c>
      <c r="AZ395" s="88">
        <f t="shared" si="673"/>
        <v>0</v>
      </c>
      <c r="BA395" s="88">
        <f>(IF(Q395="","",(IF(MID(Q395,2,1)="-",LEFT(Q395,1),LEFT(Q395,2)))+0))</f>
        <v>0</v>
      </c>
      <c r="BB395" s="88">
        <f>(IF(R395="","",(IF(MID(R395,2,1)="-",LEFT(R395,1),LEFT(R395,2)))+0))</f>
        <v>13</v>
      </c>
      <c r="BC395" s="88">
        <f>(IF(S395="","",(IF(MID(S395,2,1)="-",LEFT(S395,1),LEFT(S395,2)))+0))</f>
        <v>1</v>
      </c>
      <c r="BD395" s="88">
        <f>(IF(T395="","",(IF(MID(T395,2,1)="-",LEFT(T395,1),LEFT(T395,2)))+0))</f>
        <v>4</v>
      </c>
      <c r="BE395" s="88">
        <f>(IF(U395="","",(IF(MID(U395,2,1)="-",LEFT(U395,1),LEFT(U395,2)))+0))</f>
        <v>5</v>
      </c>
      <c r="BF395" s="89"/>
      <c r="BV395" s="87">
        <f t="shared" si="674"/>
        <v>0</v>
      </c>
      <c r="BW395" s="88">
        <f t="shared" si="674"/>
        <v>2</v>
      </c>
      <c r="BX395" s="88">
        <f t="shared" si="674"/>
        <v>0</v>
      </c>
      <c r="BY395" s="88">
        <f t="shared" si="674"/>
        <v>0</v>
      </c>
      <c r="BZ395" s="88">
        <f>(IF(Q395="","",IF(RIGHT(Q395,2)="10",RIGHT(Q395,2),RIGHT(Q395,1))+0))</f>
        <v>1</v>
      </c>
      <c r="CA395" s="88">
        <f>(IF(R395="","",IF(RIGHT(R395,2)="10",RIGHT(R395,2),RIGHT(R395,1))+0))</f>
        <v>0</v>
      </c>
      <c r="CB395" s="88">
        <f>(IF(S395="","",IF(RIGHT(S395,2)="10",RIGHT(S395,2),RIGHT(S395,1))+0))</f>
        <v>0</v>
      </c>
      <c r="CC395" s="88">
        <f>(IF(T395="","",IF(RIGHT(T395,2)="10",RIGHT(T395,2),RIGHT(T395,1))+0))</f>
        <v>0</v>
      </c>
      <c r="CD395" s="88">
        <f>(IF(U395="","",IF(RIGHT(U395,2)="10",RIGHT(U395,2),RIGHT(U395,1))+0))</f>
        <v>0</v>
      </c>
      <c r="CE395" s="89"/>
      <c r="CU395" s="87" t="str">
        <f t="shared" si="675"/>
        <v>H</v>
      </c>
      <c r="CV395" s="88" t="str">
        <f t="shared" si="675"/>
        <v>D</v>
      </c>
      <c r="CW395" s="88" t="str">
        <f t="shared" si="675"/>
        <v>H</v>
      </c>
      <c r="CX395" s="88" t="str">
        <f t="shared" si="675"/>
        <v>D</v>
      </c>
      <c r="CY395" s="88" t="str">
        <f>(IF(Q395="","",IF(BA395&gt;BZ395,"H",IF(BA395&lt;BZ395,"A","D"))))</f>
        <v>A</v>
      </c>
      <c r="CZ395" s="88" t="str">
        <f>(IF(R395="","",IF(BB395&gt;CA395,"H",IF(BB395&lt;CA395,"A","D"))))</f>
        <v>H</v>
      </c>
      <c r="DA395" s="88" t="str">
        <f>(IF(S395="","",IF(BC395&gt;CB395,"H",IF(BC395&lt;CB395,"A","D"))))</f>
        <v>H</v>
      </c>
      <c r="DB395" s="88" t="str">
        <f>(IF(T395="","",IF(BD395&gt;CC395,"H",IF(BD395&lt;CC395,"A","D"))))</f>
        <v>H</v>
      </c>
      <c r="DC395" s="88" t="str">
        <f>(IF(U395="","",IF(BE395&gt;CD395,"H",IF(BE395&lt;CD395,"A","D"))))</f>
        <v>H</v>
      </c>
      <c r="DD395" s="89" t="str">
        <f>(IF(V395="","",IF(BF395&gt;CE395,"H",IF(BF395&lt;CE395,"A","D"))))</f>
        <v/>
      </c>
      <c r="DT395" s="20" t="str">
        <f t="shared" si="662"/>
        <v>Westfield</v>
      </c>
      <c r="DU395" s="48">
        <f>SUM(EB395:ED395)</f>
        <v>18</v>
      </c>
      <c r="DV395" s="49">
        <f t="shared" si="677"/>
        <v>6</v>
      </c>
      <c r="DW395" s="49">
        <f t="shared" si="678"/>
        <v>2</v>
      </c>
      <c r="DX395" s="49">
        <f t="shared" si="679"/>
        <v>1</v>
      </c>
      <c r="DY395" s="49">
        <f>COUNTIF(DD$386:DD$395,"A")</f>
        <v>5</v>
      </c>
      <c r="DZ395" s="49">
        <f>COUNTIF(DD$386:DD$395,"D")</f>
        <v>2</v>
      </c>
      <c r="EA395" s="49">
        <f>COUNTIF(DD$386:DD$395,"H")</f>
        <v>2</v>
      </c>
      <c r="EB395" s="48">
        <f>DV395+DY395</f>
        <v>11</v>
      </c>
      <c r="EC395" s="48">
        <f>DW395+DZ395</f>
        <v>4</v>
      </c>
      <c r="ED395" s="48">
        <f>DX395+EA395</f>
        <v>3</v>
      </c>
      <c r="EE395" s="50">
        <f>SUM($AW395:$BT395)+SUM(CE$386:CE$395)</f>
        <v>50</v>
      </c>
      <c r="EF395" s="50">
        <f>SUM($BV395:$CS395)+SUM(BF$386:BF$395)</f>
        <v>14</v>
      </c>
      <c r="EG395" s="48">
        <f>(EB395*3)+EC395</f>
        <v>37</v>
      </c>
      <c r="EH395" s="50">
        <f>EE395-EF395</f>
        <v>36</v>
      </c>
      <c r="EI395" s="47"/>
      <c r="EJ395" s="49">
        <f t="shared" si="664"/>
        <v>18</v>
      </c>
      <c r="EK395" s="49">
        <f t="shared" si="665"/>
        <v>11</v>
      </c>
      <c r="EL395" s="49">
        <f t="shared" si="666"/>
        <v>4</v>
      </c>
      <c r="EM395" s="49">
        <f t="shared" si="667"/>
        <v>3</v>
      </c>
      <c r="EN395" s="49">
        <f t="shared" si="668"/>
        <v>50</v>
      </c>
      <c r="EO395" s="49">
        <f t="shared" si="669"/>
        <v>14</v>
      </c>
      <c r="EP395" s="49">
        <f t="shared" si="670"/>
        <v>37</v>
      </c>
      <c r="EQ395" s="49">
        <f t="shared" si="671"/>
        <v>36</v>
      </c>
      <c r="ER395" s="20"/>
      <c r="ES395" s="4">
        <f>IF(DU395=EJ395,0,1)</f>
        <v>0</v>
      </c>
      <c r="ET395" s="4">
        <f t="shared" si="672"/>
        <v>0</v>
      </c>
      <c r="EU395" s="4">
        <f t="shared" si="672"/>
        <v>0</v>
      </c>
      <c r="EV395" s="4">
        <f t="shared" si="672"/>
        <v>0</v>
      </c>
      <c r="EW395" s="4">
        <f t="shared" si="672"/>
        <v>0</v>
      </c>
      <c r="EX395" s="4">
        <f t="shared" si="672"/>
        <v>0</v>
      </c>
      <c r="EY395" s="4">
        <f t="shared" si="672"/>
        <v>0</v>
      </c>
      <c r="EZ395" s="4">
        <f t="shared" si="672"/>
        <v>0</v>
      </c>
    </row>
    <row r="396" spans="1:164" x14ac:dyDescent="0.25">
      <c r="G396" s="27">
        <f>SUM(G385:G395)</f>
        <v>346</v>
      </c>
      <c r="H396" s="27">
        <f>SUM(H385:H395)</f>
        <v>346</v>
      </c>
      <c r="J396" s="27">
        <f>SUM(J385:J395)</f>
        <v>0</v>
      </c>
    </row>
    <row r="397" spans="1:164" ht="11.4" thickBot="1" x14ac:dyDescent="0.3">
      <c r="A397" s="20" t="s">
        <v>748</v>
      </c>
      <c r="B397" s="20"/>
      <c r="C397" s="23" t="s">
        <v>722</v>
      </c>
      <c r="D397" s="21"/>
      <c r="E397" s="21"/>
      <c r="F397" s="21"/>
      <c r="G397" s="21"/>
      <c r="H397" s="21"/>
      <c r="J397" s="21"/>
    </row>
    <row r="398" spans="1:164" ht="11.4" thickBot="1" x14ac:dyDescent="0.3">
      <c r="A398" s="20" t="s">
        <v>11</v>
      </c>
      <c r="B398" s="20" t="s">
        <v>12</v>
      </c>
      <c r="C398" s="21" t="s">
        <v>13</v>
      </c>
      <c r="D398" s="21" t="s">
        <v>14</v>
      </c>
      <c r="E398" s="21" t="s">
        <v>15</v>
      </c>
      <c r="F398" s="21" t="s">
        <v>16</v>
      </c>
      <c r="G398" s="21" t="s">
        <v>17</v>
      </c>
      <c r="H398" s="21" t="s">
        <v>18</v>
      </c>
      <c r="I398" s="21" t="s">
        <v>19</v>
      </c>
      <c r="J398" s="21" t="s">
        <v>96</v>
      </c>
      <c r="L398" s="131" t="s">
        <v>420</v>
      </c>
      <c r="M398" s="33" t="s">
        <v>620</v>
      </c>
      <c r="N398" s="33" t="s">
        <v>736</v>
      </c>
      <c r="O398" s="33" t="s">
        <v>622</v>
      </c>
      <c r="P398" s="33" t="s">
        <v>686</v>
      </c>
      <c r="Q398" s="33" t="s">
        <v>343</v>
      </c>
      <c r="R398" s="34" t="s">
        <v>292</v>
      </c>
      <c r="S398" s="33" t="s">
        <v>675</v>
      </c>
      <c r="T398" s="33" t="s">
        <v>371</v>
      </c>
      <c r="U398" s="33" t="s">
        <v>725</v>
      </c>
      <c r="V398" s="33" t="s">
        <v>344</v>
      </c>
      <c r="W398" s="33" t="s">
        <v>89</v>
      </c>
      <c r="X398" s="92" t="s">
        <v>621</v>
      </c>
      <c r="AA398" s="131" t="s">
        <v>420</v>
      </c>
      <c r="AB398" s="33" t="s">
        <v>620</v>
      </c>
      <c r="AC398" s="33" t="s">
        <v>736</v>
      </c>
      <c r="AD398" s="33" t="s">
        <v>622</v>
      </c>
      <c r="AE398" s="33" t="s">
        <v>686</v>
      </c>
      <c r="AF398" s="33" t="s">
        <v>343</v>
      </c>
      <c r="AG398" s="34" t="s">
        <v>292</v>
      </c>
      <c r="AH398" s="33" t="s">
        <v>675</v>
      </c>
      <c r="AI398" s="33" t="s">
        <v>371</v>
      </c>
      <c r="AJ398" s="33" t="s">
        <v>725</v>
      </c>
      <c r="AK398" s="33" t="s">
        <v>344</v>
      </c>
      <c r="AL398" s="35" t="s">
        <v>89</v>
      </c>
      <c r="AM398" s="92" t="s">
        <v>621</v>
      </c>
      <c r="AP398" s="4" t="s">
        <v>749</v>
      </c>
      <c r="DU398" s="24" t="s">
        <v>13</v>
      </c>
      <c r="DV398" s="24" t="s">
        <v>90</v>
      </c>
      <c r="DW398" s="24" t="s">
        <v>91</v>
      </c>
      <c r="DX398" s="24" t="s">
        <v>92</v>
      </c>
      <c r="DY398" s="24" t="s">
        <v>93</v>
      </c>
      <c r="DZ398" s="24" t="s">
        <v>94</v>
      </c>
      <c r="EA398" s="24" t="s">
        <v>95</v>
      </c>
      <c r="EB398" s="24" t="s">
        <v>14</v>
      </c>
      <c r="EC398" s="24" t="s">
        <v>15</v>
      </c>
      <c r="ED398" s="24" t="s">
        <v>16</v>
      </c>
      <c r="EE398" s="24" t="s">
        <v>17</v>
      </c>
      <c r="EF398" s="24" t="s">
        <v>18</v>
      </c>
      <c r="EG398" s="24" t="s">
        <v>19</v>
      </c>
      <c r="EH398" s="24" t="s">
        <v>96</v>
      </c>
      <c r="EI398" s="24"/>
      <c r="EJ398" s="24" t="s">
        <v>13</v>
      </c>
      <c r="EK398" s="24" t="s">
        <v>14</v>
      </c>
      <c r="EL398" s="24" t="s">
        <v>15</v>
      </c>
      <c r="EM398" s="24" t="s">
        <v>16</v>
      </c>
      <c r="EN398" s="24" t="s">
        <v>17</v>
      </c>
      <c r="EO398" s="24" t="s">
        <v>18</v>
      </c>
      <c r="EP398" s="24" t="s">
        <v>19</v>
      </c>
      <c r="EQ398" s="24" t="s">
        <v>96</v>
      </c>
    </row>
    <row r="399" spans="1:164" x14ac:dyDescent="0.25">
      <c r="A399" s="4">
        <v>1</v>
      </c>
      <c r="B399" s="4" t="s">
        <v>739</v>
      </c>
      <c r="C399" s="24">
        <v>20</v>
      </c>
      <c r="D399" s="24">
        <v>14</v>
      </c>
      <c r="E399" s="24">
        <v>4</v>
      </c>
      <c r="F399" s="24">
        <v>2</v>
      </c>
      <c r="G399" s="24">
        <v>48</v>
      </c>
      <c r="H399" s="24">
        <v>14</v>
      </c>
      <c r="I399" s="21">
        <v>46</v>
      </c>
      <c r="J399" s="24">
        <v>34</v>
      </c>
      <c r="L399" s="36" t="s">
        <v>750</v>
      </c>
      <c r="M399" s="37"/>
      <c r="N399" s="33" t="s">
        <v>149</v>
      </c>
      <c r="O399" s="33" t="s">
        <v>134</v>
      </c>
      <c r="P399" s="33" t="s">
        <v>117</v>
      </c>
      <c r="Q399" s="33" t="s">
        <v>179</v>
      </c>
      <c r="R399" s="34" t="s">
        <v>134</v>
      </c>
      <c r="S399" s="33" t="s">
        <v>747</v>
      </c>
      <c r="T399" s="33" t="s">
        <v>179</v>
      </c>
      <c r="U399" s="33" t="s">
        <v>263</v>
      </c>
      <c r="V399" s="33" t="s">
        <v>751</v>
      </c>
      <c r="W399" s="33" t="s">
        <v>235</v>
      </c>
      <c r="X399" s="94"/>
      <c r="AA399" s="36" t="s">
        <v>750</v>
      </c>
      <c r="AB399" s="37"/>
      <c r="AC399" s="33" t="s">
        <v>449</v>
      </c>
      <c r="AD399" s="33" t="s">
        <v>237</v>
      </c>
      <c r="AE399" s="33" t="s">
        <v>489</v>
      </c>
      <c r="AF399" s="33" t="s">
        <v>746</v>
      </c>
      <c r="AG399" s="34" t="s">
        <v>200</v>
      </c>
      <c r="AH399" s="33" t="s">
        <v>194</v>
      </c>
      <c r="AI399" s="33" t="s">
        <v>266</v>
      </c>
      <c r="AJ399" s="33" t="s">
        <v>219</v>
      </c>
      <c r="AK399" s="33" t="s">
        <v>445</v>
      </c>
      <c r="AL399" s="35" t="s">
        <v>226</v>
      </c>
      <c r="AM399" s="94"/>
      <c r="AP399" s="118" t="s">
        <v>752</v>
      </c>
      <c r="AW399" s="43"/>
      <c r="AX399" s="44">
        <f t="shared" ref="AX399:BG403" si="684">(IF(N399="","",(IF(MID(N399,2,1)="-",LEFT(N399,1),LEFT(N399,2)))+0))</f>
        <v>3</v>
      </c>
      <c r="AY399" s="44">
        <f t="shared" si="684"/>
        <v>3</v>
      </c>
      <c r="AZ399" s="44">
        <f t="shared" si="684"/>
        <v>1</v>
      </c>
      <c r="BA399" s="44">
        <f t="shared" si="684"/>
        <v>3</v>
      </c>
      <c r="BB399" s="44">
        <f t="shared" si="684"/>
        <v>3</v>
      </c>
      <c r="BC399" s="44">
        <f t="shared" si="684"/>
        <v>9</v>
      </c>
      <c r="BD399" s="44">
        <f t="shared" si="684"/>
        <v>3</v>
      </c>
      <c r="BE399" s="44">
        <f t="shared" si="684"/>
        <v>0</v>
      </c>
      <c r="BF399" s="44">
        <f t="shared" si="684"/>
        <v>5</v>
      </c>
      <c r="BG399" s="45">
        <f t="shared" si="684"/>
        <v>0</v>
      </c>
      <c r="BM399" s="46"/>
      <c r="BN399" s="46"/>
      <c r="BO399" s="46"/>
      <c r="BP399" s="46" t="str">
        <f t="shared" ref="BP399:BT407" si="685">(IF(AQ399="","",(IF(MID(AQ399,2,1)="-",LEFT(AQ399,1),LEFT(AQ399,2)))+0))</f>
        <v/>
      </c>
      <c r="BQ399" s="46" t="str">
        <f t="shared" si="685"/>
        <v/>
      </c>
      <c r="BR399" s="46" t="str">
        <f t="shared" si="685"/>
        <v/>
      </c>
      <c r="BS399" s="46" t="str">
        <f t="shared" si="685"/>
        <v/>
      </c>
      <c r="BT399" s="46" t="str">
        <f t="shared" si="685"/>
        <v/>
      </c>
      <c r="BU399" s="47"/>
      <c r="BV399" s="43"/>
      <c r="BW399" s="44">
        <f t="shared" ref="BW399:CF403" si="686">(IF(N399="","",IF(RIGHT(N399,2)="10",RIGHT(N399,2),RIGHT(N399,1))+0))</f>
        <v>2</v>
      </c>
      <c r="BX399" s="44">
        <f t="shared" si="686"/>
        <v>1</v>
      </c>
      <c r="BY399" s="44">
        <f t="shared" si="686"/>
        <v>1</v>
      </c>
      <c r="BZ399" s="44">
        <f t="shared" si="686"/>
        <v>3</v>
      </c>
      <c r="CA399" s="44">
        <f t="shared" si="686"/>
        <v>1</v>
      </c>
      <c r="CB399" s="44">
        <f t="shared" si="686"/>
        <v>1</v>
      </c>
      <c r="CC399" s="44">
        <f t="shared" si="686"/>
        <v>3</v>
      </c>
      <c r="CD399" s="44">
        <f t="shared" si="686"/>
        <v>0</v>
      </c>
      <c r="CE399" s="44">
        <f t="shared" si="686"/>
        <v>7</v>
      </c>
      <c r="CF399" s="45">
        <f t="shared" si="686"/>
        <v>2</v>
      </c>
      <c r="CL399" s="46"/>
      <c r="CM399" s="46"/>
      <c r="CN399" s="46"/>
      <c r="CO399" s="46" t="str">
        <f t="shared" ref="CO399:CS407" si="687">(IF(AQ399="","",IF(RIGHT(AQ399,2)="10",RIGHT(AQ399,2),RIGHT(AQ399,1))+0))</f>
        <v/>
      </c>
      <c r="CP399" s="46" t="str">
        <f t="shared" si="687"/>
        <v/>
      </c>
      <c r="CQ399" s="46" t="str">
        <f t="shared" si="687"/>
        <v/>
      </c>
      <c r="CR399" s="46" t="str">
        <f t="shared" si="687"/>
        <v/>
      </c>
      <c r="CS399" s="46" t="str">
        <f t="shared" si="687"/>
        <v/>
      </c>
      <c r="CU399" s="43"/>
      <c r="CV399" s="44" t="str">
        <f t="shared" ref="CV399:DE409" si="688">(IF(N399="","",IF(AX399&gt;BW399,"H",IF(AX399&lt;BW399,"A","D"))))</f>
        <v>H</v>
      </c>
      <c r="CW399" s="44" t="str">
        <f t="shared" si="688"/>
        <v>H</v>
      </c>
      <c r="CX399" s="44" t="str">
        <f t="shared" si="688"/>
        <v>D</v>
      </c>
      <c r="CY399" s="44" t="str">
        <f t="shared" si="688"/>
        <v>D</v>
      </c>
      <c r="CZ399" s="44" t="str">
        <f t="shared" si="688"/>
        <v>H</v>
      </c>
      <c r="DA399" s="44" t="str">
        <f t="shared" si="688"/>
        <v>H</v>
      </c>
      <c r="DB399" s="44" t="str">
        <f t="shared" si="688"/>
        <v>D</v>
      </c>
      <c r="DC399" s="44" t="str">
        <f t="shared" si="688"/>
        <v>D</v>
      </c>
      <c r="DD399" s="44" t="str">
        <f t="shared" si="688"/>
        <v>A</v>
      </c>
      <c r="DE399" s="45" t="str">
        <f t="shared" si="688"/>
        <v>A</v>
      </c>
      <c r="DK399" s="46"/>
      <c r="DL399" s="46"/>
      <c r="DM399" s="46"/>
      <c r="DN399" s="24" t="str">
        <f t="shared" ref="DN399:DR407" si="689">(IF(AQ399="","",IF(BP399&gt;CO399,"H",IF(BP399&lt;CO399,"A","D"))))</f>
        <v/>
      </c>
      <c r="DO399" s="24" t="str">
        <f t="shared" si="689"/>
        <v/>
      </c>
      <c r="DP399" s="24" t="str">
        <f t="shared" si="689"/>
        <v/>
      </c>
      <c r="DQ399" s="24" t="str">
        <f t="shared" si="689"/>
        <v/>
      </c>
      <c r="DR399" s="24" t="str">
        <f t="shared" si="689"/>
        <v/>
      </c>
      <c r="DT399" s="20" t="str">
        <f t="shared" ref="DT399:DT409" si="690">L399</f>
        <v>Balham Blazers</v>
      </c>
      <c r="DU399" s="48">
        <f>SUM(EB399:ED399)</f>
        <v>20</v>
      </c>
      <c r="DV399" s="49">
        <f>COUNTIF($CU399:$DR399,"H")</f>
        <v>4</v>
      </c>
      <c r="DW399" s="49">
        <f>COUNTIF($CU399:$DR399,"D")</f>
        <v>4</v>
      </c>
      <c r="DX399" s="49">
        <f>COUNTIF($CU399:$DR399,"A")</f>
        <v>2</v>
      </c>
      <c r="DY399" s="49">
        <f>COUNTIF(CU$399:CU$409,"A")</f>
        <v>8</v>
      </c>
      <c r="DZ399" s="49">
        <f>COUNTIF(CU$399:CU$409,"D")</f>
        <v>1</v>
      </c>
      <c r="EA399" s="49">
        <f>COUNTIF(CU$399:CU$409,"H")</f>
        <v>1</v>
      </c>
      <c r="EB399" s="48">
        <f>DV399+DY399</f>
        <v>12</v>
      </c>
      <c r="EC399" s="48">
        <f t="shared" ref="EC399:ED408" si="691">DW399+DZ399</f>
        <v>5</v>
      </c>
      <c r="ED399" s="48">
        <f t="shared" si="691"/>
        <v>3</v>
      </c>
      <c r="EE399" s="50">
        <f>SUM($AW399:$BT399)+SUM(BV$399:BV$409)</f>
        <v>62</v>
      </c>
      <c r="EF399" s="50">
        <f>SUM($BV399:$CS399)+SUM(AW$399:AW$409)</f>
        <v>38</v>
      </c>
      <c r="EG399" s="48">
        <f>(EB399*3)+EC399</f>
        <v>41</v>
      </c>
      <c r="EH399" s="50">
        <f>EE399-EF399</f>
        <v>24</v>
      </c>
      <c r="EI399" s="47"/>
      <c r="EJ399" s="49">
        <f t="shared" ref="EJ399:EJ409" si="692">VLOOKUP($DT399,$B$399:$J$409,2,0)</f>
        <v>20</v>
      </c>
      <c r="EK399" s="49">
        <f t="shared" ref="EK399:EK409" si="693">VLOOKUP($DT399,$B$399:$J$409,3,0)</f>
        <v>12</v>
      </c>
      <c r="EL399" s="49">
        <f t="shared" ref="EL399:EL409" si="694">VLOOKUP($DT399,$B$399:$J$409,4,0)</f>
        <v>5</v>
      </c>
      <c r="EM399" s="49">
        <f t="shared" ref="EM399:EM409" si="695">VLOOKUP($DT399,$B$399:$J$409,5,0)</f>
        <v>3</v>
      </c>
      <c r="EN399" s="49">
        <f t="shared" ref="EN399:EN409" si="696">VLOOKUP($DT399,$B$399:$J$409,6,0)</f>
        <v>62</v>
      </c>
      <c r="EO399" s="49">
        <f t="shared" ref="EO399:EO409" si="697">VLOOKUP($DT399,$B$399:$J$409,7,0)</f>
        <v>38</v>
      </c>
      <c r="EP399" s="49">
        <f t="shared" ref="EP399:EP409" si="698">VLOOKUP($DT399,$B$399:$J$409,8,0)</f>
        <v>41</v>
      </c>
      <c r="EQ399" s="49">
        <f t="shared" ref="EQ399:EQ409" si="699">VLOOKUP($DT399,$B$399:$J$409,9,0)</f>
        <v>24</v>
      </c>
      <c r="ES399" s="4">
        <f>IF(DU399=EJ399,0,1)</f>
        <v>0</v>
      </c>
      <c r="ET399" s="4">
        <f t="shared" ref="ET399:EZ409" si="700">IF(EB399=EK399,0,1)</f>
        <v>0</v>
      </c>
      <c r="EU399" s="4">
        <f t="shared" si="700"/>
        <v>0</v>
      </c>
      <c r="EV399" s="4">
        <f t="shared" si="700"/>
        <v>0</v>
      </c>
      <c r="EW399" s="4">
        <f t="shared" si="700"/>
        <v>0</v>
      </c>
      <c r="EX399" s="4">
        <f t="shared" si="700"/>
        <v>0</v>
      </c>
      <c r="EY399" s="4">
        <f t="shared" si="700"/>
        <v>0</v>
      </c>
      <c r="EZ399" s="4">
        <f t="shared" si="700"/>
        <v>0</v>
      </c>
    </row>
    <row r="400" spans="1:164" x14ac:dyDescent="0.25">
      <c r="A400" s="4">
        <v>2</v>
      </c>
      <c r="B400" s="4" t="s">
        <v>750</v>
      </c>
      <c r="C400" s="24">
        <v>20</v>
      </c>
      <c r="D400" s="24">
        <v>12</v>
      </c>
      <c r="E400" s="24">
        <v>5</v>
      </c>
      <c r="F400" s="24">
        <v>3</v>
      </c>
      <c r="G400" s="24">
        <v>62</v>
      </c>
      <c r="H400" s="24">
        <v>38</v>
      </c>
      <c r="I400" s="21">
        <v>41</v>
      </c>
      <c r="J400" s="24">
        <v>24</v>
      </c>
      <c r="L400" s="51" t="s">
        <v>737</v>
      </c>
      <c r="M400" s="64" t="s">
        <v>104</v>
      </c>
      <c r="N400" s="53"/>
      <c r="O400" s="57" t="s">
        <v>101</v>
      </c>
      <c r="P400" s="57" t="s">
        <v>117</v>
      </c>
      <c r="Q400" s="57" t="s">
        <v>235</v>
      </c>
      <c r="R400" s="55" t="s">
        <v>99</v>
      </c>
      <c r="S400" s="57" t="s">
        <v>156</v>
      </c>
      <c r="T400" s="57" t="s">
        <v>206</v>
      </c>
      <c r="U400" s="57" t="s">
        <v>100</v>
      </c>
      <c r="V400" s="57" t="s">
        <v>233</v>
      </c>
      <c r="W400" s="57" t="s">
        <v>157</v>
      </c>
      <c r="X400" s="94"/>
      <c r="AA400" s="51" t="s">
        <v>737</v>
      </c>
      <c r="AB400" s="64" t="s">
        <v>256</v>
      </c>
      <c r="AC400" s="53"/>
      <c r="AD400" s="57" t="s">
        <v>386</v>
      </c>
      <c r="AE400" s="57" t="s">
        <v>439</v>
      </c>
      <c r="AF400" s="57" t="s">
        <v>390</v>
      </c>
      <c r="AG400" s="55" t="s">
        <v>251</v>
      </c>
      <c r="AH400" s="57" t="s">
        <v>247</v>
      </c>
      <c r="AI400" s="57" t="s">
        <v>451</v>
      </c>
      <c r="AJ400" s="57" t="s">
        <v>427</v>
      </c>
      <c r="AK400" s="57" t="s">
        <v>380</v>
      </c>
      <c r="AL400" s="75" t="s">
        <v>450</v>
      </c>
      <c r="AM400" s="94"/>
      <c r="AP400" s="4" t="s">
        <v>112</v>
      </c>
      <c r="AW400" s="61">
        <f t="shared" ref="AW400:BA409" si="701">(IF(M400="","",(IF(MID(M400,2,1)="-",LEFT(M400,1),LEFT(M400,2)))+0))</f>
        <v>1</v>
      </c>
      <c r="AX400" s="62"/>
      <c r="AY400" s="46">
        <f t="shared" si="684"/>
        <v>2</v>
      </c>
      <c r="AZ400" s="46">
        <f t="shared" si="684"/>
        <v>1</v>
      </c>
      <c r="BA400" s="46">
        <f t="shared" si="684"/>
        <v>0</v>
      </c>
      <c r="BB400" s="46">
        <f t="shared" si="684"/>
        <v>5</v>
      </c>
      <c r="BC400" s="46">
        <f t="shared" si="684"/>
        <v>8</v>
      </c>
      <c r="BD400" s="46">
        <f t="shared" si="684"/>
        <v>1</v>
      </c>
      <c r="BE400" s="46">
        <f t="shared" si="684"/>
        <v>2</v>
      </c>
      <c r="BF400" s="46">
        <f t="shared" si="684"/>
        <v>5</v>
      </c>
      <c r="BG400" s="63">
        <f t="shared" si="684"/>
        <v>0</v>
      </c>
      <c r="BM400" s="46"/>
      <c r="BN400" s="46"/>
      <c r="BO400" s="46"/>
      <c r="BP400" s="46" t="str">
        <f t="shared" si="685"/>
        <v/>
      </c>
      <c r="BQ400" s="46" t="str">
        <f t="shared" si="685"/>
        <v/>
      </c>
      <c r="BR400" s="46" t="str">
        <f t="shared" si="685"/>
        <v/>
      </c>
      <c r="BS400" s="46" t="str">
        <f t="shared" si="685"/>
        <v/>
      </c>
      <c r="BT400" s="46" t="str">
        <f t="shared" si="685"/>
        <v/>
      </c>
      <c r="BU400" s="47"/>
      <c r="BV400" s="61">
        <f t="shared" ref="BV400:BZ409" si="702">(IF(M400="","",IF(RIGHT(M400,2)="10",RIGHT(M400,2),RIGHT(M400,1))+0))</f>
        <v>3</v>
      </c>
      <c r="BW400" s="62"/>
      <c r="BX400" s="46">
        <f t="shared" si="686"/>
        <v>2</v>
      </c>
      <c r="BY400" s="46">
        <f t="shared" si="686"/>
        <v>1</v>
      </c>
      <c r="BZ400" s="46">
        <f t="shared" si="686"/>
        <v>2</v>
      </c>
      <c r="CA400" s="46">
        <f t="shared" si="686"/>
        <v>3</v>
      </c>
      <c r="CB400" s="46">
        <f t="shared" si="686"/>
        <v>0</v>
      </c>
      <c r="CC400" s="46">
        <f t="shared" si="686"/>
        <v>2</v>
      </c>
      <c r="CD400" s="46">
        <f t="shared" si="686"/>
        <v>3</v>
      </c>
      <c r="CE400" s="46">
        <f t="shared" si="686"/>
        <v>2</v>
      </c>
      <c r="CF400" s="63">
        <f t="shared" si="686"/>
        <v>3</v>
      </c>
      <c r="CL400" s="46"/>
      <c r="CM400" s="46"/>
      <c r="CN400" s="46"/>
      <c r="CO400" s="46" t="str">
        <f t="shared" si="687"/>
        <v/>
      </c>
      <c r="CP400" s="46" t="str">
        <f t="shared" si="687"/>
        <v/>
      </c>
      <c r="CQ400" s="46" t="str">
        <f t="shared" si="687"/>
        <v/>
      </c>
      <c r="CR400" s="46" t="str">
        <f t="shared" si="687"/>
        <v/>
      </c>
      <c r="CS400" s="46" t="str">
        <f t="shared" si="687"/>
        <v/>
      </c>
      <c r="CU400" s="61" t="str">
        <f>(IF(M400="","",IF(AW400&gt;BV400,"H",IF(AW400&lt;BV400,"A","D"))))</f>
        <v>A</v>
      </c>
      <c r="CV400" s="62"/>
      <c r="CW400" s="46" t="str">
        <f t="shared" si="688"/>
        <v>D</v>
      </c>
      <c r="CX400" s="46" t="str">
        <f t="shared" si="688"/>
        <v>D</v>
      </c>
      <c r="CY400" s="46" t="str">
        <f t="shared" si="688"/>
        <v>A</v>
      </c>
      <c r="CZ400" s="46" t="str">
        <f t="shared" si="688"/>
        <v>H</v>
      </c>
      <c r="DA400" s="46" t="str">
        <f t="shared" si="688"/>
        <v>H</v>
      </c>
      <c r="DB400" s="46" t="str">
        <f t="shared" si="688"/>
        <v>A</v>
      </c>
      <c r="DC400" s="46" t="str">
        <f t="shared" si="688"/>
        <v>A</v>
      </c>
      <c r="DD400" s="46" t="str">
        <f t="shared" si="688"/>
        <v>H</v>
      </c>
      <c r="DE400" s="63" t="str">
        <f t="shared" si="688"/>
        <v>A</v>
      </c>
      <c r="DK400" s="46"/>
      <c r="DL400" s="46"/>
      <c r="DM400" s="46"/>
      <c r="DN400" s="24" t="str">
        <f t="shared" si="689"/>
        <v/>
      </c>
      <c r="DO400" s="24" t="str">
        <f t="shared" si="689"/>
        <v/>
      </c>
      <c r="DP400" s="24" t="str">
        <f t="shared" si="689"/>
        <v/>
      </c>
      <c r="DQ400" s="24" t="str">
        <f t="shared" si="689"/>
        <v/>
      </c>
      <c r="DR400" s="24" t="str">
        <f t="shared" si="689"/>
        <v/>
      </c>
      <c r="DT400" s="20" t="str">
        <f t="shared" si="690"/>
        <v>Chertsey Town</v>
      </c>
      <c r="DU400" s="48">
        <f t="shared" ref="DU400:DU408" si="703">SUM(EB400:ED400)</f>
        <v>20</v>
      </c>
      <c r="DV400" s="49">
        <f t="shared" ref="DV400:DV409" si="704">COUNTIF($CU400:$DR400,"H")</f>
        <v>3</v>
      </c>
      <c r="DW400" s="49">
        <f t="shared" ref="DW400:DW409" si="705">COUNTIF($CU400:$DR400,"D")</f>
        <v>2</v>
      </c>
      <c r="DX400" s="49">
        <f t="shared" ref="DX400:DX409" si="706">COUNTIF($CU400:$DR400,"A")</f>
        <v>5</v>
      </c>
      <c r="DY400" s="49">
        <f>COUNTIF(CV$399:CV$409,"A")</f>
        <v>7</v>
      </c>
      <c r="DZ400" s="49">
        <f>COUNTIF(CV$399:CV$409,"D")</f>
        <v>0</v>
      </c>
      <c r="EA400" s="49">
        <f>COUNTIF(CV$399:CV$409,"H")</f>
        <v>3</v>
      </c>
      <c r="EB400" s="48">
        <f t="shared" ref="EB400:EB408" si="707">DV400+DY400</f>
        <v>10</v>
      </c>
      <c r="EC400" s="48">
        <f t="shared" si="691"/>
        <v>2</v>
      </c>
      <c r="ED400" s="48">
        <f t="shared" si="691"/>
        <v>8</v>
      </c>
      <c r="EE400" s="50">
        <f>SUM($AW400:$BT400)+SUM(BW$399:BW$409)</f>
        <v>58</v>
      </c>
      <c r="EF400" s="50">
        <f>SUM($BV400:$CS400)+SUM(AX$399:AX$409)</f>
        <v>38</v>
      </c>
      <c r="EG400" s="48">
        <f t="shared" ref="EG400:EG408" si="708">(EB400*3)+EC400</f>
        <v>32</v>
      </c>
      <c r="EH400" s="50">
        <f t="shared" ref="EH400:EH408" si="709">EE400-EF400</f>
        <v>20</v>
      </c>
      <c r="EI400" s="47"/>
      <c r="EJ400" s="49">
        <f t="shared" si="692"/>
        <v>20</v>
      </c>
      <c r="EK400" s="49">
        <f t="shared" si="693"/>
        <v>10</v>
      </c>
      <c r="EL400" s="49">
        <f t="shared" si="694"/>
        <v>2</v>
      </c>
      <c r="EM400" s="49">
        <f t="shared" si="695"/>
        <v>8</v>
      </c>
      <c r="EN400" s="49">
        <f t="shared" si="696"/>
        <v>58</v>
      </c>
      <c r="EO400" s="49">
        <f t="shared" si="697"/>
        <v>38</v>
      </c>
      <c r="EP400" s="49">
        <f t="shared" si="698"/>
        <v>32</v>
      </c>
      <c r="EQ400" s="49">
        <f t="shared" si="699"/>
        <v>20</v>
      </c>
      <c r="ES400" s="4">
        <f t="shared" ref="ES400:ES408" si="710">IF(DU400=EJ400,0,1)</f>
        <v>0</v>
      </c>
      <c r="ET400" s="4">
        <f t="shared" si="700"/>
        <v>0</v>
      </c>
      <c r="EU400" s="4">
        <f t="shared" si="700"/>
        <v>0</v>
      </c>
      <c r="EV400" s="4">
        <f t="shared" si="700"/>
        <v>0</v>
      </c>
      <c r="EW400" s="4">
        <f t="shared" si="700"/>
        <v>0</v>
      </c>
      <c r="EX400" s="4">
        <f t="shared" si="700"/>
        <v>0</v>
      </c>
      <c r="EY400" s="4">
        <f t="shared" si="700"/>
        <v>0</v>
      </c>
      <c r="EZ400" s="4">
        <f t="shared" si="700"/>
        <v>0</v>
      </c>
    </row>
    <row r="401" spans="1:164" x14ac:dyDescent="0.25">
      <c r="A401" s="4">
        <v>3</v>
      </c>
      <c r="B401" s="51" t="s">
        <v>708</v>
      </c>
      <c r="C401" s="24">
        <v>19</v>
      </c>
      <c r="D401" s="24">
        <v>10</v>
      </c>
      <c r="E401" s="24">
        <v>6</v>
      </c>
      <c r="F401" s="24">
        <v>3</v>
      </c>
      <c r="G401" s="24">
        <v>64</v>
      </c>
      <c r="H401" s="24">
        <v>35</v>
      </c>
      <c r="I401" s="21">
        <v>36</v>
      </c>
      <c r="J401" s="24">
        <v>29</v>
      </c>
      <c r="L401" s="51" t="s">
        <v>638</v>
      </c>
      <c r="M401" s="64" t="s">
        <v>132</v>
      </c>
      <c r="N401" s="57" t="s">
        <v>100</v>
      </c>
      <c r="O401" s="53"/>
      <c r="P401" s="57" t="s">
        <v>206</v>
      </c>
      <c r="Q401" s="57" t="s">
        <v>131</v>
      </c>
      <c r="R401" s="55" t="s">
        <v>227</v>
      </c>
      <c r="S401" s="57" t="s">
        <v>132</v>
      </c>
      <c r="T401" s="57" t="s">
        <v>650</v>
      </c>
      <c r="U401" s="57" t="s">
        <v>169</v>
      </c>
      <c r="V401" s="57" t="s">
        <v>164</v>
      </c>
      <c r="W401" s="57" t="s">
        <v>263</v>
      </c>
      <c r="X401" s="94"/>
      <c r="AA401" s="51" t="s">
        <v>638</v>
      </c>
      <c r="AB401" s="64" t="s">
        <v>455</v>
      </c>
      <c r="AC401" s="57" t="s">
        <v>230</v>
      </c>
      <c r="AD401" s="53"/>
      <c r="AE401" s="57" t="s">
        <v>358</v>
      </c>
      <c r="AF401" s="57" t="s">
        <v>219</v>
      </c>
      <c r="AG401" s="55" t="s">
        <v>203</v>
      </c>
      <c r="AH401" s="57" t="s">
        <v>746</v>
      </c>
      <c r="AI401" s="57" t="s">
        <v>456</v>
      </c>
      <c r="AJ401" s="57" t="s">
        <v>216</v>
      </c>
      <c r="AK401" s="57" t="s">
        <v>449</v>
      </c>
      <c r="AL401" s="75" t="s">
        <v>194</v>
      </c>
      <c r="AM401" s="94"/>
      <c r="AP401" s="4" t="s">
        <v>681</v>
      </c>
      <c r="AW401" s="61">
        <f t="shared" si="701"/>
        <v>4</v>
      </c>
      <c r="AX401" s="46">
        <f t="shared" si="701"/>
        <v>2</v>
      </c>
      <c r="AY401" s="62"/>
      <c r="AZ401" s="46">
        <f t="shared" si="684"/>
        <v>1</v>
      </c>
      <c r="BA401" s="46">
        <f t="shared" si="684"/>
        <v>2</v>
      </c>
      <c r="BB401" s="46">
        <f t="shared" si="684"/>
        <v>1</v>
      </c>
      <c r="BC401" s="46">
        <f t="shared" si="684"/>
        <v>4</v>
      </c>
      <c r="BD401" s="46">
        <f t="shared" si="684"/>
        <v>3</v>
      </c>
      <c r="BE401" s="46">
        <f t="shared" si="684"/>
        <v>4</v>
      </c>
      <c r="BF401" s="46">
        <f t="shared" si="684"/>
        <v>2</v>
      </c>
      <c r="BG401" s="63">
        <f t="shared" si="684"/>
        <v>0</v>
      </c>
      <c r="BM401" s="46"/>
      <c r="BN401" s="46"/>
      <c r="BO401" s="46"/>
      <c r="BP401" s="46" t="str">
        <f t="shared" si="685"/>
        <v/>
      </c>
      <c r="BQ401" s="46" t="str">
        <f t="shared" si="685"/>
        <v/>
      </c>
      <c r="BR401" s="46" t="str">
        <f t="shared" si="685"/>
        <v/>
      </c>
      <c r="BS401" s="46" t="str">
        <f t="shared" si="685"/>
        <v/>
      </c>
      <c r="BT401" s="46" t="str">
        <f t="shared" si="685"/>
        <v/>
      </c>
      <c r="BU401" s="47"/>
      <c r="BV401" s="61">
        <f t="shared" si="702"/>
        <v>1</v>
      </c>
      <c r="BW401" s="46">
        <f t="shared" si="702"/>
        <v>3</v>
      </c>
      <c r="BX401" s="62"/>
      <c r="BY401" s="46">
        <f t="shared" si="686"/>
        <v>2</v>
      </c>
      <c r="BZ401" s="46">
        <f t="shared" si="686"/>
        <v>1</v>
      </c>
      <c r="CA401" s="46">
        <f t="shared" si="686"/>
        <v>0</v>
      </c>
      <c r="CB401" s="46">
        <f t="shared" si="686"/>
        <v>1</v>
      </c>
      <c r="CC401" s="46">
        <f t="shared" si="686"/>
        <v>6</v>
      </c>
      <c r="CD401" s="46">
        <f t="shared" si="686"/>
        <v>2</v>
      </c>
      <c r="CE401" s="46">
        <f t="shared" si="686"/>
        <v>0</v>
      </c>
      <c r="CF401" s="63">
        <f t="shared" si="686"/>
        <v>0</v>
      </c>
      <c r="CL401" s="46"/>
      <c r="CM401" s="46"/>
      <c r="CN401" s="46"/>
      <c r="CO401" s="46" t="str">
        <f t="shared" si="687"/>
        <v/>
      </c>
      <c r="CP401" s="46" t="str">
        <f t="shared" si="687"/>
        <v/>
      </c>
      <c r="CQ401" s="46" t="str">
        <f t="shared" si="687"/>
        <v/>
      </c>
      <c r="CR401" s="46" t="str">
        <f t="shared" si="687"/>
        <v/>
      </c>
      <c r="CS401" s="46" t="str">
        <f t="shared" si="687"/>
        <v/>
      </c>
      <c r="CU401" s="61" t="str">
        <f>(IF(M401="","",IF(AW401&gt;BV401,"H",IF(AW401&lt;BV401,"A","D"))))</f>
        <v>H</v>
      </c>
      <c r="CV401" s="46" t="str">
        <f t="shared" ref="CV401:CY409" si="711">(IF(N401="","",IF(AX401&gt;BW401,"H",IF(AX401&lt;BW401,"A","D"))))</f>
        <v>A</v>
      </c>
      <c r="CW401" s="62"/>
      <c r="CX401" s="46" t="str">
        <f t="shared" si="688"/>
        <v>A</v>
      </c>
      <c r="CY401" s="46" t="str">
        <f t="shared" si="688"/>
        <v>H</v>
      </c>
      <c r="CZ401" s="46" t="str">
        <f t="shared" si="688"/>
        <v>H</v>
      </c>
      <c r="DA401" s="46" t="str">
        <f t="shared" si="688"/>
        <v>H</v>
      </c>
      <c r="DB401" s="46" t="str">
        <f t="shared" si="688"/>
        <v>A</v>
      </c>
      <c r="DC401" s="46" t="str">
        <f t="shared" si="688"/>
        <v>H</v>
      </c>
      <c r="DD401" s="46" t="str">
        <f t="shared" si="688"/>
        <v>H</v>
      </c>
      <c r="DE401" s="63" t="str">
        <f t="shared" si="688"/>
        <v>D</v>
      </c>
      <c r="DK401" s="46"/>
      <c r="DL401" s="46"/>
      <c r="DM401" s="46"/>
      <c r="DN401" s="24" t="str">
        <f t="shared" si="689"/>
        <v/>
      </c>
      <c r="DO401" s="24" t="str">
        <f t="shared" si="689"/>
        <v/>
      </c>
      <c r="DP401" s="24" t="str">
        <f t="shared" si="689"/>
        <v/>
      </c>
      <c r="DQ401" s="24" t="str">
        <f t="shared" si="689"/>
        <v/>
      </c>
      <c r="DR401" s="24" t="str">
        <f t="shared" si="689"/>
        <v/>
      </c>
      <c r="DT401" s="20" t="str">
        <f t="shared" si="690"/>
        <v>Cobham</v>
      </c>
      <c r="DU401" s="48">
        <f t="shared" si="703"/>
        <v>20</v>
      </c>
      <c r="DV401" s="49">
        <f t="shared" si="704"/>
        <v>6</v>
      </c>
      <c r="DW401" s="49">
        <f t="shared" si="705"/>
        <v>1</v>
      </c>
      <c r="DX401" s="49">
        <f t="shared" si="706"/>
        <v>3</v>
      </c>
      <c r="DY401" s="49">
        <f>COUNTIF(CW$399:CW$409,"A")</f>
        <v>1</v>
      </c>
      <c r="DZ401" s="49">
        <f>COUNTIF(CW$399:CW$409,"D")</f>
        <v>3</v>
      </c>
      <c r="EA401" s="49">
        <f>COUNTIF(CW$399:CW$409,"H")</f>
        <v>6</v>
      </c>
      <c r="EB401" s="48">
        <f t="shared" si="707"/>
        <v>7</v>
      </c>
      <c r="EC401" s="48">
        <f t="shared" si="691"/>
        <v>4</v>
      </c>
      <c r="ED401" s="48">
        <f t="shared" si="691"/>
        <v>9</v>
      </c>
      <c r="EE401" s="50">
        <f>SUM($AW401:$BT401)+SUM(BX$399:BX$409)</f>
        <v>37</v>
      </c>
      <c r="EF401" s="50">
        <f>SUM($BV401:$CS401)+SUM(AY$399:AY$409)</f>
        <v>39</v>
      </c>
      <c r="EG401" s="48">
        <f t="shared" si="708"/>
        <v>25</v>
      </c>
      <c r="EH401" s="50">
        <f t="shared" si="709"/>
        <v>-2</v>
      </c>
      <c r="EI401" s="47"/>
      <c r="EJ401" s="49">
        <f t="shared" si="692"/>
        <v>20</v>
      </c>
      <c r="EK401" s="49">
        <f t="shared" si="693"/>
        <v>7</v>
      </c>
      <c r="EL401" s="49">
        <f t="shared" si="694"/>
        <v>4</v>
      </c>
      <c r="EM401" s="49">
        <f t="shared" si="695"/>
        <v>9</v>
      </c>
      <c r="EN401" s="49">
        <f t="shared" si="696"/>
        <v>37</v>
      </c>
      <c r="EO401" s="49">
        <f t="shared" si="697"/>
        <v>39</v>
      </c>
      <c r="EP401" s="49">
        <f t="shared" si="698"/>
        <v>25</v>
      </c>
      <c r="EQ401" s="49">
        <f t="shared" si="699"/>
        <v>-2</v>
      </c>
      <c r="ES401" s="4">
        <f t="shared" si="710"/>
        <v>0</v>
      </c>
      <c r="ET401" s="4">
        <f t="shared" si="700"/>
        <v>0</v>
      </c>
      <c r="EU401" s="4">
        <f t="shared" si="700"/>
        <v>0</v>
      </c>
      <c r="EV401" s="4">
        <f t="shared" si="700"/>
        <v>0</v>
      </c>
      <c r="EW401" s="4">
        <f t="shared" si="700"/>
        <v>0</v>
      </c>
      <c r="EX401" s="4">
        <f t="shared" si="700"/>
        <v>0</v>
      </c>
      <c r="EY401" s="4">
        <f t="shared" si="700"/>
        <v>0</v>
      </c>
      <c r="EZ401" s="4">
        <f t="shared" si="700"/>
        <v>0</v>
      </c>
    </row>
    <row r="402" spans="1:164" x14ac:dyDescent="0.25">
      <c r="A402" s="4">
        <v>4</v>
      </c>
      <c r="B402" s="4" t="s">
        <v>737</v>
      </c>
      <c r="C402" s="24">
        <v>20</v>
      </c>
      <c r="D402" s="24">
        <v>10</v>
      </c>
      <c r="E402" s="24">
        <v>2</v>
      </c>
      <c r="F402" s="24">
        <v>8</v>
      </c>
      <c r="G402" s="24">
        <v>58</v>
      </c>
      <c r="H402" s="24">
        <v>38</v>
      </c>
      <c r="I402" s="21">
        <v>32</v>
      </c>
      <c r="J402" s="24">
        <v>20</v>
      </c>
      <c r="L402" s="51" t="s">
        <v>708</v>
      </c>
      <c r="M402" s="64" t="s">
        <v>101</v>
      </c>
      <c r="N402" s="57" t="s">
        <v>100</v>
      </c>
      <c r="O402" s="57" t="s">
        <v>101</v>
      </c>
      <c r="P402" s="53"/>
      <c r="Q402" s="119"/>
      <c r="R402" s="55" t="s">
        <v>132</v>
      </c>
      <c r="S402" s="57" t="s">
        <v>144</v>
      </c>
      <c r="T402" s="57" t="s">
        <v>559</v>
      </c>
      <c r="U402" s="57" t="s">
        <v>101</v>
      </c>
      <c r="V402" s="57" t="s">
        <v>330</v>
      </c>
      <c r="W402" s="57" t="s">
        <v>117</v>
      </c>
      <c r="X402" s="94" t="s">
        <v>144</v>
      </c>
      <c r="AA402" s="51" t="s">
        <v>708</v>
      </c>
      <c r="AB402" s="64" t="s">
        <v>553</v>
      </c>
      <c r="AC402" s="57" t="s">
        <v>455</v>
      </c>
      <c r="AD402" s="57" t="s">
        <v>191</v>
      </c>
      <c r="AE402" s="53"/>
      <c r="AF402" s="119"/>
      <c r="AG402" s="55" t="s">
        <v>216</v>
      </c>
      <c r="AH402" s="57" t="s">
        <v>203</v>
      </c>
      <c r="AI402" s="57" t="s">
        <v>528</v>
      </c>
      <c r="AJ402" s="57" t="s">
        <v>331</v>
      </c>
      <c r="AK402" s="57" t="s">
        <v>353</v>
      </c>
      <c r="AL402" s="75" t="s">
        <v>639</v>
      </c>
      <c r="AM402" s="94" t="s">
        <v>606</v>
      </c>
      <c r="AP402" s="4" t="s">
        <v>719</v>
      </c>
      <c r="AW402" s="61">
        <f t="shared" si="701"/>
        <v>2</v>
      </c>
      <c r="AX402" s="46">
        <f t="shared" si="701"/>
        <v>2</v>
      </c>
      <c r="AY402" s="46">
        <f t="shared" si="701"/>
        <v>2</v>
      </c>
      <c r="AZ402" s="62"/>
      <c r="BA402" s="46" t="str">
        <f t="shared" si="684"/>
        <v/>
      </c>
      <c r="BB402" s="46">
        <f t="shared" si="684"/>
        <v>4</v>
      </c>
      <c r="BC402" s="46">
        <f t="shared" si="684"/>
        <v>7</v>
      </c>
      <c r="BD402" s="46">
        <f t="shared" si="684"/>
        <v>7</v>
      </c>
      <c r="BE402" s="46">
        <f t="shared" si="684"/>
        <v>2</v>
      </c>
      <c r="BF402" s="46">
        <f t="shared" si="684"/>
        <v>5</v>
      </c>
      <c r="BG402" s="63">
        <f t="shared" si="684"/>
        <v>1</v>
      </c>
      <c r="BM402" s="46"/>
      <c r="BN402" s="46"/>
      <c r="BO402" s="46"/>
      <c r="BP402" s="46" t="str">
        <f t="shared" si="685"/>
        <v/>
      </c>
      <c r="BQ402" s="46" t="str">
        <f t="shared" si="685"/>
        <v/>
      </c>
      <c r="BR402" s="46" t="str">
        <f t="shared" si="685"/>
        <v/>
      </c>
      <c r="BS402" s="46" t="str">
        <f t="shared" si="685"/>
        <v/>
      </c>
      <c r="BT402" s="46" t="str">
        <f t="shared" si="685"/>
        <v/>
      </c>
      <c r="BU402" s="47"/>
      <c r="BV402" s="61">
        <f t="shared" si="702"/>
        <v>2</v>
      </c>
      <c r="BW402" s="46">
        <f t="shared" si="702"/>
        <v>3</v>
      </c>
      <c r="BX402" s="46">
        <f t="shared" si="702"/>
        <v>2</v>
      </c>
      <c r="BY402" s="62"/>
      <c r="BZ402" s="46" t="str">
        <f t="shared" si="686"/>
        <v/>
      </c>
      <c r="CA402" s="46">
        <f t="shared" si="686"/>
        <v>1</v>
      </c>
      <c r="CB402" s="46">
        <f t="shared" si="686"/>
        <v>1</v>
      </c>
      <c r="CC402" s="46">
        <f t="shared" si="686"/>
        <v>3</v>
      </c>
      <c r="CD402" s="46">
        <f t="shared" si="686"/>
        <v>2</v>
      </c>
      <c r="CE402" s="46">
        <f t="shared" si="686"/>
        <v>1</v>
      </c>
      <c r="CF402" s="63">
        <f t="shared" si="686"/>
        <v>1</v>
      </c>
      <c r="CL402" s="46"/>
      <c r="CM402" s="46"/>
      <c r="CN402" s="46"/>
      <c r="CO402" s="46" t="str">
        <f t="shared" si="687"/>
        <v/>
      </c>
      <c r="CP402" s="46" t="str">
        <f t="shared" si="687"/>
        <v/>
      </c>
      <c r="CQ402" s="46" t="str">
        <f t="shared" si="687"/>
        <v/>
      </c>
      <c r="CR402" s="46" t="str">
        <f t="shared" si="687"/>
        <v/>
      </c>
      <c r="CS402" s="46" t="str">
        <f t="shared" si="687"/>
        <v/>
      </c>
      <c r="CU402" s="61" t="str">
        <f>(IF(M402="","",IF(AW402&gt;BV402,"H",IF(AW402&lt;BV402,"A","D"))))</f>
        <v>D</v>
      </c>
      <c r="CV402" s="46" t="str">
        <f t="shared" si="711"/>
        <v>A</v>
      </c>
      <c r="CW402" s="46" t="str">
        <f t="shared" si="711"/>
        <v>D</v>
      </c>
      <c r="CX402" s="62"/>
      <c r="CY402" s="46" t="str">
        <f t="shared" si="688"/>
        <v/>
      </c>
      <c r="CZ402" s="46" t="str">
        <f t="shared" si="688"/>
        <v>H</v>
      </c>
      <c r="DA402" s="46" t="str">
        <f t="shared" si="688"/>
        <v>H</v>
      </c>
      <c r="DB402" s="46" t="str">
        <f t="shared" si="688"/>
        <v>H</v>
      </c>
      <c r="DC402" s="46" t="str">
        <f t="shared" si="688"/>
        <v>D</v>
      </c>
      <c r="DD402" s="46" t="str">
        <f t="shared" si="688"/>
        <v>H</v>
      </c>
      <c r="DE402" s="63" t="str">
        <f t="shared" si="688"/>
        <v>D</v>
      </c>
      <c r="DK402" s="46"/>
      <c r="DL402" s="46"/>
      <c r="DM402" s="46"/>
      <c r="DN402" s="24" t="str">
        <f t="shared" si="689"/>
        <v/>
      </c>
      <c r="DO402" s="24" t="str">
        <f t="shared" si="689"/>
        <v/>
      </c>
      <c r="DP402" s="24" t="str">
        <f t="shared" si="689"/>
        <v/>
      </c>
      <c r="DQ402" s="24" t="str">
        <f t="shared" si="689"/>
        <v/>
      </c>
      <c r="DR402" s="24" t="str">
        <f t="shared" si="689"/>
        <v/>
      </c>
      <c r="DT402" s="20" t="str">
        <f t="shared" si="690"/>
        <v>Colliers Wood United</v>
      </c>
      <c r="DU402" s="48">
        <f t="shared" si="703"/>
        <v>19</v>
      </c>
      <c r="DV402" s="49">
        <f t="shared" si="704"/>
        <v>4</v>
      </c>
      <c r="DW402" s="49">
        <f t="shared" si="705"/>
        <v>4</v>
      </c>
      <c r="DX402" s="49">
        <f t="shared" si="706"/>
        <v>1</v>
      </c>
      <c r="DY402" s="49">
        <f>COUNTIF(CX$399:CX$409,"A")</f>
        <v>6</v>
      </c>
      <c r="DZ402" s="49">
        <f>COUNTIF(CX$399:CX$409,"D")</f>
        <v>2</v>
      </c>
      <c r="EA402" s="49">
        <f>COUNTIF(CX$399:CX$409,"H")</f>
        <v>2</v>
      </c>
      <c r="EB402" s="48">
        <f t="shared" si="707"/>
        <v>10</v>
      </c>
      <c r="EC402" s="48">
        <f t="shared" si="691"/>
        <v>6</v>
      </c>
      <c r="ED402" s="48">
        <f t="shared" si="691"/>
        <v>3</v>
      </c>
      <c r="EE402" s="50">
        <f>SUM($AW402:$BT402)+SUM(BY$399:BY$409)</f>
        <v>64</v>
      </c>
      <c r="EF402" s="50">
        <f>SUM($BV402:$CS402)+SUM(AZ$399:AZ$409)</f>
        <v>35</v>
      </c>
      <c r="EG402" s="48">
        <f t="shared" si="708"/>
        <v>36</v>
      </c>
      <c r="EH402" s="50">
        <f t="shared" si="709"/>
        <v>29</v>
      </c>
      <c r="EI402" s="47"/>
      <c r="EJ402" s="49">
        <f t="shared" si="692"/>
        <v>19</v>
      </c>
      <c r="EK402" s="49">
        <f t="shared" si="693"/>
        <v>10</v>
      </c>
      <c r="EL402" s="49">
        <f t="shared" si="694"/>
        <v>6</v>
      </c>
      <c r="EM402" s="49">
        <f t="shared" si="695"/>
        <v>3</v>
      </c>
      <c r="EN402" s="49">
        <f t="shared" si="696"/>
        <v>64</v>
      </c>
      <c r="EO402" s="49">
        <f t="shared" si="697"/>
        <v>35</v>
      </c>
      <c r="EP402" s="49">
        <f t="shared" si="698"/>
        <v>36</v>
      </c>
      <c r="EQ402" s="49">
        <f t="shared" si="699"/>
        <v>29</v>
      </c>
      <c r="ES402" s="4">
        <f t="shared" si="710"/>
        <v>0</v>
      </c>
      <c r="ET402" s="4">
        <f t="shared" si="700"/>
        <v>0</v>
      </c>
      <c r="EU402" s="4">
        <f t="shared" si="700"/>
        <v>0</v>
      </c>
      <c r="EV402" s="4">
        <f t="shared" si="700"/>
        <v>0</v>
      </c>
      <c r="EW402" s="4">
        <f t="shared" si="700"/>
        <v>0</v>
      </c>
      <c r="EX402" s="4">
        <f t="shared" si="700"/>
        <v>0</v>
      </c>
      <c r="EY402" s="4">
        <f t="shared" si="700"/>
        <v>0</v>
      </c>
      <c r="EZ402" s="4">
        <f t="shared" si="700"/>
        <v>0</v>
      </c>
    </row>
    <row r="403" spans="1:164" x14ac:dyDescent="0.25">
      <c r="A403" s="4">
        <v>5</v>
      </c>
      <c r="B403" s="4" t="s">
        <v>359</v>
      </c>
      <c r="C403" s="24">
        <v>20</v>
      </c>
      <c r="D403" s="24">
        <v>9</v>
      </c>
      <c r="E403" s="24">
        <v>4</v>
      </c>
      <c r="F403" s="24">
        <v>7</v>
      </c>
      <c r="G403" s="24">
        <v>49</v>
      </c>
      <c r="H403" s="24">
        <v>39</v>
      </c>
      <c r="I403" s="21">
        <v>31</v>
      </c>
      <c r="J403" s="24">
        <v>10</v>
      </c>
      <c r="L403" s="51" t="s">
        <v>350</v>
      </c>
      <c r="M403" s="64" t="s">
        <v>145</v>
      </c>
      <c r="N403" s="57" t="s">
        <v>195</v>
      </c>
      <c r="O403" s="57" t="s">
        <v>132</v>
      </c>
      <c r="P403" s="57" t="s">
        <v>233</v>
      </c>
      <c r="Q403" s="53"/>
      <c r="R403" s="55" t="s">
        <v>147</v>
      </c>
      <c r="S403" s="57" t="s">
        <v>165</v>
      </c>
      <c r="T403" s="57" t="s">
        <v>169</v>
      </c>
      <c r="U403" s="57" t="s">
        <v>119</v>
      </c>
      <c r="V403" s="57" t="s">
        <v>263</v>
      </c>
      <c r="W403" s="57" t="s">
        <v>206</v>
      </c>
      <c r="X403" s="94"/>
      <c r="AA403" s="51" t="s">
        <v>350</v>
      </c>
      <c r="AB403" s="64" t="s">
        <v>753</v>
      </c>
      <c r="AC403" s="57" t="s">
        <v>553</v>
      </c>
      <c r="AD403" s="57" t="s">
        <v>540</v>
      </c>
      <c r="AE403" s="57" t="s">
        <v>246</v>
      </c>
      <c r="AF403" s="53"/>
      <c r="AG403" s="55" t="s">
        <v>754</v>
      </c>
      <c r="AH403" s="57" t="s">
        <v>515</v>
      </c>
      <c r="AI403" s="57" t="s">
        <v>541</v>
      </c>
      <c r="AJ403" s="57" t="s">
        <v>322</v>
      </c>
      <c r="AK403" s="57" t="s">
        <v>331</v>
      </c>
      <c r="AL403" s="75" t="s">
        <v>755</v>
      </c>
      <c r="AM403" s="94"/>
      <c r="AP403" s="4" t="s">
        <v>312</v>
      </c>
      <c r="AW403" s="61">
        <f t="shared" si="701"/>
        <v>2</v>
      </c>
      <c r="AX403" s="46">
        <f t="shared" si="701"/>
        <v>0</v>
      </c>
      <c r="AY403" s="46">
        <f t="shared" si="701"/>
        <v>4</v>
      </c>
      <c r="AZ403" s="46">
        <f t="shared" si="701"/>
        <v>5</v>
      </c>
      <c r="BA403" s="62"/>
      <c r="BB403" s="46">
        <f t="shared" si="684"/>
        <v>0</v>
      </c>
      <c r="BC403" s="46">
        <f t="shared" si="684"/>
        <v>6</v>
      </c>
      <c r="BD403" s="46">
        <f t="shared" si="684"/>
        <v>4</v>
      </c>
      <c r="BE403" s="46">
        <f t="shared" si="684"/>
        <v>4</v>
      </c>
      <c r="BF403" s="46">
        <f t="shared" si="684"/>
        <v>0</v>
      </c>
      <c r="BG403" s="63">
        <f t="shared" si="684"/>
        <v>1</v>
      </c>
      <c r="BM403" s="46"/>
      <c r="BN403" s="46"/>
      <c r="BO403" s="46"/>
      <c r="BP403" s="46" t="str">
        <f t="shared" si="685"/>
        <v/>
      </c>
      <c r="BQ403" s="46" t="str">
        <f t="shared" si="685"/>
        <v/>
      </c>
      <c r="BR403" s="46" t="str">
        <f t="shared" si="685"/>
        <v/>
      </c>
      <c r="BS403" s="46" t="str">
        <f t="shared" si="685"/>
        <v/>
      </c>
      <c r="BT403" s="46" t="str">
        <f t="shared" si="685"/>
        <v/>
      </c>
      <c r="BU403" s="47"/>
      <c r="BV403" s="61">
        <f t="shared" si="702"/>
        <v>4</v>
      </c>
      <c r="BW403" s="46">
        <f t="shared" si="702"/>
        <v>5</v>
      </c>
      <c r="BX403" s="46">
        <f t="shared" si="702"/>
        <v>1</v>
      </c>
      <c r="BY403" s="46">
        <f t="shared" si="702"/>
        <v>2</v>
      </c>
      <c r="BZ403" s="62"/>
      <c r="CA403" s="46">
        <f t="shared" si="686"/>
        <v>1</v>
      </c>
      <c r="CB403" s="46">
        <f t="shared" si="686"/>
        <v>0</v>
      </c>
      <c r="CC403" s="46">
        <f t="shared" si="686"/>
        <v>2</v>
      </c>
      <c r="CD403" s="46">
        <f t="shared" si="686"/>
        <v>4</v>
      </c>
      <c r="CE403" s="46">
        <f t="shared" si="686"/>
        <v>0</v>
      </c>
      <c r="CF403" s="63">
        <f t="shared" si="686"/>
        <v>2</v>
      </c>
      <c r="CL403" s="46"/>
      <c r="CM403" s="46"/>
      <c r="CN403" s="46"/>
      <c r="CO403" s="46" t="str">
        <f t="shared" si="687"/>
        <v/>
      </c>
      <c r="CP403" s="46" t="str">
        <f t="shared" si="687"/>
        <v/>
      </c>
      <c r="CQ403" s="46" t="str">
        <f t="shared" si="687"/>
        <v/>
      </c>
      <c r="CR403" s="46" t="str">
        <f t="shared" si="687"/>
        <v/>
      </c>
      <c r="CS403" s="46" t="str">
        <f t="shared" si="687"/>
        <v/>
      </c>
      <c r="CU403" s="61" t="str">
        <f>(IF(M403="","",IF(AW403&gt;BV403,"H",IF(AW403&lt;BV403,"A","D"))))</f>
        <v>A</v>
      </c>
      <c r="CV403" s="46" t="str">
        <f t="shared" si="711"/>
        <v>A</v>
      </c>
      <c r="CW403" s="46" t="str">
        <f t="shared" si="711"/>
        <v>H</v>
      </c>
      <c r="CX403" s="46" t="str">
        <f t="shared" si="711"/>
        <v>H</v>
      </c>
      <c r="CY403" s="62"/>
      <c r="CZ403" s="46" t="str">
        <f t="shared" si="688"/>
        <v>A</v>
      </c>
      <c r="DA403" s="46" t="str">
        <f t="shared" si="688"/>
        <v>H</v>
      </c>
      <c r="DB403" s="46" t="str">
        <f t="shared" si="688"/>
        <v>H</v>
      </c>
      <c r="DC403" s="46" t="str">
        <f t="shared" si="688"/>
        <v>D</v>
      </c>
      <c r="DD403" s="46" t="str">
        <f t="shared" si="688"/>
        <v>D</v>
      </c>
      <c r="DE403" s="63" t="str">
        <f t="shared" si="688"/>
        <v>A</v>
      </c>
      <c r="DK403" s="46"/>
      <c r="DL403" s="46"/>
      <c r="DM403" s="46"/>
      <c r="DN403" s="24" t="str">
        <f t="shared" si="689"/>
        <v/>
      </c>
      <c r="DO403" s="24" t="str">
        <f t="shared" si="689"/>
        <v/>
      </c>
      <c r="DP403" s="24" t="str">
        <f t="shared" si="689"/>
        <v/>
      </c>
      <c r="DQ403" s="24" t="str">
        <f t="shared" si="689"/>
        <v/>
      </c>
      <c r="DR403" s="24" t="str">
        <f t="shared" si="689"/>
        <v/>
      </c>
      <c r="DT403" s="20" t="str">
        <f t="shared" si="690"/>
        <v>Croydon</v>
      </c>
      <c r="DU403" s="48">
        <f t="shared" si="703"/>
        <v>18</v>
      </c>
      <c r="DV403" s="49">
        <f t="shared" si="704"/>
        <v>4</v>
      </c>
      <c r="DW403" s="49">
        <f t="shared" si="705"/>
        <v>2</v>
      </c>
      <c r="DX403" s="49">
        <f t="shared" si="706"/>
        <v>4</v>
      </c>
      <c r="DY403" s="49">
        <f>COUNTIF(CY$399:CY$409,"A")</f>
        <v>3</v>
      </c>
      <c r="DZ403" s="49">
        <f>COUNTIF(CY$399:CY$409,"D")</f>
        <v>3</v>
      </c>
      <c r="EA403" s="49">
        <f>COUNTIF(CY$399:CY$409,"H")</f>
        <v>2</v>
      </c>
      <c r="EB403" s="48">
        <f t="shared" si="707"/>
        <v>7</v>
      </c>
      <c r="EC403" s="48">
        <f t="shared" si="691"/>
        <v>5</v>
      </c>
      <c r="ED403" s="48">
        <f t="shared" si="691"/>
        <v>6</v>
      </c>
      <c r="EE403" s="50">
        <f>SUM($AW403:$BT403)+SUM(BZ$399:BZ$409)</f>
        <v>40</v>
      </c>
      <c r="EF403" s="50">
        <f>SUM($BV403:$CS403)+SUM(BA$399:BA$409)</f>
        <v>40</v>
      </c>
      <c r="EG403" s="48">
        <f t="shared" si="708"/>
        <v>26</v>
      </c>
      <c r="EH403" s="50">
        <f t="shared" si="709"/>
        <v>0</v>
      </c>
      <c r="EI403" s="47"/>
      <c r="EJ403" s="49">
        <f t="shared" si="692"/>
        <v>18</v>
      </c>
      <c r="EK403" s="49">
        <f t="shared" si="693"/>
        <v>7</v>
      </c>
      <c r="EL403" s="49">
        <f t="shared" si="694"/>
        <v>5</v>
      </c>
      <c r="EM403" s="49">
        <f t="shared" si="695"/>
        <v>6</v>
      </c>
      <c r="EN403" s="49">
        <f t="shared" si="696"/>
        <v>40</v>
      </c>
      <c r="EO403" s="49">
        <f t="shared" si="697"/>
        <v>40</v>
      </c>
      <c r="EP403" s="49">
        <f t="shared" si="698"/>
        <v>26</v>
      </c>
      <c r="EQ403" s="49">
        <f t="shared" si="699"/>
        <v>0</v>
      </c>
      <c r="ES403" s="4">
        <f t="shared" si="710"/>
        <v>0</v>
      </c>
      <c r="ET403" s="4">
        <f t="shared" si="700"/>
        <v>0</v>
      </c>
      <c r="EU403" s="4">
        <f t="shared" si="700"/>
        <v>0</v>
      </c>
      <c r="EV403" s="4">
        <f t="shared" si="700"/>
        <v>0</v>
      </c>
      <c r="EW403" s="4">
        <f t="shared" si="700"/>
        <v>0</v>
      </c>
      <c r="EX403" s="4">
        <f t="shared" si="700"/>
        <v>0</v>
      </c>
      <c r="EY403" s="4">
        <f t="shared" si="700"/>
        <v>0</v>
      </c>
      <c r="EZ403" s="4">
        <f t="shared" si="700"/>
        <v>0</v>
      </c>
    </row>
    <row r="404" spans="1:164" x14ac:dyDescent="0.25">
      <c r="A404" s="4">
        <v>6</v>
      </c>
      <c r="B404" s="4" t="s">
        <v>350</v>
      </c>
      <c r="C404" s="24">
        <v>18</v>
      </c>
      <c r="D404" s="24">
        <v>7</v>
      </c>
      <c r="E404" s="24">
        <v>5</v>
      </c>
      <c r="F404" s="24">
        <v>6</v>
      </c>
      <c r="G404" s="24">
        <v>40</v>
      </c>
      <c r="H404" s="24">
        <v>40</v>
      </c>
      <c r="I404" s="21">
        <v>26</v>
      </c>
      <c r="J404" s="24">
        <v>0</v>
      </c>
      <c r="L404" s="67" t="s">
        <v>299</v>
      </c>
      <c r="M404" s="157"/>
      <c r="N404" s="55" t="s">
        <v>149</v>
      </c>
      <c r="O404" s="55" t="s">
        <v>149</v>
      </c>
      <c r="P404" s="55" t="s">
        <v>311</v>
      </c>
      <c r="Q404" s="55" t="s">
        <v>104</v>
      </c>
      <c r="R404" s="53"/>
      <c r="S404" s="55" t="s">
        <v>232</v>
      </c>
      <c r="T404" s="119"/>
      <c r="U404" s="119"/>
      <c r="V404" s="55" t="s">
        <v>104</v>
      </c>
      <c r="W404" s="55" t="s">
        <v>147</v>
      </c>
      <c r="X404" s="94" t="s">
        <v>320</v>
      </c>
      <c r="AA404" s="67" t="s">
        <v>299</v>
      </c>
      <c r="AB404" s="157"/>
      <c r="AC404" s="55" t="s">
        <v>528</v>
      </c>
      <c r="AD404" s="55" t="s">
        <v>539</v>
      </c>
      <c r="AE404" s="55" t="s">
        <v>266</v>
      </c>
      <c r="AF404" s="55" t="s">
        <v>353</v>
      </c>
      <c r="AG404" s="53"/>
      <c r="AH404" s="55" t="s">
        <v>252</v>
      </c>
      <c r="AI404" s="119"/>
      <c r="AJ404" s="119"/>
      <c r="AK404" s="55" t="s">
        <v>316</v>
      </c>
      <c r="AL404" s="70" t="s">
        <v>361</v>
      </c>
      <c r="AM404" s="94"/>
      <c r="AW404" s="163" t="str">
        <f t="shared" si="701"/>
        <v/>
      </c>
      <c r="AX404" s="46">
        <f t="shared" si="701"/>
        <v>3</v>
      </c>
      <c r="AY404" s="46">
        <f t="shared" si="701"/>
        <v>3</v>
      </c>
      <c r="AZ404" s="46">
        <f t="shared" si="701"/>
        <v>2</v>
      </c>
      <c r="BA404" s="46">
        <f t="shared" si="701"/>
        <v>1</v>
      </c>
      <c r="BB404" s="62"/>
      <c r="BC404" s="46">
        <f>(IF(S404="","",(IF(MID(S404,2,1)="-",LEFT(S404,1),LEFT(S404,2)))+0))</f>
        <v>4</v>
      </c>
      <c r="BD404" s="159" t="str">
        <f>(IF(T404="","",(IF(MID(T404,2,1)="-",LEFT(T404,1),LEFT(T404,2)))+0))</f>
        <v/>
      </c>
      <c r="BE404" s="46" t="str">
        <f>(IF(U404="","",(IF(MID(U404,2,1)="-",LEFT(U404,1),LEFT(U404,2)))+0))</f>
        <v/>
      </c>
      <c r="BF404" s="46">
        <f>(IF(V404="","",(IF(MID(V404,2,1)="-",LEFT(V404,1),LEFT(V404,2)))+0))</f>
        <v>1</v>
      </c>
      <c r="BG404" s="63">
        <f>(IF(W404="","",(IF(MID(W404,2,1)="-",LEFT(W404,1),LEFT(W404,2)))+0))</f>
        <v>0</v>
      </c>
      <c r="BM404" s="46"/>
      <c r="BN404" s="46"/>
      <c r="BO404" s="46"/>
      <c r="BP404" s="46" t="str">
        <f t="shared" si="685"/>
        <v/>
      </c>
      <c r="BQ404" s="46" t="str">
        <f t="shared" si="685"/>
        <v/>
      </c>
      <c r="BR404" s="46" t="str">
        <f t="shared" si="685"/>
        <v/>
      </c>
      <c r="BS404" s="46" t="str">
        <f t="shared" si="685"/>
        <v/>
      </c>
      <c r="BT404" s="46" t="str">
        <f t="shared" si="685"/>
        <v/>
      </c>
      <c r="BU404" s="47"/>
      <c r="BV404" s="163" t="str">
        <f t="shared" si="702"/>
        <v/>
      </c>
      <c r="BW404" s="46">
        <f t="shared" si="702"/>
        <v>2</v>
      </c>
      <c r="BX404" s="46">
        <f t="shared" si="702"/>
        <v>2</v>
      </c>
      <c r="BY404" s="46">
        <f t="shared" si="702"/>
        <v>5</v>
      </c>
      <c r="BZ404" s="46">
        <f t="shared" si="702"/>
        <v>3</v>
      </c>
      <c r="CA404" s="62"/>
      <c r="CB404" s="46">
        <f>(IF(S404="","",IF(RIGHT(S404,2)="10",RIGHT(S404,2),RIGHT(S404,1))+0))</f>
        <v>0</v>
      </c>
      <c r="CC404" s="159" t="str">
        <f>(IF(T404="","",IF(RIGHT(T404,2)="10",RIGHT(T404,2),RIGHT(T404,1))+0))</f>
        <v/>
      </c>
      <c r="CD404" s="46" t="str">
        <f>(IF(U404="","",IF(RIGHT(U404,2)="10",RIGHT(U404,2),RIGHT(U404,1))+0))</f>
        <v/>
      </c>
      <c r="CE404" s="46">
        <f>(IF(V404="","",IF(RIGHT(V404,2)="10",RIGHT(V404,2),RIGHT(V404,1))+0))</f>
        <v>3</v>
      </c>
      <c r="CF404" s="63">
        <f>(IF(W404="","",IF(RIGHT(W404,2)="10",RIGHT(W404,2),RIGHT(W404,1))+0))</f>
        <v>1</v>
      </c>
      <c r="CL404" s="46"/>
      <c r="CM404" s="46"/>
      <c r="CN404" s="46"/>
      <c r="CO404" s="46" t="str">
        <f t="shared" si="687"/>
        <v/>
      </c>
      <c r="CP404" s="46" t="str">
        <f t="shared" si="687"/>
        <v/>
      </c>
      <c r="CQ404" s="46" t="str">
        <f t="shared" si="687"/>
        <v/>
      </c>
      <c r="CR404" s="46" t="str">
        <f t="shared" si="687"/>
        <v/>
      </c>
      <c r="CS404" s="46" t="str">
        <f t="shared" si="687"/>
        <v/>
      </c>
      <c r="CU404" s="163" t="s">
        <v>18</v>
      </c>
      <c r="CV404" s="46" t="str">
        <f t="shared" si="711"/>
        <v>H</v>
      </c>
      <c r="CW404" s="46" t="str">
        <f t="shared" si="711"/>
        <v>H</v>
      </c>
      <c r="CX404" s="46" t="str">
        <f t="shared" si="711"/>
        <v>A</v>
      </c>
      <c r="CY404" s="46" t="str">
        <f t="shared" si="711"/>
        <v>A</v>
      </c>
      <c r="CZ404" s="62"/>
      <c r="DA404" s="46" t="str">
        <f>(IF(S404="","",IF(BC404&gt;CB404,"H",IF(BC404&lt;CB404,"A","D"))))</f>
        <v>H</v>
      </c>
      <c r="DB404" s="159" t="s">
        <v>18</v>
      </c>
      <c r="DC404" s="46" t="str">
        <f t="shared" si="688"/>
        <v/>
      </c>
      <c r="DD404" s="46" t="str">
        <f t="shared" si="688"/>
        <v>A</v>
      </c>
      <c r="DE404" s="63" t="str">
        <f t="shared" si="688"/>
        <v>A</v>
      </c>
      <c r="DK404" s="46"/>
      <c r="DL404" s="46"/>
      <c r="DM404" s="46"/>
      <c r="DN404" s="24" t="str">
        <f t="shared" si="689"/>
        <v/>
      </c>
      <c r="DO404" s="24" t="str">
        <f t="shared" si="689"/>
        <v/>
      </c>
      <c r="DP404" s="24" t="str">
        <f t="shared" si="689"/>
        <v/>
      </c>
      <c r="DQ404" s="24" t="str">
        <f t="shared" si="689"/>
        <v/>
      </c>
      <c r="DR404" s="24" t="str">
        <f t="shared" si="689"/>
        <v/>
      </c>
      <c r="DT404" s="20" t="str">
        <f t="shared" si="690"/>
        <v>Epsom &amp; Ewell</v>
      </c>
      <c r="DU404" s="48">
        <f t="shared" si="703"/>
        <v>19</v>
      </c>
      <c r="DV404" s="49">
        <f t="shared" si="704"/>
        <v>3</v>
      </c>
      <c r="DW404" s="49">
        <f t="shared" si="705"/>
        <v>0</v>
      </c>
      <c r="DX404" s="49">
        <f t="shared" si="706"/>
        <v>6</v>
      </c>
      <c r="DY404" s="49">
        <f>COUNTIF(CZ$399:CZ$409,"A")</f>
        <v>2</v>
      </c>
      <c r="DZ404" s="49">
        <f>COUNTIF(CZ$399:CZ$409,"D")</f>
        <v>1</v>
      </c>
      <c r="EA404" s="49">
        <f>COUNTIF(CZ$399:CZ$409,"H")</f>
        <v>7</v>
      </c>
      <c r="EB404" s="48">
        <f t="shared" si="707"/>
        <v>5</v>
      </c>
      <c r="EC404" s="48">
        <f t="shared" si="691"/>
        <v>1</v>
      </c>
      <c r="ED404" s="48">
        <f t="shared" si="691"/>
        <v>13</v>
      </c>
      <c r="EE404" s="50">
        <f>SUM($AW404:$BT404)+SUM(CA$399:CA$409)</f>
        <v>28</v>
      </c>
      <c r="EF404" s="50">
        <f>SUM($BV404:$CS404)+SUM(BB$399:BB$409)</f>
        <v>41</v>
      </c>
      <c r="EG404" s="48">
        <f t="shared" si="708"/>
        <v>16</v>
      </c>
      <c r="EH404" s="50">
        <f t="shared" si="709"/>
        <v>-13</v>
      </c>
      <c r="EI404" s="47"/>
      <c r="EJ404" s="49">
        <f t="shared" si="692"/>
        <v>19</v>
      </c>
      <c r="EK404" s="49">
        <f t="shared" si="693"/>
        <v>5</v>
      </c>
      <c r="EL404" s="49">
        <f t="shared" si="694"/>
        <v>1</v>
      </c>
      <c r="EM404" s="49">
        <f t="shared" si="695"/>
        <v>13</v>
      </c>
      <c r="EN404" s="49">
        <f t="shared" si="696"/>
        <v>28</v>
      </c>
      <c r="EO404" s="49">
        <f t="shared" si="697"/>
        <v>41</v>
      </c>
      <c r="EP404" s="49">
        <f t="shared" si="698"/>
        <v>16</v>
      </c>
      <c r="EQ404" s="49">
        <f t="shared" si="699"/>
        <v>-13</v>
      </c>
      <c r="ES404" s="4">
        <f t="shared" si="710"/>
        <v>0</v>
      </c>
      <c r="ET404" s="4">
        <f t="shared" si="700"/>
        <v>0</v>
      </c>
      <c r="EU404" s="4">
        <f t="shared" si="700"/>
        <v>0</v>
      </c>
      <c r="EV404" s="4">
        <f t="shared" si="700"/>
        <v>0</v>
      </c>
      <c r="EW404" s="4">
        <f t="shared" si="700"/>
        <v>0</v>
      </c>
      <c r="EX404" s="4">
        <f t="shared" si="700"/>
        <v>0</v>
      </c>
      <c r="EY404" s="4">
        <f t="shared" si="700"/>
        <v>0</v>
      </c>
      <c r="EZ404" s="4">
        <f t="shared" si="700"/>
        <v>0</v>
      </c>
    </row>
    <row r="405" spans="1:164" x14ac:dyDescent="0.25">
      <c r="A405" s="4">
        <v>7</v>
      </c>
      <c r="B405" s="4" t="s">
        <v>638</v>
      </c>
      <c r="C405" s="24">
        <v>20</v>
      </c>
      <c r="D405" s="24">
        <v>7</v>
      </c>
      <c r="E405" s="24">
        <v>4</v>
      </c>
      <c r="F405" s="24">
        <v>9</v>
      </c>
      <c r="G405" s="24">
        <v>37</v>
      </c>
      <c r="H405" s="24">
        <v>39</v>
      </c>
      <c r="I405" s="21">
        <v>25</v>
      </c>
      <c r="J405" s="24">
        <v>-2</v>
      </c>
      <c r="L405" s="51" t="s">
        <v>682</v>
      </c>
      <c r="M405" s="64" t="s">
        <v>224</v>
      </c>
      <c r="N405" s="57" t="s">
        <v>756</v>
      </c>
      <c r="O405" s="57" t="s">
        <v>104</v>
      </c>
      <c r="P405" s="57" t="s">
        <v>757</v>
      </c>
      <c r="Q405" s="57" t="s">
        <v>157</v>
      </c>
      <c r="R405" s="55" t="s">
        <v>131</v>
      </c>
      <c r="S405" s="53"/>
      <c r="T405" s="57" t="s">
        <v>101</v>
      </c>
      <c r="U405" s="57" t="s">
        <v>267</v>
      </c>
      <c r="V405" s="57" t="s">
        <v>206</v>
      </c>
      <c r="W405" s="57" t="s">
        <v>195</v>
      </c>
      <c r="X405" s="94"/>
      <c r="AA405" s="51" t="s">
        <v>682</v>
      </c>
      <c r="AB405" s="64" t="s">
        <v>260</v>
      </c>
      <c r="AC405" s="57" t="s">
        <v>261</v>
      </c>
      <c r="AD405" s="57" t="s">
        <v>758</v>
      </c>
      <c r="AE405" s="57" t="s">
        <v>441</v>
      </c>
      <c r="AF405" s="57" t="s">
        <v>256</v>
      </c>
      <c r="AG405" s="55" t="s">
        <v>427</v>
      </c>
      <c r="AH405" s="53"/>
      <c r="AI405" s="57" t="s">
        <v>389</v>
      </c>
      <c r="AJ405" s="57" t="s">
        <v>257</v>
      </c>
      <c r="AK405" s="57" t="s">
        <v>386</v>
      </c>
      <c r="AL405" s="75" t="s">
        <v>438</v>
      </c>
      <c r="AM405" s="94"/>
      <c r="AW405" s="61">
        <f t="shared" si="701"/>
        <v>2</v>
      </c>
      <c r="AX405" s="46">
        <f t="shared" si="701"/>
        <v>0</v>
      </c>
      <c r="AY405" s="46">
        <f t="shared" si="701"/>
        <v>1</v>
      </c>
      <c r="AZ405" s="46">
        <f t="shared" si="701"/>
        <v>2</v>
      </c>
      <c r="BA405" s="46">
        <f t="shared" si="701"/>
        <v>0</v>
      </c>
      <c r="BB405" s="46">
        <f>(IF(R405="","",(IF(MID(R405,2,1)="-",LEFT(R405,1),LEFT(R405,2)))+0))</f>
        <v>2</v>
      </c>
      <c r="BC405" s="62"/>
      <c r="BD405" s="46">
        <f>(IF(T405="","",(IF(MID(T405,2,1)="-",LEFT(T405,1),LEFT(T405,2)))+0))</f>
        <v>2</v>
      </c>
      <c r="BE405" s="46">
        <f>(IF(U405="","",(IF(MID(U405,2,1)="-",LEFT(U405,1),LEFT(U405,2)))+0))</f>
        <v>1</v>
      </c>
      <c r="BF405" s="46">
        <f>(IF(V405="","",(IF(MID(V405,2,1)="-",LEFT(V405,1),LEFT(V405,2)))+0))</f>
        <v>1</v>
      </c>
      <c r="BG405" s="63">
        <f>(IF(W405="","",(IF(MID(W405,2,1)="-",LEFT(W405,1),LEFT(W405,2)))+0))</f>
        <v>0</v>
      </c>
      <c r="BM405" s="46"/>
      <c r="BN405" s="46"/>
      <c r="BO405" s="46"/>
      <c r="BP405" s="46" t="str">
        <f t="shared" si="685"/>
        <v/>
      </c>
      <c r="BQ405" s="46" t="str">
        <f t="shared" si="685"/>
        <v/>
      </c>
      <c r="BR405" s="46" t="str">
        <f t="shared" si="685"/>
        <v/>
      </c>
      <c r="BS405" s="46" t="str">
        <f t="shared" si="685"/>
        <v/>
      </c>
      <c r="BT405" s="46" t="str">
        <f t="shared" si="685"/>
        <v/>
      </c>
      <c r="BU405" s="47"/>
      <c r="BV405" s="61">
        <f t="shared" si="702"/>
        <v>8</v>
      </c>
      <c r="BW405" s="46">
        <f t="shared" si="702"/>
        <v>9</v>
      </c>
      <c r="BX405" s="46">
        <f t="shared" si="702"/>
        <v>3</v>
      </c>
      <c r="BY405" s="46">
        <f t="shared" si="702"/>
        <v>10</v>
      </c>
      <c r="BZ405" s="46">
        <f t="shared" si="702"/>
        <v>3</v>
      </c>
      <c r="CA405" s="46">
        <f>(IF(R405="","",IF(RIGHT(R405,2)="10",RIGHT(R405,2),RIGHT(R405,1))+0))</f>
        <v>1</v>
      </c>
      <c r="CB405" s="62"/>
      <c r="CC405" s="46">
        <f>(IF(T405="","",IF(RIGHT(T405,2)="10",RIGHT(T405,2),RIGHT(T405,1))+0))</f>
        <v>2</v>
      </c>
      <c r="CD405" s="46">
        <f>(IF(U405="","",IF(RIGHT(U405,2)="10",RIGHT(U405,2),RIGHT(U405,1))+0))</f>
        <v>6</v>
      </c>
      <c r="CE405" s="46">
        <f>(IF(V405="","",IF(RIGHT(V405,2)="10",RIGHT(V405,2),RIGHT(V405,1))+0))</f>
        <v>2</v>
      </c>
      <c r="CF405" s="63">
        <f>(IF(W405="","",IF(RIGHT(W405,2)="10",RIGHT(W405,2),RIGHT(W405,1))+0))</f>
        <v>5</v>
      </c>
      <c r="CL405" s="46"/>
      <c r="CM405" s="46"/>
      <c r="CN405" s="46"/>
      <c r="CO405" s="46" t="str">
        <f t="shared" si="687"/>
        <v/>
      </c>
      <c r="CP405" s="46" t="str">
        <f t="shared" si="687"/>
        <v/>
      </c>
      <c r="CQ405" s="46" t="str">
        <f t="shared" si="687"/>
        <v/>
      </c>
      <c r="CR405" s="46" t="str">
        <f t="shared" si="687"/>
        <v/>
      </c>
      <c r="CS405" s="46" t="str">
        <f t="shared" si="687"/>
        <v/>
      </c>
      <c r="CU405" s="61" t="str">
        <f>(IF(M405="","",IF(AW405&gt;BV405,"H",IF(AW405&lt;BV405,"A","D"))))</f>
        <v>A</v>
      </c>
      <c r="CV405" s="46" t="str">
        <f t="shared" si="711"/>
        <v>A</v>
      </c>
      <c r="CW405" s="46" t="str">
        <f t="shared" si="711"/>
        <v>A</v>
      </c>
      <c r="CX405" s="46" t="str">
        <f t="shared" si="711"/>
        <v>A</v>
      </c>
      <c r="CY405" s="46" t="str">
        <f t="shared" si="711"/>
        <v>A</v>
      </c>
      <c r="CZ405" s="46" t="str">
        <f>(IF(R405="","",IF(BB405&gt;CA405,"H",IF(BB405&lt;CA405,"A","D"))))</f>
        <v>H</v>
      </c>
      <c r="DA405" s="62"/>
      <c r="DB405" s="46" t="str">
        <f>(IF(T405="","",IF(BD405&gt;CC405,"H",IF(BD405&lt;CC405,"A","D"))))</f>
        <v>D</v>
      </c>
      <c r="DC405" s="46" t="str">
        <f t="shared" si="688"/>
        <v>A</v>
      </c>
      <c r="DD405" s="46" t="str">
        <f t="shared" si="688"/>
        <v>A</v>
      </c>
      <c r="DE405" s="63" t="str">
        <f t="shared" si="688"/>
        <v>A</v>
      </c>
      <c r="DK405" s="46"/>
      <c r="DL405" s="46"/>
      <c r="DM405" s="46"/>
      <c r="DN405" s="24" t="str">
        <f t="shared" si="689"/>
        <v/>
      </c>
      <c r="DO405" s="24" t="str">
        <f t="shared" si="689"/>
        <v/>
      </c>
      <c r="DP405" s="24" t="str">
        <f t="shared" si="689"/>
        <v/>
      </c>
      <c r="DQ405" s="24" t="str">
        <f t="shared" si="689"/>
        <v/>
      </c>
      <c r="DR405" s="24" t="str">
        <f t="shared" si="689"/>
        <v/>
      </c>
      <c r="DT405" s="20" t="str">
        <f t="shared" si="690"/>
        <v>Lewisham Borough</v>
      </c>
      <c r="DU405" s="48">
        <f t="shared" si="703"/>
        <v>20</v>
      </c>
      <c r="DV405" s="49">
        <f t="shared" si="704"/>
        <v>1</v>
      </c>
      <c r="DW405" s="49">
        <f t="shared" si="705"/>
        <v>1</v>
      </c>
      <c r="DX405" s="49">
        <f t="shared" si="706"/>
        <v>8</v>
      </c>
      <c r="DY405" s="49">
        <f>COUNTIF(DA$399:DA$409,"A")</f>
        <v>0</v>
      </c>
      <c r="DZ405" s="49">
        <f>COUNTIF(DA$399:DA$409,"D")</f>
        <v>0</v>
      </c>
      <c r="EA405" s="49">
        <f>COUNTIF(DA$399:DA$409,"H")</f>
        <v>10</v>
      </c>
      <c r="EB405" s="48">
        <f t="shared" si="707"/>
        <v>1</v>
      </c>
      <c r="EC405" s="48">
        <f t="shared" si="691"/>
        <v>1</v>
      </c>
      <c r="ED405" s="48">
        <f t="shared" si="691"/>
        <v>18</v>
      </c>
      <c r="EE405" s="50">
        <f>SUM($AW405:$BT405)+SUM(CB$399:CB$409)</f>
        <v>15</v>
      </c>
      <c r="EF405" s="50">
        <f>SUM($BV405:$CS405)+SUM(BC$399:BC$409)</f>
        <v>100</v>
      </c>
      <c r="EG405" s="48">
        <f t="shared" si="708"/>
        <v>4</v>
      </c>
      <c r="EH405" s="50">
        <f t="shared" si="709"/>
        <v>-85</v>
      </c>
      <c r="EI405" s="47"/>
      <c r="EJ405" s="49">
        <f t="shared" si="692"/>
        <v>20</v>
      </c>
      <c r="EK405" s="49">
        <f t="shared" si="693"/>
        <v>1</v>
      </c>
      <c r="EL405" s="49">
        <f t="shared" si="694"/>
        <v>1</v>
      </c>
      <c r="EM405" s="49">
        <f t="shared" si="695"/>
        <v>18</v>
      </c>
      <c r="EN405" s="49">
        <f t="shared" si="696"/>
        <v>15</v>
      </c>
      <c r="EO405" s="49">
        <f t="shared" si="697"/>
        <v>100</v>
      </c>
      <c r="EP405" s="49">
        <f t="shared" si="698"/>
        <v>4</v>
      </c>
      <c r="EQ405" s="49">
        <f t="shared" si="699"/>
        <v>-85</v>
      </c>
      <c r="ES405" s="4">
        <f t="shared" si="710"/>
        <v>0</v>
      </c>
      <c r="ET405" s="4">
        <f t="shared" si="700"/>
        <v>0</v>
      </c>
      <c r="EU405" s="4">
        <f t="shared" si="700"/>
        <v>0</v>
      </c>
      <c r="EV405" s="4">
        <f t="shared" si="700"/>
        <v>0</v>
      </c>
      <c r="EW405" s="4">
        <f t="shared" si="700"/>
        <v>0</v>
      </c>
      <c r="EX405" s="4">
        <f t="shared" si="700"/>
        <v>0</v>
      </c>
      <c r="EY405" s="4">
        <f t="shared" si="700"/>
        <v>0</v>
      </c>
      <c r="EZ405" s="4">
        <f t="shared" si="700"/>
        <v>0</v>
      </c>
    </row>
    <row r="406" spans="1:164" x14ac:dyDescent="0.25">
      <c r="A406" s="4">
        <v>8</v>
      </c>
      <c r="B406" s="4" t="s">
        <v>387</v>
      </c>
      <c r="C406" s="24">
        <v>19</v>
      </c>
      <c r="D406" s="24">
        <v>6</v>
      </c>
      <c r="E406" s="24">
        <v>4</v>
      </c>
      <c r="F406" s="24">
        <v>9</v>
      </c>
      <c r="G406" s="24">
        <v>37</v>
      </c>
      <c r="H406" s="24">
        <v>45</v>
      </c>
      <c r="I406" s="21">
        <v>22</v>
      </c>
      <c r="J406" s="24">
        <v>-8</v>
      </c>
      <c r="L406" s="51" t="s">
        <v>387</v>
      </c>
      <c r="M406" s="64" t="s">
        <v>121</v>
      </c>
      <c r="N406" s="57" t="s">
        <v>149</v>
      </c>
      <c r="O406" s="57" t="s">
        <v>149</v>
      </c>
      <c r="P406" s="57" t="s">
        <v>145</v>
      </c>
      <c r="Q406" s="119"/>
      <c r="R406" s="55" t="s">
        <v>117</v>
      </c>
      <c r="S406" s="57" t="s">
        <v>102</v>
      </c>
      <c r="T406" s="53"/>
      <c r="U406" s="57" t="s">
        <v>101</v>
      </c>
      <c r="V406" s="57" t="s">
        <v>100</v>
      </c>
      <c r="W406" s="57" t="s">
        <v>104</v>
      </c>
      <c r="X406" s="94" t="s">
        <v>150</v>
      </c>
      <c r="AA406" s="51" t="s">
        <v>387</v>
      </c>
      <c r="AB406" s="64" t="s">
        <v>386</v>
      </c>
      <c r="AC406" s="57" t="s">
        <v>616</v>
      </c>
      <c r="AD406" s="57" t="s">
        <v>380</v>
      </c>
      <c r="AE406" s="57" t="s">
        <v>758</v>
      </c>
      <c r="AF406" s="119"/>
      <c r="AG406" s="55" t="s">
        <v>516</v>
      </c>
      <c r="AH406" s="57" t="s">
        <v>663</v>
      </c>
      <c r="AI406" s="53"/>
      <c r="AJ406" s="57" t="s">
        <v>251</v>
      </c>
      <c r="AK406" s="57" t="s">
        <v>680</v>
      </c>
      <c r="AL406" s="75" t="s">
        <v>353</v>
      </c>
      <c r="AM406" s="94" t="s">
        <v>246</v>
      </c>
      <c r="AW406" s="61">
        <f t="shared" si="701"/>
        <v>1</v>
      </c>
      <c r="AX406" s="46">
        <f t="shared" si="701"/>
        <v>3</v>
      </c>
      <c r="AY406" s="46">
        <f t="shared" si="701"/>
        <v>3</v>
      </c>
      <c r="AZ406" s="46">
        <f t="shared" si="701"/>
        <v>2</v>
      </c>
      <c r="BA406" s="46" t="str">
        <f t="shared" si="701"/>
        <v/>
      </c>
      <c r="BB406" s="46">
        <f>(IF(R406="","",(IF(MID(R406,2,1)="-",LEFT(R406,1),LEFT(R406,2)))+0))</f>
        <v>1</v>
      </c>
      <c r="BC406" s="46">
        <f>(IF(S406="","",(IF(MID(S406,2,1)="-",LEFT(S406,1),LEFT(S406,2)))+0))</f>
        <v>3</v>
      </c>
      <c r="BD406" s="62"/>
      <c r="BE406" s="46">
        <f>(IF(U406="","",(IF(MID(U406,2,1)="-",LEFT(U406,1),LEFT(U406,2)))+0))</f>
        <v>2</v>
      </c>
      <c r="BF406" s="46">
        <f>(IF(V406="","",(IF(MID(V406,2,1)="-",LEFT(V406,1),LEFT(V406,2)))+0))</f>
        <v>2</v>
      </c>
      <c r="BG406" s="63">
        <f>(IF(W406="","",(IF(MID(W406,2,1)="-",LEFT(W406,1),LEFT(W406,2)))+0))</f>
        <v>1</v>
      </c>
      <c r="BM406" s="46"/>
      <c r="BN406" s="46"/>
      <c r="BO406" s="46"/>
      <c r="BP406" s="46" t="str">
        <f t="shared" si="685"/>
        <v/>
      </c>
      <c r="BQ406" s="46" t="str">
        <f t="shared" si="685"/>
        <v/>
      </c>
      <c r="BR406" s="46" t="str">
        <f t="shared" si="685"/>
        <v/>
      </c>
      <c r="BS406" s="46" t="str">
        <f t="shared" si="685"/>
        <v/>
      </c>
      <c r="BT406" s="46" t="str">
        <f t="shared" si="685"/>
        <v/>
      </c>
      <c r="BU406" s="47"/>
      <c r="BV406" s="61">
        <f t="shared" si="702"/>
        <v>4</v>
      </c>
      <c r="BW406" s="46">
        <f t="shared" si="702"/>
        <v>2</v>
      </c>
      <c r="BX406" s="46">
        <f t="shared" si="702"/>
        <v>2</v>
      </c>
      <c r="BY406" s="46">
        <f t="shared" si="702"/>
        <v>4</v>
      </c>
      <c r="BZ406" s="46" t="str">
        <f t="shared" si="702"/>
        <v/>
      </c>
      <c r="CA406" s="46">
        <f>(IF(R406="","",IF(RIGHT(R406,2)="10",RIGHT(R406,2),RIGHT(R406,1))+0))</f>
        <v>1</v>
      </c>
      <c r="CB406" s="46">
        <f>(IF(S406="","",IF(RIGHT(S406,2)="10",RIGHT(S406,2),RIGHT(S406,1))+0))</f>
        <v>0</v>
      </c>
      <c r="CC406" s="62"/>
      <c r="CD406" s="46">
        <f>(IF(U406="","",IF(RIGHT(U406,2)="10",RIGHT(U406,2),RIGHT(U406,1))+0))</f>
        <v>2</v>
      </c>
      <c r="CE406" s="46">
        <f>(IF(V406="","",IF(RIGHT(V406,2)="10",RIGHT(V406,2),RIGHT(V406,1))+0))</f>
        <v>3</v>
      </c>
      <c r="CF406" s="63">
        <f>(IF(W406="","",IF(RIGHT(W406,2)="10",RIGHT(W406,2),RIGHT(W406,1))+0))</f>
        <v>3</v>
      </c>
      <c r="CL406" s="46"/>
      <c r="CM406" s="46"/>
      <c r="CN406" s="46"/>
      <c r="CO406" s="46" t="str">
        <f t="shared" si="687"/>
        <v/>
      </c>
      <c r="CP406" s="46" t="str">
        <f t="shared" si="687"/>
        <v/>
      </c>
      <c r="CQ406" s="46" t="str">
        <f t="shared" si="687"/>
        <v/>
      </c>
      <c r="CR406" s="46" t="str">
        <f t="shared" si="687"/>
        <v/>
      </c>
      <c r="CS406" s="46" t="str">
        <f t="shared" si="687"/>
        <v/>
      </c>
      <c r="CU406" s="61" t="str">
        <f>(IF(M406="","",IF(AW406&gt;BV406,"H",IF(AW406&lt;BV406,"A","D"))))</f>
        <v>A</v>
      </c>
      <c r="CV406" s="46" t="str">
        <f t="shared" si="711"/>
        <v>H</v>
      </c>
      <c r="CW406" s="46" t="str">
        <f t="shared" si="711"/>
        <v>H</v>
      </c>
      <c r="CX406" s="46" t="str">
        <f t="shared" si="711"/>
        <v>A</v>
      </c>
      <c r="CY406" s="46" t="str">
        <f t="shared" si="711"/>
        <v/>
      </c>
      <c r="CZ406" s="46" t="str">
        <f>(IF(R406="","",IF(BB406&gt;CA406,"H",IF(BB406&lt;CA406,"A","D"))))</f>
        <v>D</v>
      </c>
      <c r="DA406" s="46" t="str">
        <f>(IF(S406="","",IF(BC406&gt;CB406,"H",IF(BC406&lt;CB406,"A","D"))))</f>
        <v>H</v>
      </c>
      <c r="DB406" s="62"/>
      <c r="DC406" s="46" t="str">
        <f t="shared" si="688"/>
        <v>D</v>
      </c>
      <c r="DD406" s="46" t="str">
        <f t="shared" si="688"/>
        <v>A</v>
      </c>
      <c r="DE406" s="63" t="str">
        <f t="shared" si="688"/>
        <v>A</v>
      </c>
      <c r="DK406" s="46"/>
      <c r="DL406" s="46"/>
      <c r="DM406" s="46"/>
      <c r="DN406" s="24" t="str">
        <f t="shared" si="689"/>
        <v/>
      </c>
      <c r="DO406" s="24" t="str">
        <f t="shared" si="689"/>
        <v/>
      </c>
      <c r="DP406" s="24" t="str">
        <f t="shared" si="689"/>
        <v/>
      </c>
      <c r="DQ406" s="24" t="str">
        <f t="shared" si="689"/>
        <v/>
      </c>
      <c r="DR406" s="24" t="str">
        <f t="shared" si="689"/>
        <v/>
      </c>
      <c r="DT406" s="20" t="str">
        <f t="shared" si="690"/>
        <v>Molesey</v>
      </c>
      <c r="DU406" s="48">
        <f t="shared" si="703"/>
        <v>19</v>
      </c>
      <c r="DV406" s="49">
        <f t="shared" si="704"/>
        <v>3</v>
      </c>
      <c r="DW406" s="49">
        <f t="shared" si="705"/>
        <v>2</v>
      </c>
      <c r="DX406" s="49">
        <f t="shared" si="706"/>
        <v>4</v>
      </c>
      <c r="DY406" s="49">
        <f>COUNTIF(DB$399:DB$409,"A")</f>
        <v>3</v>
      </c>
      <c r="DZ406" s="49">
        <f>COUNTIF(DB$399:DB$409,"D")</f>
        <v>2</v>
      </c>
      <c r="EA406" s="49">
        <f>COUNTIF(DB$399:DB$409,"H")</f>
        <v>5</v>
      </c>
      <c r="EB406" s="48">
        <f t="shared" si="707"/>
        <v>6</v>
      </c>
      <c r="EC406" s="48">
        <f t="shared" si="691"/>
        <v>4</v>
      </c>
      <c r="ED406" s="48">
        <f t="shared" si="691"/>
        <v>9</v>
      </c>
      <c r="EE406" s="50">
        <f>SUM($AW406:$BT406)+SUM(CC$399:CC$409)</f>
        <v>37</v>
      </c>
      <c r="EF406" s="50">
        <f>SUM($BV406:$CS406)+SUM(BD$399:BD$409)</f>
        <v>45</v>
      </c>
      <c r="EG406" s="48">
        <f t="shared" si="708"/>
        <v>22</v>
      </c>
      <c r="EH406" s="50">
        <f t="shared" si="709"/>
        <v>-8</v>
      </c>
      <c r="EI406" s="47"/>
      <c r="EJ406" s="49">
        <f t="shared" si="692"/>
        <v>19</v>
      </c>
      <c r="EK406" s="49">
        <f t="shared" si="693"/>
        <v>6</v>
      </c>
      <c r="EL406" s="49">
        <f t="shared" si="694"/>
        <v>4</v>
      </c>
      <c r="EM406" s="49">
        <f t="shared" si="695"/>
        <v>9</v>
      </c>
      <c r="EN406" s="49">
        <f t="shared" si="696"/>
        <v>37</v>
      </c>
      <c r="EO406" s="49">
        <f t="shared" si="697"/>
        <v>45</v>
      </c>
      <c r="EP406" s="49">
        <f t="shared" si="698"/>
        <v>22</v>
      </c>
      <c r="EQ406" s="49">
        <f t="shared" si="699"/>
        <v>-8</v>
      </c>
      <c r="ES406" s="4">
        <f t="shared" si="710"/>
        <v>0</v>
      </c>
      <c r="ET406" s="4">
        <f t="shared" si="700"/>
        <v>0</v>
      </c>
      <c r="EU406" s="4">
        <f t="shared" si="700"/>
        <v>0</v>
      </c>
      <c r="EV406" s="4">
        <f t="shared" si="700"/>
        <v>0</v>
      </c>
      <c r="EW406" s="4">
        <f t="shared" si="700"/>
        <v>0</v>
      </c>
      <c r="EX406" s="4">
        <f t="shared" si="700"/>
        <v>0</v>
      </c>
      <c r="EY406" s="4">
        <f t="shared" si="700"/>
        <v>0</v>
      </c>
      <c r="EZ406" s="4">
        <f t="shared" si="700"/>
        <v>0</v>
      </c>
    </row>
    <row r="407" spans="1:164" x14ac:dyDescent="0.25">
      <c r="A407" s="4">
        <v>9</v>
      </c>
      <c r="B407" s="4" t="s">
        <v>732</v>
      </c>
      <c r="C407" s="24">
        <v>19</v>
      </c>
      <c r="D407" s="24">
        <v>5</v>
      </c>
      <c r="E407" s="24">
        <v>6</v>
      </c>
      <c r="F407" s="24">
        <v>8</v>
      </c>
      <c r="G407" s="24">
        <v>34</v>
      </c>
      <c r="H407" s="24">
        <v>43</v>
      </c>
      <c r="I407" s="21">
        <v>21</v>
      </c>
      <c r="J407" s="24">
        <v>-9</v>
      </c>
      <c r="L407" s="51" t="s">
        <v>732</v>
      </c>
      <c r="M407" s="64" t="s">
        <v>311</v>
      </c>
      <c r="N407" s="57" t="s">
        <v>100</v>
      </c>
      <c r="O407" s="57" t="s">
        <v>263</v>
      </c>
      <c r="P407" s="57" t="s">
        <v>145</v>
      </c>
      <c r="Q407" s="57" t="s">
        <v>101</v>
      </c>
      <c r="R407" s="55" t="s">
        <v>157</v>
      </c>
      <c r="S407" s="119"/>
      <c r="T407" s="57" t="s">
        <v>164</v>
      </c>
      <c r="U407" s="53"/>
      <c r="V407" s="57" t="s">
        <v>131</v>
      </c>
      <c r="W407" s="57" t="s">
        <v>147</v>
      </c>
      <c r="X407" s="94"/>
      <c r="AA407" s="51" t="s">
        <v>732</v>
      </c>
      <c r="AB407" s="64" t="s">
        <v>402</v>
      </c>
      <c r="AC407" s="57" t="s">
        <v>192</v>
      </c>
      <c r="AD407" s="57" t="s">
        <v>759</v>
      </c>
      <c r="AE407" s="57" t="s">
        <v>200</v>
      </c>
      <c r="AF407" s="57" t="s">
        <v>445</v>
      </c>
      <c r="AG407" s="55" t="s">
        <v>226</v>
      </c>
      <c r="AH407" s="119"/>
      <c r="AI407" s="57" t="s">
        <v>754</v>
      </c>
      <c r="AJ407" s="53"/>
      <c r="AK407" s="57" t="s">
        <v>266</v>
      </c>
      <c r="AL407" s="75" t="s">
        <v>316</v>
      </c>
      <c r="AM407" s="94"/>
      <c r="AW407" s="61">
        <f t="shared" si="701"/>
        <v>2</v>
      </c>
      <c r="AX407" s="46">
        <f t="shared" si="701"/>
        <v>2</v>
      </c>
      <c r="AY407" s="46">
        <f t="shared" si="701"/>
        <v>0</v>
      </c>
      <c r="AZ407" s="46">
        <f t="shared" si="701"/>
        <v>2</v>
      </c>
      <c r="BA407" s="46">
        <f t="shared" si="701"/>
        <v>2</v>
      </c>
      <c r="BB407" s="46">
        <f>(IF(R407="","",(IF(MID(R407,2,1)="-",LEFT(R407,1),LEFT(R407,2)))+0))</f>
        <v>0</v>
      </c>
      <c r="BC407" s="159" t="str">
        <f>(IF(S407="","",(IF(MID(S407,2,1)="-",LEFT(S407,1),LEFT(S407,2)))+0))</f>
        <v/>
      </c>
      <c r="BD407" s="46">
        <f>(IF(T407="","",(IF(MID(T407,2,1)="-",LEFT(T407,1),LEFT(T407,2)))+0))</f>
        <v>2</v>
      </c>
      <c r="BE407" s="62"/>
      <c r="BF407" s="46">
        <f>(IF(V407="","",(IF(MID(V407,2,1)="-",LEFT(V407,1),LEFT(V407,2)))+0))</f>
        <v>2</v>
      </c>
      <c r="BG407" s="63">
        <f>(IF(W407="","",(IF(MID(W407,2,1)="-",LEFT(W407,1),LEFT(W407,2)))+0))</f>
        <v>0</v>
      </c>
      <c r="BM407" s="46"/>
      <c r="BN407" s="46"/>
      <c r="BO407" s="46"/>
      <c r="BP407" s="46" t="str">
        <f t="shared" si="685"/>
        <v/>
      </c>
      <c r="BQ407" s="46" t="str">
        <f t="shared" si="685"/>
        <v/>
      </c>
      <c r="BR407" s="46" t="str">
        <f t="shared" si="685"/>
        <v/>
      </c>
      <c r="BS407" s="46" t="str">
        <f t="shared" si="685"/>
        <v/>
      </c>
      <c r="BT407" s="46" t="str">
        <f t="shared" si="685"/>
        <v/>
      </c>
      <c r="BU407" s="76"/>
      <c r="BV407" s="61">
        <f t="shared" si="702"/>
        <v>5</v>
      </c>
      <c r="BW407" s="46">
        <f t="shared" si="702"/>
        <v>3</v>
      </c>
      <c r="BX407" s="46">
        <f t="shared" si="702"/>
        <v>0</v>
      </c>
      <c r="BY407" s="46">
        <f t="shared" si="702"/>
        <v>4</v>
      </c>
      <c r="BZ407" s="46">
        <f t="shared" si="702"/>
        <v>2</v>
      </c>
      <c r="CA407" s="46">
        <f>(IF(R407="","",IF(RIGHT(R407,2)="10",RIGHT(R407,2),RIGHT(R407,1))+0))</f>
        <v>3</v>
      </c>
      <c r="CB407" s="159" t="str">
        <f>(IF(S407="","",IF(RIGHT(S407,2)="10",RIGHT(S407,2),RIGHT(S407,1))+0))</f>
        <v/>
      </c>
      <c r="CC407" s="46">
        <f>(IF(T407="","",IF(RIGHT(T407,2)="10",RIGHT(T407,2),RIGHT(T407,1))+0))</f>
        <v>0</v>
      </c>
      <c r="CD407" s="62"/>
      <c r="CE407" s="46">
        <f>(IF(V407="","",IF(RIGHT(V407,2)="10",RIGHT(V407,2),RIGHT(V407,1))+0))</f>
        <v>1</v>
      </c>
      <c r="CF407" s="63">
        <f>(IF(W407="","",IF(RIGHT(W407,2)="10",RIGHT(W407,2),RIGHT(W407,1))+0))</f>
        <v>1</v>
      </c>
      <c r="CL407" s="46"/>
      <c r="CM407" s="46"/>
      <c r="CN407" s="46"/>
      <c r="CO407" s="46" t="str">
        <f t="shared" si="687"/>
        <v/>
      </c>
      <c r="CP407" s="46" t="str">
        <f t="shared" si="687"/>
        <v/>
      </c>
      <c r="CQ407" s="46" t="str">
        <f t="shared" si="687"/>
        <v/>
      </c>
      <c r="CR407" s="46" t="str">
        <f t="shared" si="687"/>
        <v/>
      </c>
      <c r="CS407" s="46" t="str">
        <f t="shared" si="687"/>
        <v/>
      </c>
      <c r="CT407" s="20"/>
      <c r="CU407" s="61" t="str">
        <f>(IF(M407="","",IF(AW407&gt;BV407,"H",IF(AW407&lt;BV407,"A","D"))))</f>
        <v>A</v>
      </c>
      <c r="CV407" s="46" t="str">
        <f t="shared" si="711"/>
        <v>A</v>
      </c>
      <c r="CW407" s="46" t="str">
        <f t="shared" si="711"/>
        <v>D</v>
      </c>
      <c r="CX407" s="46" t="str">
        <f t="shared" si="711"/>
        <v>A</v>
      </c>
      <c r="CY407" s="46" t="str">
        <f t="shared" si="711"/>
        <v>D</v>
      </c>
      <c r="CZ407" s="46" t="str">
        <f>(IF(R407="","",IF(BB407&gt;CA407,"H",IF(BB407&lt;CA407,"A","D"))))</f>
        <v>A</v>
      </c>
      <c r="DA407" s="159" t="s">
        <v>718</v>
      </c>
      <c r="DB407" s="46" t="str">
        <f>(IF(T407="","",IF(BD407&gt;CC407,"H",IF(BD407&lt;CC407,"A","D"))))</f>
        <v>H</v>
      </c>
      <c r="DC407" s="62"/>
      <c r="DD407" s="46" t="str">
        <f t="shared" si="688"/>
        <v>H</v>
      </c>
      <c r="DE407" s="63" t="str">
        <f t="shared" si="688"/>
        <v>A</v>
      </c>
      <c r="DK407" s="46"/>
      <c r="DL407" s="46"/>
      <c r="DM407" s="46"/>
      <c r="DN407" s="24" t="str">
        <f t="shared" si="689"/>
        <v/>
      </c>
      <c r="DO407" s="24" t="str">
        <f t="shared" si="689"/>
        <v/>
      </c>
      <c r="DP407" s="24" t="str">
        <f t="shared" si="689"/>
        <v/>
      </c>
      <c r="DQ407" s="24" t="str">
        <f t="shared" si="689"/>
        <v/>
      </c>
      <c r="DR407" s="24" t="str">
        <f t="shared" si="689"/>
        <v/>
      </c>
      <c r="DS407" s="20"/>
      <c r="DT407" s="20" t="str">
        <f t="shared" si="690"/>
        <v>St. Andrews</v>
      </c>
      <c r="DU407" s="48">
        <f t="shared" si="703"/>
        <v>19</v>
      </c>
      <c r="DV407" s="49">
        <f t="shared" si="704"/>
        <v>3</v>
      </c>
      <c r="DW407" s="49">
        <f t="shared" si="705"/>
        <v>2</v>
      </c>
      <c r="DX407" s="49">
        <f t="shared" si="706"/>
        <v>5</v>
      </c>
      <c r="DY407" s="49">
        <f>COUNTIF(DC$399:DC$409,"A")</f>
        <v>2</v>
      </c>
      <c r="DZ407" s="49">
        <f>COUNTIF(DC$399:DC$409,"D")</f>
        <v>4</v>
      </c>
      <c r="EA407" s="49">
        <f>COUNTIF(DC$399:DC$409,"H")</f>
        <v>3</v>
      </c>
      <c r="EB407" s="48">
        <f t="shared" si="707"/>
        <v>5</v>
      </c>
      <c r="EC407" s="48">
        <f t="shared" si="691"/>
        <v>6</v>
      </c>
      <c r="ED407" s="48">
        <f t="shared" si="691"/>
        <v>8</v>
      </c>
      <c r="EE407" s="50">
        <f>SUM($AW407:$BT407)+SUM(CD$399:CD$409)</f>
        <v>34</v>
      </c>
      <c r="EF407" s="50">
        <f>SUM($BV407:$CS407)+SUM(BE$399:BE$409)</f>
        <v>43</v>
      </c>
      <c r="EG407" s="48">
        <f t="shared" si="708"/>
        <v>21</v>
      </c>
      <c r="EH407" s="50">
        <f t="shared" si="709"/>
        <v>-9</v>
      </c>
      <c r="EI407" s="47"/>
      <c r="EJ407" s="49">
        <f t="shared" si="692"/>
        <v>19</v>
      </c>
      <c r="EK407" s="49">
        <f t="shared" si="693"/>
        <v>5</v>
      </c>
      <c r="EL407" s="49">
        <f t="shared" si="694"/>
        <v>6</v>
      </c>
      <c r="EM407" s="49">
        <f t="shared" si="695"/>
        <v>8</v>
      </c>
      <c r="EN407" s="49">
        <f t="shared" si="696"/>
        <v>34</v>
      </c>
      <c r="EO407" s="49">
        <f t="shared" si="697"/>
        <v>43</v>
      </c>
      <c r="EP407" s="49">
        <f t="shared" si="698"/>
        <v>21</v>
      </c>
      <c r="EQ407" s="49">
        <f t="shared" si="699"/>
        <v>-9</v>
      </c>
      <c r="ER407" s="20"/>
      <c r="ES407" s="4">
        <f t="shared" si="710"/>
        <v>0</v>
      </c>
      <c r="ET407" s="4">
        <f t="shared" si="700"/>
        <v>0</v>
      </c>
      <c r="EU407" s="4">
        <f t="shared" si="700"/>
        <v>0</v>
      </c>
      <c r="EV407" s="4">
        <f t="shared" si="700"/>
        <v>0</v>
      </c>
      <c r="EW407" s="4">
        <f t="shared" si="700"/>
        <v>0</v>
      </c>
      <c r="EX407" s="4">
        <f t="shared" si="700"/>
        <v>0</v>
      </c>
      <c r="EY407" s="4">
        <f t="shared" si="700"/>
        <v>0</v>
      </c>
      <c r="EZ407" s="4">
        <f t="shared" si="700"/>
        <v>0</v>
      </c>
    </row>
    <row r="408" spans="1:164" s="20" customFormat="1" x14ac:dyDescent="0.25">
      <c r="A408" s="20">
        <v>10</v>
      </c>
      <c r="B408" s="20" t="s">
        <v>299</v>
      </c>
      <c r="C408" s="21">
        <v>19</v>
      </c>
      <c r="D408" s="21">
        <v>5</v>
      </c>
      <c r="E408" s="21">
        <v>1</v>
      </c>
      <c r="F408" s="21">
        <v>13</v>
      </c>
      <c r="G408" s="21">
        <v>28</v>
      </c>
      <c r="H408" s="21">
        <v>41</v>
      </c>
      <c r="I408" s="21">
        <v>16</v>
      </c>
      <c r="J408" s="21">
        <v>-13</v>
      </c>
      <c r="L408" s="51" t="s">
        <v>359</v>
      </c>
      <c r="M408" s="64" t="s">
        <v>146</v>
      </c>
      <c r="N408" s="57" t="s">
        <v>206</v>
      </c>
      <c r="O408" s="57" t="s">
        <v>131</v>
      </c>
      <c r="P408" s="57" t="s">
        <v>206</v>
      </c>
      <c r="Q408" s="57" t="s">
        <v>263</v>
      </c>
      <c r="R408" s="55" t="s">
        <v>211</v>
      </c>
      <c r="S408" s="57" t="s">
        <v>133</v>
      </c>
      <c r="T408" s="57" t="s">
        <v>131</v>
      </c>
      <c r="U408" s="57" t="s">
        <v>132</v>
      </c>
      <c r="V408" s="53"/>
      <c r="W408" s="57" t="s">
        <v>117</v>
      </c>
      <c r="X408" s="96"/>
      <c r="AA408" s="51" t="s">
        <v>359</v>
      </c>
      <c r="AB408" s="64" t="s">
        <v>257</v>
      </c>
      <c r="AC408" s="57" t="s">
        <v>611</v>
      </c>
      <c r="AD408" s="57" t="s">
        <v>389</v>
      </c>
      <c r="AE408" s="57" t="s">
        <v>670</v>
      </c>
      <c r="AF408" s="57" t="s">
        <v>639</v>
      </c>
      <c r="AG408" s="55" t="s">
        <v>617</v>
      </c>
      <c r="AH408" s="57" t="s">
        <v>383</v>
      </c>
      <c r="AI408" s="57" t="s">
        <v>203</v>
      </c>
      <c r="AJ408" s="57" t="s">
        <v>437</v>
      </c>
      <c r="AK408" s="53"/>
      <c r="AL408" s="75" t="s">
        <v>754</v>
      </c>
      <c r="AM408" s="94"/>
      <c r="AW408" s="61">
        <f t="shared" si="701"/>
        <v>3</v>
      </c>
      <c r="AX408" s="46">
        <f t="shared" si="701"/>
        <v>1</v>
      </c>
      <c r="AY408" s="46">
        <f t="shared" si="701"/>
        <v>2</v>
      </c>
      <c r="AZ408" s="46">
        <f t="shared" si="701"/>
        <v>1</v>
      </c>
      <c r="BA408" s="46">
        <f t="shared" si="701"/>
        <v>0</v>
      </c>
      <c r="BB408" s="46">
        <f>(IF(R408="","",(IF(MID(R408,2,1)="-",LEFT(R408,1),LEFT(R408,2)))+0))</f>
        <v>7</v>
      </c>
      <c r="BC408" s="46">
        <f>(IF(S408="","",(IF(MID(S408,2,1)="-",LEFT(S408,1),LEFT(S408,2)))+0))</f>
        <v>7</v>
      </c>
      <c r="BD408" s="46">
        <f>(IF(T408="","",(IF(MID(T408,2,1)="-",LEFT(T408,1),LEFT(T408,2)))+0))</f>
        <v>2</v>
      </c>
      <c r="BE408" s="46">
        <f>(IF(U408="","",(IF(MID(U408,2,1)="-",LEFT(U408,1),LEFT(U408,2)))+0))</f>
        <v>4</v>
      </c>
      <c r="BF408" s="62"/>
      <c r="BG408" s="63">
        <f>(IF(W408="","",(IF(MID(W408,2,1)="-",LEFT(W408,1),LEFT(W408,2)))+0))</f>
        <v>1</v>
      </c>
      <c r="BH408" s="4"/>
      <c r="BI408" s="4"/>
      <c r="BJ408" s="4"/>
      <c r="BK408" s="4"/>
      <c r="BL408" s="4"/>
      <c r="BM408" s="4"/>
      <c r="BN408" s="4"/>
      <c r="BO408" s="4"/>
      <c r="BP408" s="4"/>
      <c r="BQ408" s="4"/>
      <c r="BR408" s="4"/>
      <c r="BS408" s="4"/>
      <c r="BT408" s="4"/>
      <c r="BU408" s="4"/>
      <c r="BV408" s="61">
        <f t="shared" si="702"/>
        <v>4</v>
      </c>
      <c r="BW408" s="46">
        <f t="shared" si="702"/>
        <v>2</v>
      </c>
      <c r="BX408" s="46">
        <f t="shared" si="702"/>
        <v>1</v>
      </c>
      <c r="BY408" s="46">
        <f t="shared" si="702"/>
        <v>2</v>
      </c>
      <c r="BZ408" s="46">
        <f t="shared" si="702"/>
        <v>0</v>
      </c>
      <c r="CA408" s="46">
        <f>(IF(R408="","",IF(RIGHT(R408,2)="10",RIGHT(R408,2),RIGHT(R408,1))+0))</f>
        <v>2</v>
      </c>
      <c r="CB408" s="46">
        <f>(IF(S408="","",IF(RIGHT(S408,2)="10",RIGHT(S408,2),RIGHT(S408,1))+0))</f>
        <v>0</v>
      </c>
      <c r="CC408" s="46">
        <f>(IF(T408="","",IF(RIGHT(T408,2)="10",RIGHT(T408,2),RIGHT(T408,1))+0))</f>
        <v>1</v>
      </c>
      <c r="CD408" s="46">
        <f>(IF(U408="","",IF(RIGHT(U408,2)="10",RIGHT(U408,2),RIGHT(U408,1))+0))</f>
        <v>1</v>
      </c>
      <c r="CE408" s="62"/>
      <c r="CF408" s="63">
        <f>(IF(W408="","",IF(RIGHT(W408,2)="10",RIGHT(W408,2),RIGHT(W408,1))+0))</f>
        <v>1</v>
      </c>
      <c r="CG408" s="4"/>
      <c r="CH408" s="4"/>
      <c r="CI408" s="4"/>
      <c r="CJ408" s="4"/>
      <c r="CK408" s="4"/>
      <c r="CL408" s="4"/>
      <c r="CM408" s="4"/>
      <c r="CN408" s="4"/>
      <c r="CO408" s="4"/>
      <c r="CP408" s="4"/>
      <c r="CQ408" s="4"/>
      <c r="CR408" s="4"/>
      <c r="CS408" s="4"/>
      <c r="CT408" s="4"/>
      <c r="CU408" s="61" t="str">
        <f>(IF(M408="","",IF(AW408&gt;BV408,"H",IF(AW408&lt;BV408,"A","D"))))</f>
        <v>A</v>
      </c>
      <c r="CV408" s="46" t="str">
        <f t="shared" si="711"/>
        <v>A</v>
      </c>
      <c r="CW408" s="46" t="str">
        <f t="shared" si="711"/>
        <v>H</v>
      </c>
      <c r="CX408" s="46" t="str">
        <f t="shared" si="711"/>
        <v>A</v>
      </c>
      <c r="CY408" s="46" t="str">
        <f t="shared" si="711"/>
        <v>D</v>
      </c>
      <c r="CZ408" s="46" t="str">
        <f>(IF(R408="","",IF(BB408&gt;CA408,"H",IF(BB408&lt;CA408,"A","D"))))</f>
        <v>H</v>
      </c>
      <c r="DA408" s="46" t="str">
        <f>(IF(S408="","",IF(BC408&gt;CB408,"H",IF(BC408&lt;CB408,"A","D"))))</f>
        <v>H</v>
      </c>
      <c r="DB408" s="46" t="str">
        <f>(IF(T408="","",IF(BD408&gt;CC408,"H",IF(BD408&lt;CC408,"A","D"))))</f>
        <v>H</v>
      </c>
      <c r="DC408" s="46" t="str">
        <f>(IF(U408="","",IF(BE408&gt;CD408,"H",IF(BE408&lt;CD408,"A","D"))))</f>
        <v>H</v>
      </c>
      <c r="DD408" s="62" t="str">
        <f t="shared" si="688"/>
        <v/>
      </c>
      <c r="DE408" s="63" t="str">
        <f t="shared" si="688"/>
        <v>D</v>
      </c>
      <c r="DF408" s="4"/>
      <c r="DG408" s="4"/>
      <c r="DH408" s="4"/>
      <c r="DI408" s="4"/>
      <c r="DJ408" s="4"/>
      <c r="DK408" s="4"/>
      <c r="DL408" s="4"/>
      <c r="DM408" s="4"/>
      <c r="DN408" s="4"/>
      <c r="DO408" s="4"/>
      <c r="DP408" s="4"/>
      <c r="DQ408" s="4"/>
      <c r="DR408" s="4"/>
      <c r="DS408" s="4"/>
      <c r="DT408" s="20" t="str">
        <f t="shared" si="690"/>
        <v>Tooting &amp; Mitcham United</v>
      </c>
      <c r="DU408" s="48">
        <f t="shared" si="703"/>
        <v>20</v>
      </c>
      <c r="DV408" s="49">
        <f t="shared" si="704"/>
        <v>5</v>
      </c>
      <c r="DW408" s="49">
        <f t="shared" si="705"/>
        <v>2</v>
      </c>
      <c r="DX408" s="49">
        <f t="shared" si="706"/>
        <v>3</v>
      </c>
      <c r="DY408" s="49">
        <f>COUNTIF(DD$399:DD$409,"A")</f>
        <v>4</v>
      </c>
      <c r="DZ408" s="49">
        <f>COUNTIF(DD$399:DD$409,"D")</f>
        <v>2</v>
      </c>
      <c r="EA408" s="49">
        <f>COUNTIF(DD$399:DD$409,"H")</f>
        <v>4</v>
      </c>
      <c r="EB408" s="48">
        <f t="shared" si="707"/>
        <v>9</v>
      </c>
      <c r="EC408" s="48">
        <f t="shared" si="691"/>
        <v>4</v>
      </c>
      <c r="ED408" s="48">
        <f t="shared" si="691"/>
        <v>7</v>
      </c>
      <c r="EE408" s="50">
        <f>SUM($AW408:$BT408)+SUM(CE$399:CE$409)</f>
        <v>49</v>
      </c>
      <c r="EF408" s="50">
        <f>SUM($BV408:$CS408)+SUM(BF$399:BF$409)</f>
        <v>39</v>
      </c>
      <c r="EG408" s="48">
        <f t="shared" si="708"/>
        <v>31</v>
      </c>
      <c r="EH408" s="50">
        <f t="shared" si="709"/>
        <v>10</v>
      </c>
      <c r="EI408" s="47"/>
      <c r="EJ408" s="49">
        <f t="shared" si="692"/>
        <v>20</v>
      </c>
      <c r="EK408" s="49">
        <f t="shared" si="693"/>
        <v>9</v>
      </c>
      <c r="EL408" s="49">
        <f t="shared" si="694"/>
        <v>4</v>
      </c>
      <c r="EM408" s="49">
        <f t="shared" si="695"/>
        <v>7</v>
      </c>
      <c r="EN408" s="49">
        <f t="shared" si="696"/>
        <v>49</v>
      </c>
      <c r="EO408" s="49">
        <f t="shared" si="697"/>
        <v>39</v>
      </c>
      <c r="EP408" s="49">
        <f t="shared" si="698"/>
        <v>31</v>
      </c>
      <c r="EQ408" s="49">
        <f t="shared" si="699"/>
        <v>10</v>
      </c>
      <c r="ES408" s="4">
        <f t="shared" si="710"/>
        <v>0</v>
      </c>
      <c r="ET408" s="4">
        <f t="shared" si="700"/>
        <v>0</v>
      </c>
      <c r="EU408" s="4">
        <f t="shared" si="700"/>
        <v>0</v>
      </c>
      <c r="EV408" s="4">
        <f t="shared" si="700"/>
        <v>0</v>
      </c>
      <c r="EW408" s="4">
        <f t="shared" si="700"/>
        <v>0</v>
      </c>
      <c r="EX408" s="4">
        <f t="shared" si="700"/>
        <v>0</v>
      </c>
      <c r="EY408" s="4">
        <f t="shared" si="700"/>
        <v>0</v>
      </c>
      <c r="EZ408" s="4">
        <f t="shared" si="700"/>
        <v>0</v>
      </c>
      <c r="FC408" s="22"/>
      <c r="FD408" s="22"/>
      <c r="FE408" s="22"/>
      <c r="FF408" s="22"/>
      <c r="FG408" s="22"/>
      <c r="FH408" s="4"/>
    </row>
    <row r="409" spans="1:164" ht="11.4" thickBot="1" x14ac:dyDescent="0.3">
      <c r="A409" s="4">
        <v>11</v>
      </c>
      <c r="B409" s="4" t="s">
        <v>682</v>
      </c>
      <c r="C409" s="24">
        <v>20</v>
      </c>
      <c r="D409" s="24">
        <v>1</v>
      </c>
      <c r="E409" s="24">
        <v>1</v>
      </c>
      <c r="F409" s="24">
        <v>18</v>
      </c>
      <c r="G409" s="24">
        <v>15</v>
      </c>
      <c r="H409" s="24">
        <v>100</v>
      </c>
      <c r="I409" s="21">
        <v>4</v>
      </c>
      <c r="J409" s="24">
        <v>-85</v>
      </c>
      <c r="L409" s="77" t="s">
        <v>739</v>
      </c>
      <c r="M409" s="64" t="s">
        <v>147</v>
      </c>
      <c r="N409" s="57" t="s">
        <v>206</v>
      </c>
      <c r="O409" s="57" t="s">
        <v>102</v>
      </c>
      <c r="P409" s="57" t="s">
        <v>131</v>
      </c>
      <c r="Q409" s="57" t="s">
        <v>599</v>
      </c>
      <c r="R409" s="55" t="s">
        <v>131</v>
      </c>
      <c r="S409" s="57" t="s">
        <v>134</v>
      </c>
      <c r="T409" s="119"/>
      <c r="U409" s="57" t="s">
        <v>233</v>
      </c>
      <c r="V409" s="57" t="s">
        <v>101</v>
      </c>
      <c r="W409" s="53"/>
      <c r="X409" s="94"/>
      <c r="AA409" s="77" t="s">
        <v>739</v>
      </c>
      <c r="AB409" s="78" t="s">
        <v>251</v>
      </c>
      <c r="AC409" s="80" t="s">
        <v>268</v>
      </c>
      <c r="AD409" s="80" t="s">
        <v>528</v>
      </c>
      <c r="AE409" s="80" t="s">
        <v>315</v>
      </c>
      <c r="AF409" s="80" t="s">
        <v>260</v>
      </c>
      <c r="AG409" s="81" t="s">
        <v>680</v>
      </c>
      <c r="AH409" s="80" t="s">
        <v>439</v>
      </c>
      <c r="AI409" s="151"/>
      <c r="AJ409" s="80" t="s">
        <v>252</v>
      </c>
      <c r="AK409" s="80" t="s">
        <v>377</v>
      </c>
      <c r="AL409" s="83"/>
      <c r="AM409" s="94"/>
      <c r="AW409" s="87">
        <f t="shared" si="701"/>
        <v>0</v>
      </c>
      <c r="AX409" s="88">
        <f t="shared" si="701"/>
        <v>1</v>
      </c>
      <c r="AY409" s="88">
        <f t="shared" si="701"/>
        <v>3</v>
      </c>
      <c r="AZ409" s="88">
        <f t="shared" si="701"/>
        <v>2</v>
      </c>
      <c r="BA409" s="88">
        <f t="shared" si="701"/>
        <v>11</v>
      </c>
      <c r="BB409" s="88">
        <f>(IF(R409="","",(IF(MID(R409,2,1)="-",LEFT(R409,1),LEFT(R409,2)))+0))</f>
        <v>2</v>
      </c>
      <c r="BC409" s="88">
        <f>(IF(S409="","",(IF(MID(S409,2,1)="-",LEFT(S409,1),LEFT(S409,2)))+0))</f>
        <v>3</v>
      </c>
      <c r="BD409" s="164" t="str">
        <f>(IF(T409="","",(IF(MID(T409,2,1)="-",LEFT(T409,1),LEFT(T409,2)))+0))</f>
        <v/>
      </c>
      <c r="BE409" s="88">
        <f>(IF(U409="","",(IF(MID(U409,2,1)="-",LEFT(U409,1),LEFT(U409,2)))+0))</f>
        <v>5</v>
      </c>
      <c r="BF409" s="88">
        <f>(IF(V409="","",(IF(MID(V409,2,1)="-",LEFT(V409,1),LEFT(V409,2)))+0))</f>
        <v>2</v>
      </c>
      <c r="BG409" s="89"/>
      <c r="BV409" s="87">
        <f t="shared" si="702"/>
        <v>1</v>
      </c>
      <c r="BW409" s="88">
        <f t="shared" si="702"/>
        <v>2</v>
      </c>
      <c r="BX409" s="88">
        <f t="shared" si="702"/>
        <v>0</v>
      </c>
      <c r="BY409" s="88">
        <f t="shared" si="702"/>
        <v>1</v>
      </c>
      <c r="BZ409" s="88">
        <f t="shared" si="702"/>
        <v>0</v>
      </c>
      <c r="CA409" s="88">
        <f>(IF(R409="","",IF(RIGHT(R409,2)="10",RIGHT(R409,2),RIGHT(R409,1))+0))</f>
        <v>1</v>
      </c>
      <c r="CB409" s="88">
        <f>(IF(S409="","",IF(RIGHT(S409,2)="10",RIGHT(S409,2),RIGHT(S409,1))+0))</f>
        <v>1</v>
      </c>
      <c r="CC409" s="164" t="str">
        <f>(IF(T409="","",IF(RIGHT(T409,2)="10",RIGHT(T409,2),RIGHT(T409,1))+0))</f>
        <v/>
      </c>
      <c r="CD409" s="88">
        <f>(IF(U409="","",IF(RIGHT(U409,2)="10",RIGHT(U409,2),RIGHT(U409,1))+0))</f>
        <v>2</v>
      </c>
      <c r="CE409" s="88">
        <f>(IF(V409="","",IF(RIGHT(V409,2)="10",RIGHT(V409,2),RIGHT(V409,1))+0))</f>
        <v>2</v>
      </c>
      <c r="CF409" s="89" t="str">
        <f>(IF(W409="","",IF(RIGHT(W409,2)="10",RIGHT(W409,2),RIGHT(W409,1))+0))</f>
        <v/>
      </c>
      <c r="CU409" s="87" t="str">
        <f>(IF(M409="","",IF(AW409&gt;BV409,"H",IF(AW409&lt;BV409,"A","D"))))</f>
        <v>A</v>
      </c>
      <c r="CV409" s="88" t="str">
        <f t="shared" si="711"/>
        <v>A</v>
      </c>
      <c r="CW409" s="88" t="str">
        <f t="shared" si="711"/>
        <v>H</v>
      </c>
      <c r="CX409" s="88" t="str">
        <f t="shared" si="711"/>
        <v>H</v>
      </c>
      <c r="CY409" s="88" t="str">
        <f t="shared" si="711"/>
        <v>H</v>
      </c>
      <c r="CZ409" s="88" t="str">
        <f>(IF(R409="","",IF(BB409&gt;CA409,"H",IF(BB409&lt;CA409,"A","D"))))</f>
        <v>H</v>
      </c>
      <c r="DA409" s="88" t="str">
        <f>(IF(S409="","",IF(BC409&gt;CB409,"H",IF(BC409&lt;CB409,"A","D"))))</f>
        <v>H</v>
      </c>
      <c r="DB409" s="164" t="s">
        <v>718</v>
      </c>
      <c r="DC409" s="88" t="str">
        <f>(IF(U409="","",IF(BE409&gt;CD409,"H",IF(BE409&lt;CD409,"A","D"))))</f>
        <v>H</v>
      </c>
      <c r="DD409" s="88" t="str">
        <f t="shared" si="688"/>
        <v>D</v>
      </c>
      <c r="DE409" s="89" t="str">
        <f t="shared" si="688"/>
        <v/>
      </c>
      <c r="DT409" s="20" t="str">
        <f t="shared" si="690"/>
        <v>Westfield</v>
      </c>
      <c r="DU409" s="48">
        <f>SUM(EB409:ED409)</f>
        <v>20</v>
      </c>
      <c r="DV409" s="49">
        <f t="shared" si="704"/>
        <v>7</v>
      </c>
      <c r="DW409" s="49">
        <f t="shared" si="705"/>
        <v>1</v>
      </c>
      <c r="DX409" s="49">
        <f t="shared" si="706"/>
        <v>2</v>
      </c>
      <c r="DY409" s="49">
        <f>COUNTIF(DE$399:DE$409,"A")</f>
        <v>7</v>
      </c>
      <c r="DZ409" s="49">
        <f>COUNTIF(DE$399:DE$409,"D")</f>
        <v>3</v>
      </c>
      <c r="EA409" s="49">
        <f>COUNTIF(DE$399:DE$409,"H")</f>
        <v>0</v>
      </c>
      <c r="EB409" s="48">
        <f>DV409+DY409</f>
        <v>14</v>
      </c>
      <c r="EC409" s="48">
        <f>DW409+DZ409</f>
        <v>4</v>
      </c>
      <c r="ED409" s="48">
        <f>DX409+EA409</f>
        <v>2</v>
      </c>
      <c r="EE409" s="50">
        <f>SUM($AW409:$BT409)+SUM(CF$399:CF$409)</f>
        <v>48</v>
      </c>
      <c r="EF409" s="50">
        <f>SUM($BV409:$CS409)+SUM(BG$399:BG$409)</f>
        <v>14</v>
      </c>
      <c r="EG409" s="48">
        <f>(EB409*3)+EC409</f>
        <v>46</v>
      </c>
      <c r="EH409" s="50">
        <f>EE409-EF409</f>
        <v>34</v>
      </c>
      <c r="EI409" s="47"/>
      <c r="EJ409" s="49">
        <f t="shared" si="692"/>
        <v>20</v>
      </c>
      <c r="EK409" s="49">
        <f t="shared" si="693"/>
        <v>14</v>
      </c>
      <c r="EL409" s="49">
        <f t="shared" si="694"/>
        <v>4</v>
      </c>
      <c r="EM409" s="49">
        <f t="shared" si="695"/>
        <v>2</v>
      </c>
      <c r="EN409" s="49">
        <f t="shared" si="696"/>
        <v>48</v>
      </c>
      <c r="EO409" s="49">
        <f t="shared" si="697"/>
        <v>14</v>
      </c>
      <c r="EP409" s="49">
        <f t="shared" si="698"/>
        <v>46</v>
      </c>
      <c r="EQ409" s="49">
        <f t="shared" si="699"/>
        <v>34</v>
      </c>
      <c r="ER409" s="20"/>
      <c r="ES409" s="4">
        <f>IF(DU409=EJ409,0,1)</f>
        <v>0</v>
      </c>
      <c r="ET409" s="4">
        <f t="shared" si="700"/>
        <v>0</v>
      </c>
      <c r="EU409" s="4">
        <f t="shared" si="700"/>
        <v>0</v>
      </c>
      <c r="EV409" s="4">
        <f t="shared" si="700"/>
        <v>0</v>
      </c>
      <c r="EW409" s="4">
        <f t="shared" si="700"/>
        <v>0</v>
      </c>
      <c r="EX409" s="4">
        <f t="shared" si="700"/>
        <v>0</v>
      </c>
      <c r="EY409" s="4">
        <f t="shared" si="700"/>
        <v>0</v>
      </c>
      <c r="EZ409" s="4">
        <f t="shared" si="700"/>
        <v>0</v>
      </c>
    </row>
    <row r="410" spans="1:164" ht="11.4" thickBot="1" x14ac:dyDescent="0.3">
      <c r="G410" s="27">
        <f>SUM(G399:G409)</f>
        <v>472</v>
      </c>
      <c r="H410" s="27">
        <f>SUM(H399:H409)</f>
        <v>472</v>
      </c>
      <c r="J410" s="27">
        <f>SUM(J399:J409)</f>
        <v>0</v>
      </c>
      <c r="L410" s="106" t="s">
        <v>635</v>
      </c>
      <c r="M410" s="107"/>
      <c r="N410" s="107"/>
      <c r="O410" s="107"/>
      <c r="P410" s="107"/>
      <c r="Q410" s="107"/>
      <c r="R410" s="108" t="s">
        <v>121</v>
      </c>
      <c r="S410" s="107" t="s">
        <v>179</v>
      </c>
      <c r="T410" s="107"/>
      <c r="U410" s="107" t="s">
        <v>263</v>
      </c>
      <c r="V410" s="107"/>
      <c r="W410" s="107" t="s">
        <v>175</v>
      </c>
      <c r="X410" s="165"/>
      <c r="AA410" s="106" t="s">
        <v>635</v>
      </c>
      <c r="AB410" s="107"/>
      <c r="AC410" s="107"/>
      <c r="AD410" s="107"/>
      <c r="AE410" s="107"/>
      <c r="AF410" s="107"/>
      <c r="AG410" s="107" t="s">
        <v>515</v>
      </c>
      <c r="AH410" s="107" t="s">
        <v>220</v>
      </c>
      <c r="AI410" s="107"/>
      <c r="AJ410" s="107" t="s">
        <v>680</v>
      </c>
      <c r="AK410" s="107"/>
      <c r="AL410" s="107" t="s">
        <v>200</v>
      </c>
      <c r="AM410" s="165"/>
      <c r="BC410" s="4">
        <f>(IF(S410="","",(IF(MID(S410,2,1)="-",LEFT(S410,1),LEFT(S410,2)))+0))</f>
        <v>3</v>
      </c>
      <c r="BE410" s="4">
        <f>(IF(U410="","",(IF(MID(U410,2,1)="-",LEFT(U410,1),LEFT(U410,2)))+0))</f>
        <v>0</v>
      </c>
      <c r="CB410" s="4">
        <f>(IF(S410="","",IF(RIGHT(S410,2)="10",RIGHT(S410,2),RIGHT(S410,1))+0))</f>
        <v>3</v>
      </c>
      <c r="CD410" s="4">
        <f>(IF(U410="","",IF(RIGHT(U410,2)="10",RIGHT(U410,2),RIGHT(U410,1))+0))</f>
        <v>0</v>
      </c>
      <c r="DC410" s="4" t="str">
        <f>(IF(U410="","",IF(BE410&gt;CD410,"H",IF(BE410&lt;CD410,"A","D"))))</f>
        <v>D</v>
      </c>
    </row>
    <row r="411" spans="1:164" x14ac:dyDescent="0.25">
      <c r="B411" s="4" t="s">
        <v>760</v>
      </c>
      <c r="C411" s="24">
        <v>6</v>
      </c>
      <c r="D411" s="24">
        <v>0</v>
      </c>
      <c r="E411" s="24">
        <v>2</v>
      </c>
      <c r="F411" s="24">
        <v>4</v>
      </c>
      <c r="G411" s="24">
        <v>5</v>
      </c>
      <c r="H411" s="24">
        <v>29</v>
      </c>
      <c r="I411" s="21">
        <v>2</v>
      </c>
      <c r="J411" s="24">
        <v>-24</v>
      </c>
    </row>
    <row r="412" spans="1:164" ht="11.4" thickBot="1" x14ac:dyDescent="0.3">
      <c r="A412" s="20" t="s">
        <v>761</v>
      </c>
      <c r="B412" s="20"/>
      <c r="C412" s="23" t="s">
        <v>722</v>
      </c>
      <c r="D412" s="21"/>
      <c r="E412" s="21"/>
      <c r="F412" s="21"/>
      <c r="G412" s="21"/>
      <c r="H412" s="21"/>
      <c r="J412" s="21"/>
    </row>
    <row r="413" spans="1:164" ht="11.4" thickBot="1" x14ac:dyDescent="0.3">
      <c r="A413" s="20" t="s">
        <v>11</v>
      </c>
      <c r="B413" s="20" t="s">
        <v>12</v>
      </c>
      <c r="C413" s="21" t="s">
        <v>13</v>
      </c>
      <c r="D413" s="21" t="s">
        <v>14</v>
      </c>
      <c r="E413" s="21" t="s">
        <v>15</v>
      </c>
      <c r="F413" s="21" t="s">
        <v>16</v>
      </c>
      <c r="G413" s="21" t="s">
        <v>17</v>
      </c>
      <c r="H413" s="21" t="s">
        <v>18</v>
      </c>
      <c r="I413" s="21" t="s">
        <v>19</v>
      </c>
      <c r="J413" s="21" t="s">
        <v>96</v>
      </c>
      <c r="L413" s="131" t="s">
        <v>420</v>
      </c>
      <c r="M413" s="33" t="s">
        <v>620</v>
      </c>
      <c r="N413" s="33" t="s">
        <v>509</v>
      </c>
      <c r="O413" s="33" t="s">
        <v>622</v>
      </c>
      <c r="P413" s="33" t="s">
        <v>686</v>
      </c>
      <c r="Q413" s="33" t="s">
        <v>762</v>
      </c>
      <c r="R413" s="34" t="s">
        <v>292</v>
      </c>
      <c r="S413" s="33" t="s">
        <v>763</v>
      </c>
      <c r="T413" s="33" t="s">
        <v>625</v>
      </c>
      <c r="U413" s="33" t="s">
        <v>371</v>
      </c>
      <c r="V413" s="33" t="s">
        <v>725</v>
      </c>
      <c r="W413" s="35" t="s">
        <v>89</v>
      </c>
      <c r="AA413" s="131" t="s">
        <v>420</v>
      </c>
      <c r="AB413" s="33" t="s">
        <v>620</v>
      </c>
      <c r="AC413" s="33" t="s">
        <v>509</v>
      </c>
      <c r="AD413" s="33" t="s">
        <v>622</v>
      </c>
      <c r="AE413" s="33" t="s">
        <v>686</v>
      </c>
      <c r="AF413" s="33" t="s">
        <v>762</v>
      </c>
      <c r="AG413" s="34" t="s">
        <v>292</v>
      </c>
      <c r="AH413" s="33" t="s">
        <v>763</v>
      </c>
      <c r="AI413" s="33" t="s">
        <v>625</v>
      </c>
      <c r="AJ413" s="33" t="s">
        <v>371</v>
      </c>
      <c r="AK413" s="33" t="s">
        <v>725</v>
      </c>
      <c r="AL413" s="35" t="s">
        <v>89</v>
      </c>
      <c r="AP413" s="4" t="s">
        <v>764</v>
      </c>
      <c r="DU413" s="24" t="s">
        <v>13</v>
      </c>
      <c r="DV413" s="24" t="s">
        <v>90</v>
      </c>
      <c r="DW413" s="24" t="s">
        <v>91</v>
      </c>
      <c r="DX413" s="24" t="s">
        <v>92</v>
      </c>
      <c r="DY413" s="24" t="s">
        <v>93</v>
      </c>
      <c r="DZ413" s="24" t="s">
        <v>94</v>
      </c>
      <c r="EA413" s="24" t="s">
        <v>95</v>
      </c>
      <c r="EB413" s="24" t="s">
        <v>14</v>
      </c>
      <c r="EC413" s="24" t="s">
        <v>15</v>
      </c>
      <c r="ED413" s="24" t="s">
        <v>16</v>
      </c>
      <c r="EE413" s="24" t="s">
        <v>17</v>
      </c>
      <c r="EF413" s="24" t="s">
        <v>18</v>
      </c>
      <c r="EG413" s="24" t="s">
        <v>19</v>
      </c>
      <c r="EH413" s="24" t="s">
        <v>96</v>
      </c>
      <c r="EI413" s="24"/>
      <c r="EJ413" s="24" t="s">
        <v>13</v>
      </c>
      <c r="EK413" s="24" t="s">
        <v>14</v>
      </c>
      <c r="EL413" s="24" t="s">
        <v>15</v>
      </c>
      <c r="EM413" s="24" t="s">
        <v>16</v>
      </c>
      <c r="EN413" s="24" t="s">
        <v>17</v>
      </c>
      <c r="EO413" s="24" t="s">
        <v>18</v>
      </c>
      <c r="EP413" s="24" t="s">
        <v>19</v>
      </c>
      <c r="EQ413" s="24" t="s">
        <v>96</v>
      </c>
    </row>
    <row r="414" spans="1:164" x14ac:dyDescent="0.25">
      <c r="A414" s="4">
        <v>1</v>
      </c>
      <c r="B414" s="4" t="s">
        <v>765</v>
      </c>
      <c r="C414" s="24">
        <v>20</v>
      </c>
      <c r="D414" s="24">
        <v>14</v>
      </c>
      <c r="E414" s="24">
        <v>5</v>
      </c>
      <c r="F414" s="24">
        <v>1</v>
      </c>
      <c r="G414" s="24">
        <v>50</v>
      </c>
      <c r="H414" s="24">
        <v>22</v>
      </c>
      <c r="I414" s="21">
        <v>47</v>
      </c>
      <c r="J414" s="24">
        <v>28</v>
      </c>
      <c r="L414" s="36" t="s">
        <v>750</v>
      </c>
      <c r="M414" s="37"/>
      <c r="N414" s="166"/>
      <c r="O414" s="33" t="s">
        <v>232</v>
      </c>
      <c r="P414" s="33" t="s">
        <v>134</v>
      </c>
      <c r="Q414" s="33" t="s">
        <v>263</v>
      </c>
      <c r="R414" s="34" t="s">
        <v>101</v>
      </c>
      <c r="S414" s="33" t="s">
        <v>132</v>
      </c>
      <c r="T414" s="33" t="s">
        <v>147</v>
      </c>
      <c r="U414" s="33" t="s">
        <v>198</v>
      </c>
      <c r="V414" s="33" t="s">
        <v>134</v>
      </c>
      <c r="W414" s="35" t="s">
        <v>147</v>
      </c>
      <c r="AA414" s="36" t="s">
        <v>750</v>
      </c>
      <c r="AB414" s="37"/>
      <c r="AC414" s="156"/>
      <c r="AD414" s="33" t="s">
        <v>248</v>
      </c>
      <c r="AE414" s="33" t="s">
        <v>251</v>
      </c>
      <c r="AF414" s="33" t="s">
        <v>557</v>
      </c>
      <c r="AG414" s="34" t="s">
        <v>490</v>
      </c>
      <c r="AH414" s="33" t="s">
        <v>680</v>
      </c>
      <c r="AI414" s="33" t="s">
        <v>640</v>
      </c>
      <c r="AJ414" s="33" t="s">
        <v>476</v>
      </c>
      <c r="AK414" s="33" t="s">
        <v>261</v>
      </c>
      <c r="AL414" s="35" t="s">
        <v>271</v>
      </c>
      <c r="AP414" s="4" t="s">
        <v>681</v>
      </c>
      <c r="AW414" s="43"/>
      <c r="AX414" s="167" t="str">
        <f t="shared" ref="AX414:BG418" si="712">(IF(N414="","",(IF(MID(N414,2,1)="-",LEFT(N414,1),LEFT(N414,2)))+0))</f>
        <v/>
      </c>
      <c r="AY414" s="44">
        <f t="shared" si="712"/>
        <v>4</v>
      </c>
      <c r="AZ414" s="44">
        <f t="shared" si="712"/>
        <v>3</v>
      </c>
      <c r="BA414" s="44">
        <f t="shared" si="712"/>
        <v>0</v>
      </c>
      <c r="BB414" s="44">
        <f t="shared" si="712"/>
        <v>2</v>
      </c>
      <c r="BC414" s="44">
        <f t="shared" si="712"/>
        <v>4</v>
      </c>
      <c r="BD414" s="44">
        <f t="shared" si="712"/>
        <v>0</v>
      </c>
      <c r="BE414" s="44">
        <f t="shared" si="712"/>
        <v>3</v>
      </c>
      <c r="BF414" s="44">
        <f t="shared" si="712"/>
        <v>3</v>
      </c>
      <c r="BG414" s="45">
        <f t="shared" si="712"/>
        <v>0</v>
      </c>
      <c r="BM414" s="46"/>
      <c r="BN414" s="46"/>
      <c r="BO414" s="46"/>
      <c r="BP414" s="46" t="str">
        <f t="shared" ref="BP414:BT422" si="713">(IF(AQ414="","",(IF(MID(AQ414,2,1)="-",LEFT(AQ414,1),LEFT(AQ414,2)))+0))</f>
        <v/>
      </c>
      <c r="BQ414" s="46" t="str">
        <f t="shared" si="713"/>
        <v/>
      </c>
      <c r="BR414" s="46" t="str">
        <f t="shared" si="713"/>
        <v/>
      </c>
      <c r="BS414" s="46" t="str">
        <f t="shared" si="713"/>
        <v/>
      </c>
      <c r="BT414" s="46" t="str">
        <f t="shared" si="713"/>
        <v/>
      </c>
      <c r="BU414" s="47"/>
      <c r="BV414" s="43"/>
      <c r="BW414" s="167" t="str">
        <f t="shared" ref="BW414:CF418" si="714">(IF(N414="","",IF(RIGHT(N414,2)="10",RIGHT(N414,2),RIGHT(N414,1))+0))</f>
        <v/>
      </c>
      <c r="BX414" s="44">
        <f t="shared" si="714"/>
        <v>0</v>
      </c>
      <c r="BY414" s="44">
        <f t="shared" si="714"/>
        <v>1</v>
      </c>
      <c r="BZ414" s="44">
        <f t="shared" si="714"/>
        <v>0</v>
      </c>
      <c r="CA414" s="44">
        <f t="shared" si="714"/>
        <v>2</v>
      </c>
      <c r="CB414" s="44">
        <f t="shared" si="714"/>
        <v>1</v>
      </c>
      <c r="CC414" s="44">
        <f t="shared" si="714"/>
        <v>1</v>
      </c>
      <c r="CD414" s="44">
        <f t="shared" si="714"/>
        <v>5</v>
      </c>
      <c r="CE414" s="44">
        <f t="shared" si="714"/>
        <v>1</v>
      </c>
      <c r="CF414" s="45">
        <f t="shared" si="714"/>
        <v>1</v>
      </c>
      <c r="CL414" s="46"/>
      <c r="CM414" s="46"/>
      <c r="CN414" s="46"/>
      <c r="CO414" s="46" t="str">
        <f t="shared" ref="CO414:CS422" si="715">(IF(AQ414="","",IF(RIGHT(AQ414,2)="10",RIGHT(AQ414,2),RIGHT(AQ414,1))+0))</f>
        <v/>
      </c>
      <c r="CP414" s="46" t="str">
        <f t="shared" si="715"/>
        <v/>
      </c>
      <c r="CQ414" s="46" t="str">
        <f t="shared" si="715"/>
        <v/>
      </c>
      <c r="CR414" s="46" t="str">
        <f t="shared" si="715"/>
        <v/>
      </c>
      <c r="CS414" s="46" t="str">
        <f t="shared" si="715"/>
        <v/>
      </c>
      <c r="CU414" s="43"/>
      <c r="CV414" s="167" t="s">
        <v>718</v>
      </c>
      <c r="CW414" s="44" t="str">
        <f t="shared" ref="CW414:DE418" si="716">(IF(O414="","",IF(AY414&gt;BX414,"H",IF(AY414&lt;BX414,"A","D"))))</f>
        <v>H</v>
      </c>
      <c r="CX414" s="44" t="str">
        <f t="shared" si="716"/>
        <v>H</v>
      </c>
      <c r="CY414" s="44" t="str">
        <f t="shared" si="716"/>
        <v>D</v>
      </c>
      <c r="CZ414" s="44" t="str">
        <f t="shared" si="716"/>
        <v>D</v>
      </c>
      <c r="DA414" s="44" t="str">
        <f t="shared" si="716"/>
        <v>H</v>
      </c>
      <c r="DB414" s="44" t="str">
        <f t="shared" si="716"/>
        <v>A</v>
      </c>
      <c r="DC414" s="44" t="str">
        <f t="shared" si="716"/>
        <v>A</v>
      </c>
      <c r="DD414" s="44" t="str">
        <f t="shared" si="716"/>
        <v>H</v>
      </c>
      <c r="DE414" s="45" t="str">
        <f t="shared" si="716"/>
        <v>A</v>
      </c>
      <c r="DK414" s="46"/>
      <c r="DL414" s="46"/>
      <c r="DM414" s="46"/>
      <c r="DN414" s="24" t="str">
        <f t="shared" ref="DN414:DR422" si="717">(IF(AQ414="","",IF(BP414&gt;CO414,"H",IF(BP414&lt;CO414,"A","D"))))</f>
        <v/>
      </c>
      <c r="DO414" s="24" t="str">
        <f t="shared" si="717"/>
        <v/>
      </c>
      <c r="DP414" s="24" t="str">
        <f t="shared" si="717"/>
        <v/>
      </c>
      <c r="DQ414" s="24" t="str">
        <f t="shared" si="717"/>
        <v/>
      </c>
      <c r="DR414" s="24" t="str">
        <f t="shared" si="717"/>
        <v/>
      </c>
      <c r="DT414" s="20" t="str">
        <f t="shared" ref="DT414:DT424" si="718">L414</f>
        <v>Balham Blazers</v>
      </c>
      <c r="DU414" s="48">
        <f>SUM(EB414:ED414)</f>
        <v>20</v>
      </c>
      <c r="DV414" s="49">
        <f>COUNTIF($CU414:$DR414,"H")</f>
        <v>5</v>
      </c>
      <c r="DW414" s="49">
        <f>COUNTIF($CU414:$DR414,"D")</f>
        <v>2</v>
      </c>
      <c r="DX414" s="49">
        <f>COUNTIF($CU414:$DR414,"A")</f>
        <v>3</v>
      </c>
      <c r="DY414" s="49">
        <f>COUNTIF(CU$414:CU$424,"A")</f>
        <v>5</v>
      </c>
      <c r="DZ414" s="49">
        <f>COUNTIF(CU$414:CU$424,"D")</f>
        <v>2</v>
      </c>
      <c r="EA414" s="49">
        <f>COUNTIF(CU$414:CU$424,"H")</f>
        <v>3</v>
      </c>
      <c r="EB414" s="48">
        <f>DV414+DY414</f>
        <v>10</v>
      </c>
      <c r="EC414" s="48">
        <f t="shared" ref="EC414:ED424" si="719">DW414+DZ414</f>
        <v>4</v>
      </c>
      <c r="ED414" s="48">
        <f t="shared" si="719"/>
        <v>6</v>
      </c>
      <c r="EE414" s="50">
        <f>SUM($AW414:$BT414)+SUM(BV$414:BV$424)</f>
        <v>47</v>
      </c>
      <c r="EF414" s="50">
        <f>SUM($BV414:$CS414)+SUM(AW$414:AW$424)</f>
        <v>28</v>
      </c>
      <c r="EG414" s="48">
        <f>(EB414*3)+EC414</f>
        <v>34</v>
      </c>
      <c r="EH414" s="50">
        <f>EE414-EF414</f>
        <v>19</v>
      </c>
      <c r="EI414" s="47"/>
      <c r="EJ414" s="49">
        <f t="shared" ref="EJ414:EJ424" si="720">VLOOKUP($DT414,$B$414:$J$424,2,0)</f>
        <v>20</v>
      </c>
      <c r="EK414" s="49">
        <f t="shared" ref="EK414:EK424" si="721">VLOOKUP($DT414,$B$414:$J$424,3,0)</f>
        <v>10</v>
      </c>
      <c r="EL414" s="49">
        <f t="shared" ref="EL414:EL424" si="722">VLOOKUP($DT414,$B$414:$J$424,4,0)</f>
        <v>4</v>
      </c>
      <c r="EM414" s="49">
        <f t="shared" ref="EM414:EM424" si="723">VLOOKUP($DT414,$B$414:$J$424,5,0)</f>
        <v>6</v>
      </c>
      <c r="EN414" s="49">
        <f t="shared" ref="EN414:EN424" si="724">VLOOKUP($DT414,$B$414:$J$424,6,0)</f>
        <v>47</v>
      </c>
      <c r="EO414" s="49">
        <f t="shared" ref="EO414:EO424" si="725">VLOOKUP($DT414,$B$414:$J$424,7,0)</f>
        <v>28</v>
      </c>
      <c r="EP414" s="49">
        <f t="shared" ref="EP414:EP424" si="726">VLOOKUP($DT414,$B$414:$J$424,8,0)</f>
        <v>34</v>
      </c>
      <c r="EQ414" s="49">
        <f t="shared" ref="EQ414:EQ424" si="727">VLOOKUP($DT414,$B$414:$J$424,9,0)</f>
        <v>19</v>
      </c>
      <c r="ES414" s="4">
        <f>IF(DU414=EJ414,0,1)</f>
        <v>0</v>
      </c>
      <c r="ET414" s="4">
        <f>IF(EB414=EK414,0,1)</f>
        <v>0</v>
      </c>
      <c r="EU414" s="4">
        <f t="shared" ref="EU414:EZ424" si="728">IF(EC414=EL414,0,1)</f>
        <v>0</v>
      </c>
      <c r="EV414" s="4">
        <f t="shared" si="728"/>
        <v>0</v>
      </c>
      <c r="EW414" s="4">
        <f t="shared" si="728"/>
        <v>0</v>
      </c>
      <c r="EX414" s="4">
        <f t="shared" si="728"/>
        <v>0</v>
      </c>
      <c r="EY414" s="4">
        <f t="shared" si="728"/>
        <v>0</v>
      </c>
      <c r="EZ414" s="4">
        <f t="shared" si="728"/>
        <v>0</v>
      </c>
    </row>
    <row r="415" spans="1:164" s="20" customFormat="1" x14ac:dyDescent="0.25">
      <c r="A415" s="20">
        <v>2</v>
      </c>
      <c r="B415" s="20" t="s">
        <v>299</v>
      </c>
      <c r="C415" s="21">
        <v>20</v>
      </c>
      <c r="D415" s="21">
        <v>13</v>
      </c>
      <c r="E415" s="21">
        <v>3</v>
      </c>
      <c r="F415" s="21">
        <v>4</v>
      </c>
      <c r="G415" s="21">
        <v>49</v>
      </c>
      <c r="H415" s="21">
        <v>24</v>
      </c>
      <c r="I415" s="21">
        <v>42</v>
      </c>
      <c r="J415" s="21">
        <v>25</v>
      </c>
      <c r="L415" s="51" t="s">
        <v>766</v>
      </c>
      <c r="M415" s="64" t="s">
        <v>145</v>
      </c>
      <c r="N415" s="53"/>
      <c r="O415" s="57" t="s">
        <v>119</v>
      </c>
      <c r="P415" s="57" t="s">
        <v>120</v>
      </c>
      <c r="Q415" s="57" t="s">
        <v>104</v>
      </c>
      <c r="R415" s="55" t="s">
        <v>311</v>
      </c>
      <c r="S415" s="57" t="s">
        <v>198</v>
      </c>
      <c r="T415" s="57" t="s">
        <v>133</v>
      </c>
      <c r="U415" s="57" t="s">
        <v>149</v>
      </c>
      <c r="V415" s="57" t="s">
        <v>232</v>
      </c>
      <c r="W415" s="75" t="s">
        <v>227</v>
      </c>
      <c r="AA415" s="51" t="s">
        <v>766</v>
      </c>
      <c r="AB415" s="64" t="s">
        <v>729</v>
      </c>
      <c r="AC415" s="53"/>
      <c r="AD415" s="57" t="s">
        <v>491</v>
      </c>
      <c r="AE415" s="57" t="s">
        <v>409</v>
      </c>
      <c r="AF415" s="57" t="s">
        <v>693</v>
      </c>
      <c r="AG415" s="55" t="s">
        <v>308</v>
      </c>
      <c r="AH415" s="57" t="s">
        <v>257</v>
      </c>
      <c r="AI415" s="57" t="s">
        <v>261</v>
      </c>
      <c r="AJ415" s="57" t="s">
        <v>249</v>
      </c>
      <c r="AK415" s="57" t="s">
        <v>327</v>
      </c>
      <c r="AL415" s="75" t="s">
        <v>274</v>
      </c>
      <c r="AP415" s="4" t="s">
        <v>719</v>
      </c>
      <c r="AW415" s="61">
        <f t="shared" ref="AW415:BA424" si="729">(IF(M415="","",(IF(MID(M415,2,1)="-",LEFT(M415,1),LEFT(M415,2)))+0))</f>
        <v>2</v>
      </c>
      <c r="AX415" s="62"/>
      <c r="AY415" s="46">
        <f t="shared" si="712"/>
        <v>4</v>
      </c>
      <c r="AZ415" s="46">
        <f t="shared" si="712"/>
        <v>5</v>
      </c>
      <c r="BA415" s="46">
        <f t="shared" si="712"/>
        <v>1</v>
      </c>
      <c r="BB415" s="46">
        <f t="shared" si="712"/>
        <v>2</v>
      </c>
      <c r="BC415" s="46">
        <f t="shared" si="712"/>
        <v>3</v>
      </c>
      <c r="BD415" s="46">
        <f t="shared" si="712"/>
        <v>7</v>
      </c>
      <c r="BE415" s="46">
        <f t="shared" si="712"/>
        <v>3</v>
      </c>
      <c r="BF415" s="46">
        <f t="shared" si="712"/>
        <v>4</v>
      </c>
      <c r="BG415" s="63">
        <f t="shared" si="712"/>
        <v>1</v>
      </c>
      <c r="BH415" s="4"/>
      <c r="BI415" s="4"/>
      <c r="BJ415" s="4"/>
      <c r="BK415" s="4"/>
      <c r="BL415" s="4"/>
      <c r="BM415" s="46"/>
      <c r="BN415" s="46"/>
      <c r="BO415" s="46"/>
      <c r="BP415" s="46" t="str">
        <f t="shared" si="713"/>
        <v/>
      </c>
      <c r="BQ415" s="46" t="str">
        <f t="shared" si="713"/>
        <v/>
      </c>
      <c r="BR415" s="46" t="str">
        <f t="shared" si="713"/>
        <v/>
      </c>
      <c r="BS415" s="46" t="str">
        <f t="shared" si="713"/>
        <v/>
      </c>
      <c r="BT415" s="46" t="str">
        <f t="shared" si="713"/>
        <v/>
      </c>
      <c r="BU415" s="47"/>
      <c r="BV415" s="61">
        <f t="shared" ref="BV415:BZ424" si="730">(IF(M415="","",IF(RIGHT(M415,2)="10",RIGHT(M415,2),RIGHT(M415,1))+0))</f>
        <v>4</v>
      </c>
      <c r="BW415" s="62"/>
      <c r="BX415" s="46">
        <f t="shared" si="714"/>
        <v>4</v>
      </c>
      <c r="BY415" s="46">
        <f t="shared" si="714"/>
        <v>0</v>
      </c>
      <c r="BZ415" s="46">
        <f t="shared" si="714"/>
        <v>3</v>
      </c>
      <c r="CA415" s="46">
        <f t="shared" si="714"/>
        <v>5</v>
      </c>
      <c r="CB415" s="46">
        <f t="shared" si="714"/>
        <v>5</v>
      </c>
      <c r="CC415" s="46">
        <f t="shared" si="714"/>
        <v>0</v>
      </c>
      <c r="CD415" s="46">
        <f t="shared" si="714"/>
        <v>2</v>
      </c>
      <c r="CE415" s="46">
        <f t="shared" si="714"/>
        <v>0</v>
      </c>
      <c r="CF415" s="63">
        <f t="shared" si="714"/>
        <v>0</v>
      </c>
      <c r="CG415" s="4"/>
      <c r="CH415" s="4"/>
      <c r="CI415" s="4"/>
      <c r="CJ415" s="4"/>
      <c r="CK415" s="4"/>
      <c r="CL415" s="46"/>
      <c r="CM415" s="46"/>
      <c r="CN415" s="46"/>
      <c r="CO415" s="46" t="str">
        <f t="shared" si="715"/>
        <v/>
      </c>
      <c r="CP415" s="46" t="str">
        <f t="shared" si="715"/>
        <v/>
      </c>
      <c r="CQ415" s="46" t="str">
        <f t="shared" si="715"/>
        <v/>
      </c>
      <c r="CR415" s="46" t="str">
        <f t="shared" si="715"/>
        <v/>
      </c>
      <c r="CS415" s="46" t="str">
        <f t="shared" si="715"/>
        <v/>
      </c>
      <c r="CT415" s="4"/>
      <c r="CU415" s="61" t="str">
        <f t="shared" ref="CU415:CV424" si="731">(IF(M415="","",IF(AW415&gt;BV415,"H",IF(AW415&lt;BV415,"A","D"))))</f>
        <v>A</v>
      </c>
      <c r="CV415" s="62"/>
      <c r="CW415" s="46" t="str">
        <f t="shared" si="716"/>
        <v>D</v>
      </c>
      <c r="CX415" s="46" t="str">
        <f t="shared" si="716"/>
        <v>H</v>
      </c>
      <c r="CY415" s="46" t="str">
        <f t="shared" si="716"/>
        <v>A</v>
      </c>
      <c r="CZ415" s="46" t="str">
        <f t="shared" si="716"/>
        <v>A</v>
      </c>
      <c r="DA415" s="46" t="str">
        <f t="shared" si="716"/>
        <v>A</v>
      </c>
      <c r="DB415" s="46" t="str">
        <f t="shared" si="716"/>
        <v>H</v>
      </c>
      <c r="DC415" s="46" t="str">
        <f t="shared" si="716"/>
        <v>H</v>
      </c>
      <c r="DD415" s="46" t="str">
        <f t="shared" si="716"/>
        <v>H</v>
      </c>
      <c r="DE415" s="63" t="str">
        <f t="shared" si="716"/>
        <v>H</v>
      </c>
      <c r="DF415" s="4"/>
      <c r="DG415" s="4"/>
      <c r="DH415" s="4"/>
      <c r="DI415" s="4"/>
      <c r="DJ415" s="4"/>
      <c r="DK415" s="46"/>
      <c r="DL415" s="46"/>
      <c r="DM415" s="46"/>
      <c r="DN415" s="24" t="str">
        <f t="shared" si="717"/>
        <v/>
      </c>
      <c r="DO415" s="24" t="str">
        <f t="shared" si="717"/>
        <v/>
      </c>
      <c r="DP415" s="24" t="str">
        <f t="shared" si="717"/>
        <v/>
      </c>
      <c r="DQ415" s="24" t="str">
        <f t="shared" si="717"/>
        <v/>
      </c>
      <c r="DR415" s="24" t="str">
        <f t="shared" si="717"/>
        <v/>
      </c>
      <c r="DS415" s="4"/>
      <c r="DT415" s="20" t="str">
        <f t="shared" si="718"/>
        <v>Bedfont Sports</v>
      </c>
      <c r="DU415" s="48">
        <f t="shared" ref="DU415:DU424" si="732">SUM(EB415:ED415)</f>
        <v>20</v>
      </c>
      <c r="DV415" s="49">
        <f t="shared" ref="DV415:DV424" si="733">COUNTIF($CU415:$DR415,"H")</f>
        <v>5</v>
      </c>
      <c r="DW415" s="49">
        <f t="shared" ref="DW415:DW424" si="734">COUNTIF($CU415:$DR415,"D")</f>
        <v>1</v>
      </c>
      <c r="DX415" s="49">
        <f t="shared" ref="DX415:DX424" si="735">COUNTIF($CU415:$DR415,"A")</f>
        <v>4</v>
      </c>
      <c r="DY415" s="49">
        <f>COUNTIF(CV$414:CV$424,"A")</f>
        <v>4</v>
      </c>
      <c r="DZ415" s="49">
        <f>COUNTIF(CV$414:CV$424,"D")</f>
        <v>1</v>
      </c>
      <c r="EA415" s="49">
        <f>COUNTIF(CV$414:CV$424,"H")</f>
        <v>5</v>
      </c>
      <c r="EB415" s="48">
        <f t="shared" ref="EB415:EB424" si="736">DV415+DY415</f>
        <v>9</v>
      </c>
      <c r="EC415" s="48">
        <f t="shared" si="719"/>
        <v>2</v>
      </c>
      <c r="ED415" s="48">
        <f t="shared" si="719"/>
        <v>9</v>
      </c>
      <c r="EE415" s="50">
        <f>SUM($AW415:$BT415)+SUM(BW$414:BW$424)</f>
        <v>45</v>
      </c>
      <c r="EF415" s="50">
        <f>SUM($BV415:$CS415)+SUM(AX$414:AX$424)</f>
        <v>41</v>
      </c>
      <c r="EG415" s="48">
        <f t="shared" ref="EG415:EG424" si="737">(EB415*3)+EC415</f>
        <v>29</v>
      </c>
      <c r="EH415" s="50">
        <f t="shared" ref="EH415:EH424" si="738">EE415-EF415</f>
        <v>4</v>
      </c>
      <c r="EI415" s="47"/>
      <c r="EJ415" s="49">
        <f t="shared" si="720"/>
        <v>20</v>
      </c>
      <c r="EK415" s="49">
        <f t="shared" si="721"/>
        <v>9</v>
      </c>
      <c r="EL415" s="49">
        <f t="shared" si="722"/>
        <v>2</v>
      </c>
      <c r="EM415" s="49">
        <f t="shared" si="723"/>
        <v>9</v>
      </c>
      <c r="EN415" s="49">
        <f t="shared" si="724"/>
        <v>45</v>
      </c>
      <c r="EO415" s="49">
        <f t="shared" si="725"/>
        <v>41</v>
      </c>
      <c r="EP415" s="49">
        <f t="shared" si="726"/>
        <v>29</v>
      </c>
      <c r="EQ415" s="49">
        <f t="shared" si="727"/>
        <v>4</v>
      </c>
      <c r="ER415" s="4"/>
      <c r="ES415" s="4">
        <f t="shared" ref="ES415:ES424" si="739">IF(DU415=EJ415,0,1)</f>
        <v>0</v>
      </c>
      <c r="ET415" s="4">
        <f t="shared" ref="ET415:ET424" si="740">IF(EB415=EK415,0,1)</f>
        <v>0</v>
      </c>
      <c r="EU415" s="4">
        <f t="shared" si="728"/>
        <v>0</v>
      </c>
      <c r="EV415" s="4">
        <f t="shared" si="728"/>
        <v>0</v>
      </c>
      <c r="EW415" s="4">
        <f t="shared" si="728"/>
        <v>0</v>
      </c>
      <c r="EX415" s="4">
        <f t="shared" si="728"/>
        <v>0</v>
      </c>
      <c r="EY415" s="4">
        <f t="shared" si="728"/>
        <v>0</v>
      </c>
      <c r="EZ415" s="4">
        <f t="shared" si="728"/>
        <v>0</v>
      </c>
      <c r="FC415" s="22"/>
      <c r="FD415" s="22"/>
      <c r="FE415" s="22"/>
      <c r="FF415" s="22"/>
      <c r="FG415" s="22"/>
      <c r="FH415" s="4"/>
    </row>
    <row r="416" spans="1:164" x14ac:dyDescent="0.25">
      <c r="A416" s="4">
        <v>3</v>
      </c>
      <c r="B416" s="4" t="s">
        <v>750</v>
      </c>
      <c r="C416" s="24">
        <v>20</v>
      </c>
      <c r="D416" s="24">
        <v>10</v>
      </c>
      <c r="E416" s="24">
        <v>4</v>
      </c>
      <c r="F416" s="24">
        <v>6</v>
      </c>
      <c r="G416" s="24">
        <v>47</v>
      </c>
      <c r="H416" s="24">
        <v>28</v>
      </c>
      <c r="I416" s="21">
        <v>34</v>
      </c>
      <c r="J416" s="24">
        <v>19</v>
      </c>
      <c r="L416" s="51" t="s">
        <v>638</v>
      </c>
      <c r="M416" s="157" t="s">
        <v>263</v>
      </c>
      <c r="N416" s="57" t="s">
        <v>179</v>
      </c>
      <c r="O416" s="53"/>
      <c r="P416" s="57" t="s">
        <v>207</v>
      </c>
      <c r="Q416" s="119" t="s">
        <v>263</v>
      </c>
      <c r="R416" s="55" t="s">
        <v>104</v>
      </c>
      <c r="S416" s="57" t="s">
        <v>236</v>
      </c>
      <c r="T416" s="57" t="s">
        <v>145</v>
      </c>
      <c r="U416" s="57" t="s">
        <v>117</v>
      </c>
      <c r="V416" s="57" t="s">
        <v>236</v>
      </c>
      <c r="W416" s="75" t="s">
        <v>157</v>
      </c>
      <c r="AA416" s="51" t="s">
        <v>638</v>
      </c>
      <c r="AB416" s="157"/>
      <c r="AC416" s="57" t="s">
        <v>557</v>
      </c>
      <c r="AD416" s="53"/>
      <c r="AE416" s="57" t="s">
        <v>476</v>
      </c>
      <c r="AF416" s="119"/>
      <c r="AG416" s="55" t="s">
        <v>274</v>
      </c>
      <c r="AH416" s="57" t="s">
        <v>380</v>
      </c>
      <c r="AI416" s="57" t="s">
        <v>246</v>
      </c>
      <c r="AJ416" s="57" t="s">
        <v>437</v>
      </c>
      <c r="AK416" s="57" t="s">
        <v>257</v>
      </c>
      <c r="AL416" s="75" t="s">
        <v>261</v>
      </c>
      <c r="AP416" s="4" t="s">
        <v>112</v>
      </c>
      <c r="AW416" s="61">
        <f t="shared" si="729"/>
        <v>0</v>
      </c>
      <c r="AX416" s="46">
        <f t="shared" si="729"/>
        <v>3</v>
      </c>
      <c r="AY416" s="62"/>
      <c r="AZ416" s="46">
        <f t="shared" si="712"/>
        <v>0</v>
      </c>
      <c r="BA416" s="46">
        <f t="shared" si="712"/>
        <v>0</v>
      </c>
      <c r="BB416" s="46">
        <f t="shared" si="712"/>
        <v>1</v>
      </c>
      <c r="BC416" s="46">
        <f t="shared" si="712"/>
        <v>2</v>
      </c>
      <c r="BD416" s="46">
        <f t="shared" si="712"/>
        <v>2</v>
      </c>
      <c r="BE416" s="46">
        <f t="shared" si="712"/>
        <v>1</v>
      </c>
      <c r="BF416" s="46">
        <f t="shared" si="712"/>
        <v>2</v>
      </c>
      <c r="BG416" s="63">
        <f t="shared" si="712"/>
        <v>0</v>
      </c>
      <c r="BM416" s="46"/>
      <c r="BN416" s="46"/>
      <c r="BO416" s="46"/>
      <c r="BP416" s="46" t="str">
        <f t="shared" si="713"/>
        <v/>
      </c>
      <c r="BQ416" s="46" t="str">
        <f t="shared" si="713"/>
        <v/>
      </c>
      <c r="BR416" s="46" t="str">
        <f t="shared" si="713"/>
        <v/>
      </c>
      <c r="BS416" s="46" t="str">
        <f t="shared" si="713"/>
        <v/>
      </c>
      <c r="BT416" s="46" t="str">
        <f t="shared" si="713"/>
        <v/>
      </c>
      <c r="BU416" s="47"/>
      <c r="BV416" s="61">
        <f t="shared" si="730"/>
        <v>0</v>
      </c>
      <c r="BW416" s="46">
        <f t="shared" si="730"/>
        <v>3</v>
      </c>
      <c r="BX416" s="62"/>
      <c r="BY416" s="46">
        <f t="shared" si="714"/>
        <v>4</v>
      </c>
      <c r="BZ416" s="46">
        <f t="shared" si="714"/>
        <v>0</v>
      </c>
      <c r="CA416" s="46">
        <f t="shared" si="714"/>
        <v>3</v>
      </c>
      <c r="CB416" s="46">
        <f t="shared" si="714"/>
        <v>6</v>
      </c>
      <c r="CC416" s="46">
        <f t="shared" si="714"/>
        <v>4</v>
      </c>
      <c r="CD416" s="46">
        <f t="shared" si="714"/>
        <v>1</v>
      </c>
      <c r="CE416" s="46">
        <f t="shared" si="714"/>
        <v>6</v>
      </c>
      <c r="CF416" s="63">
        <f t="shared" si="714"/>
        <v>3</v>
      </c>
      <c r="CL416" s="46"/>
      <c r="CM416" s="46"/>
      <c r="CN416" s="46"/>
      <c r="CO416" s="46" t="str">
        <f t="shared" si="715"/>
        <v/>
      </c>
      <c r="CP416" s="46" t="str">
        <f t="shared" si="715"/>
        <v/>
      </c>
      <c r="CQ416" s="46" t="str">
        <f t="shared" si="715"/>
        <v/>
      </c>
      <c r="CR416" s="46" t="str">
        <f t="shared" si="715"/>
        <v/>
      </c>
      <c r="CS416" s="46" t="str">
        <f t="shared" si="715"/>
        <v/>
      </c>
      <c r="CU416" s="61" t="str">
        <f t="shared" si="731"/>
        <v>D</v>
      </c>
      <c r="CV416" s="46" t="str">
        <f>(IF(N416="","",IF(AX416&gt;BW416,"H",IF(AX416&lt;BW416,"A","D"))))</f>
        <v>D</v>
      </c>
      <c r="CW416" s="62"/>
      <c r="CX416" s="46" t="str">
        <f t="shared" si="716"/>
        <v>A</v>
      </c>
      <c r="CY416" s="46" t="str">
        <f t="shared" si="716"/>
        <v>D</v>
      </c>
      <c r="CZ416" s="46" t="str">
        <f t="shared" si="716"/>
        <v>A</v>
      </c>
      <c r="DA416" s="46" t="str">
        <f t="shared" si="716"/>
        <v>A</v>
      </c>
      <c r="DB416" s="46" t="str">
        <f t="shared" si="716"/>
        <v>A</v>
      </c>
      <c r="DC416" s="46" t="str">
        <f t="shared" si="716"/>
        <v>D</v>
      </c>
      <c r="DD416" s="46" t="str">
        <f t="shared" si="716"/>
        <v>A</v>
      </c>
      <c r="DE416" s="63" t="str">
        <f t="shared" si="716"/>
        <v>A</v>
      </c>
      <c r="DK416" s="46"/>
      <c r="DL416" s="46"/>
      <c r="DM416" s="46"/>
      <c r="DN416" s="24" t="str">
        <f t="shared" si="717"/>
        <v/>
      </c>
      <c r="DO416" s="24" t="str">
        <f t="shared" si="717"/>
        <v/>
      </c>
      <c r="DP416" s="24" t="str">
        <f t="shared" si="717"/>
        <v/>
      </c>
      <c r="DQ416" s="24" t="str">
        <f t="shared" si="717"/>
        <v/>
      </c>
      <c r="DR416" s="24" t="str">
        <f t="shared" si="717"/>
        <v/>
      </c>
      <c r="DT416" s="20" t="str">
        <f t="shared" si="718"/>
        <v>Cobham</v>
      </c>
      <c r="DU416" s="48">
        <f t="shared" si="732"/>
        <v>20</v>
      </c>
      <c r="DV416" s="49">
        <f t="shared" si="733"/>
        <v>0</v>
      </c>
      <c r="DW416" s="49">
        <f t="shared" si="734"/>
        <v>4</v>
      </c>
      <c r="DX416" s="49">
        <f t="shared" si="735"/>
        <v>6</v>
      </c>
      <c r="DY416" s="49">
        <f>COUNTIF(CW$414:CW$424,"A")</f>
        <v>2</v>
      </c>
      <c r="DZ416" s="49">
        <f>COUNTIF(CW$414:CW$424,"D")</f>
        <v>2</v>
      </c>
      <c r="EA416" s="49">
        <f>COUNTIF(CW$414:CW$424,"H")</f>
        <v>6</v>
      </c>
      <c r="EB416" s="48">
        <f t="shared" si="736"/>
        <v>2</v>
      </c>
      <c r="EC416" s="48">
        <f t="shared" si="719"/>
        <v>6</v>
      </c>
      <c r="ED416" s="48">
        <f t="shared" si="719"/>
        <v>12</v>
      </c>
      <c r="EE416" s="50">
        <f>SUM($AW416:$BT416)+SUM(BX$414:BX$424)</f>
        <v>30</v>
      </c>
      <c r="EF416" s="50">
        <f>SUM($BV416:$CS416)+SUM(AY$414:AY$424)</f>
        <v>57</v>
      </c>
      <c r="EG416" s="48">
        <f t="shared" si="737"/>
        <v>12</v>
      </c>
      <c r="EH416" s="50">
        <f t="shared" si="738"/>
        <v>-27</v>
      </c>
      <c r="EI416" s="47"/>
      <c r="EJ416" s="49">
        <f t="shared" si="720"/>
        <v>20</v>
      </c>
      <c r="EK416" s="49">
        <f t="shared" si="721"/>
        <v>2</v>
      </c>
      <c r="EL416" s="49">
        <f t="shared" si="722"/>
        <v>6</v>
      </c>
      <c r="EM416" s="49">
        <f t="shared" si="723"/>
        <v>12</v>
      </c>
      <c r="EN416" s="49">
        <f t="shared" si="724"/>
        <v>30</v>
      </c>
      <c r="EO416" s="49">
        <f t="shared" si="725"/>
        <v>57</v>
      </c>
      <c r="EP416" s="49">
        <f t="shared" si="726"/>
        <v>12</v>
      </c>
      <c r="EQ416" s="49">
        <f t="shared" si="727"/>
        <v>-27</v>
      </c>
      <c r="ES416" s="4">
        <f t="shared" si="739"/>
        <v>0</v>
      </c>
      <c r="ET416" s="4">
        <f t="shared" si="740"/>
        <v>0</v>
      </c>
      <c r="EU416" s="4">
        <f t="shared" si="728"/>
        <v>0</v>
      </c>
      <c r="EV416" s="4">
        <f t="shared" si="728"/>
        <v>0</v>
      </c>
      <c r="EW416" s="4">
        <f t="shared" si="728"/>
        <v>0</v>
      </c>
      <c r="EX416" s="4">
        <f t="shared" si="728"/>
        <v>0</v>
      </c>
      <c r="EY416" s="4">
        <f t="shared" si="728"/>
        <v>0</v>
      </c>
      <c r="EZ416" s="4">
        <f t="shared" si="728"/>
        <v>0</v>
      </c>
    </row>
    <row r="417" spans="1:156" x14ac:dyDescent="0.25">
      <c r="A417" s="4">
        <v>4</v>
      </c>
      <c r="B417" s="4" t="s">
        <v>767</v>
      </c>
      <c r="C417" s="24">
        <v>20</v>
      </c>
      <c r="D417" s="24">
        <v>10</v>
      </c>
      <c r="E417" s="24">
        <v>3</v>
      </c>
      <c r="F417" s="24">
        <v>7</v>
      </c>
      <c r="G417" s="24">
        <v>55</v>
      </c>
      <c r="H417" s="24">
        <v>47</v>
      </c>
      <c r="I417" s="21">
        <v>33</v>
      </c>
      <c r="J417" s="24">
        <v>8</v>
      </c>
      <c r="L417" s="51" t="s">
        <v>708</v>
      </c>
      <c r="M417" s="64" t="s">
        <v>311</v>
      </c>
      <c r="N417" s="121"/>
      <c r="O417" s="119" t="s">
        <v>263</v>
      </c>
      <c r="P417" s="53"/>
      <c r="Q417" s="57" t="s">
        <v>198</v>
      </c>
      <c r="R417" s="55" t="s">
        <v>100</v>
      </c>
      <c r="S417" s="57" t="s">
        <v>198</v>
      </c>
      <c r="T417" s="57" t="s">
        <v>164</v>
      </c>
      <c r="U417" s="57" t="s">
        <v>235</v>
      </c>
      <c r="V417" s="57" t="s">
        <v>149</v>
      </c>
      <c r="W417" s="75" t="s">
        <v>235</v>
      </c>
      <c r="AA417" s="51" t="s">
        <v>708</v>
      </c>
      <c r="AB417" s="64" t="s">
        <v>274</v>
      </c>
      <c r="AC417" s="119"/>
      <c r="AD417" s="119"/>
      <c r="AE417" s="53"/>
      <c r="AF417" s="57" t="s">
        <v>758</v>
      </c>
      <c r="AG417" s="55" t="s">
        <v>377</v>
      </c>
      <c r="AH417" s="57" t="s">
        <v>268</v>
      </c>
      <c r="AI417" s="57" t="s">
        <v>395</v>
      </c>
      <c r="AJ417" s="57" t="s">
        <v>380</v>
      </c>
      <c r="AK417" s="57" t="s">
        <v>336</v>
      </c>
      <c r="AL417" s="75" t="s">
        <v>272</v>
      </c>
      <c r="AP417" s="4" t="s">
        <v>768</v>
      </c>
      <c r="AW417" s="61">
        <f t="shared" si="729"/>
        <v>2</v>
      </c>
      <c r="AX417" s="159" t="str">
        <f t="shared" si="729"/>
        <v/>
      </c>
      <c r="AY417" s="46">
        <f t="shared" si="729"/>
        <v>0</v>
      </c>
      <c r="AZ417" s="62"/>
      <c r="BA417" s="46">
        <f t="shared" si="712"/>
        <v>3</v>
      </c>
      <c r="BB417" s="46">
        <f t="shared" si="712"/>
        <v>2</v>
      </c>
      <c r="BC417" s="46">
        <f t="shared" si="712"/>
        <v>3</v>
      </c>
      <c r="BD417" s="46">
        <f t="shared" si="712"/>
        <v>2</v>
      </c>
      <c r="BE417" s="46">
        <f t="shared" si="712"/>
        <v>0</v>
      </c>
      <c r="BF417" s="46">
        <f t="shared" si="712"/>
        <v>3</v>
      </c>
      <c r="BG417" s="63">
        <f t="shared" si="712"/>
        <v>0</v>
      </c>
      <c r="BM417" s="46"/>
      <c r="BN417" s="46"/>
      <c r="BO417" s="46"/>
      <c r="BP417" s="46" t="str">
        <f t="shared" si="713"/>
        <v/>
      </c>
      <c r="BQ417" s="46" t="str">
        <f t="shared" si="713"/>
        <v/>
      </c>
      <c r="BR417" s="46" t="str">
        <f t="shared" si="713"/>
        <v/>
      </c>
      <c r="BS417" s="46" t="str">
        <f t="shared" si="713"/>
        <v/>
      </c>
      <c r="BT417" s="46" t="str">
        <f t="shared" si="713"/>
        <v/>
      </c>
      <c r="BU417" s="47"/>
      <c r="BV417" s="61">
        <f t="shared" si="730"/>
        <v>5</v>
      </c>
      <c r="BW417" s="159" t="str">
        <f t="shared" si="730"/>
        <v/>
      </c>
      <c r="BX417" s="46">
        <f t="shared" si="730"/>
        <v>0</v>
      </c>
      <c r="BY417" s="62"/>
      <c r="BZ417" s="46">
        <f t="shared" si="714"/>
        <v>5</v>
      </c>
      <c r="CA417" s="46">
        <f t="shared" si="714"/>
        <v>3</v>
      </c>
      <c r="CB417" s="46">
        <f t="shared" si="714"/>
        <v>5</v>
      </c>
      <c r="CC417" s="46">
        <f t="shared" si="714"/>
        <v>0</v>
      </c>
      <c r="CD417" s="46">
        <f t="shared" si="714"/>
        <v>2</v>
      </c>
      <c r="CE417" s="46">
        <f t="shared" si="714"/>
        <v>2</v>
      </c>
      <c r="CF417" s="63">
        <f t="shared" si="714"/>
        <v>2</v>
      </c>
      <c r="CL417" s="46"/>
      <c r="CM417" s="46"/>
      <c r="CN417" s="46"/>
      <c r="CO417" s="46" t="str">
        <f t="shared" si="715"/>
        <v/>
      </c>
      <c r="CP417" s="46" t="str">
        <f t="shared" si="715"/>
        <v/>
      </c>
      <c r="CQ417" s="46" t="str">
        <f t="shared" si="715"/>
        <v/>
      </c>
      <c r="CR417" s="46" t="str">
        <f t="shared" si="715"/>
        <v/>
      </c>
      <c r="CS417" s="46" t="str">
        <f t="shared" si="715"/>
        <v/>
      </c>
      <c r="CU417" s="61" t="str">
        <f t="shared" si="731"/>
        <v>A</v>
      </c>
      <c r="CV417" s="159" t="s">
        <v>18</v>
      </c>
      <c r="CW417" s="46" t="str">
        <f t="shared" ref="CW417:CY424" si="741">(IF(O417="","",IF(AY417&gt;BX417,"H",IF(AY417&lt;BX417,"A","D"))))</f>
        <v>D</v>
      </c>
      <c r="CX417" s="62"/>
      <c r="CY417" s="46" t="str">
        <f t="shared" si="716"/>
        <v>A</v>
      </c>
      <c r="CZ417" s="46" t="str">
        <f t="shared" si="716"/>
        <v>A</v>
      </c>
      <c r="DA417" s="46" t="str">
        <f t="shared" si="716"/>
        <v>A</v>
      </c>
      <c r="DB417" s="46" t="str">
        <f t="shared" si="716"/>
        <v>H</v>
      </c>
      <c r="DC417" s="46" t="str">
        <f t="shared" si="716"/>
        <v>A</v>
      </c>
      <c r="DD417" s="46" t="str">
        <f t="shared" si="716"/>
        <v>H</v>
      </c>
      <c r="DE417" s="63" t="str">
        <f t="shared" si="716"/>
        <v>A</v>
      </c>
      <c r="DK417" s="46"/>
      <c r="DL417" s="46"/>
      <c r="DM417" s="46"/>
      <c r="DN417" s="24" t="str">
        <f t="shared" si="717"/>
        <v/>
      </c>
      <c r="DO417" s="24" t="str">
        <f t="shared" si="717"/>
        <v/>
      </c>
      <c r="DP417" s="24" t="str">
        <f t="shared" si="717"/>
        <v/>
      </c>
      <c r="DQ417" s="24" t="str">
        <f t="shared" si="717"/>
        <v/>
      </c>
      <c r="DR417" s="24" t="str">
        <f t="shared" si="717"/>
        <v/>
      </c>
      <c r="DT417" s="20" t="str">
        <f t="shared" si="718"/>
        <v>Colliers Wood United</v>
      </c>
      <c r="DU417" s="48">
        <f t="shared" si="732"/>
        <v>20</v>
      </c>
      <c r="DV417" s="49">
        <f t="shared" si="733"/>
        <v>2</v>
      </c>
      <c r="DW417" s="49">
        <f t="shared" si="734"/>
        <v>1</v>
      </c>
      <c r="DX417" s="49">
        <f t="shared" si="735"/>
        <v>7</v>
      </c>
      <c r="DY417" s="49">
        <f>COUNTIF(CX$414:CX$424,"A")</f>
        <v>1</v>
      </c>
      <c r="DZ417" s="49">
        <f>COUNTIF(CX$414:CX$424,"D")</f>
        <v>4</v>
      </c>
      <c r="EA417" s="49">
        <f>COUNTIF(CX$414:CX$424,"H")</f>
        <v>5</v>
      </c>
      <c r="EB417" s="48">
        <f t="shared" si="736"/>
        <v>3</v>
      </c>
      <c r="EC417" s="48">
        <f t="shared" si="719"/>
        <v>5</v>
      </c>
      <c r="ED417" s="48">
        <f t="shared" si="719"/>
        <v>12</v>
      </c>
      <c r="EE417" s="50">
        <f>SUM($AW417:$BT417)+SUM(BY$414:BY$424)</f>
        <v>24</v>
      </c>
      <c r="EF417" s="50">
        <f>SUM($BV417:$CS417)+SUM(AZ$414:AZ$424)</f>
        <v>43</v>
      </c>
      <c r="EG417" s="48">
        <f t="shared" si="737"/>
        <v>14</v>
      </c>
      <c r="EH417" s="50">
        <f t="shared" si="738"/>
        <v>-19</v>
      </c>
      <c r="EI417" s="47"/>
      <c r="EJ417" s="49">
        <f t="shared" si="720"/>
        <v>20</v>
      </c>
      <c r="EK417" s="49">
        <f t="shared" si="721"/>
        <v>3</v>
      </c>
      <c r="EL417" s="49">
        <f t="shared" si="722"/>
        <v>5</v>
      </c>
      <c r="EM417" s="49">
        <f t="shared" si="723"/>
        <v>12</v>
      </c>
      <c r="EN417" s="49">
        <f t="shared" si="724"/>
        <v>24</v>
      </c>
      <c r="EO417" s="49">
        <f t="shared" si="725"/>
        <v>43</v>
      </c>
      <c r="EP417" s="49">
        <f t="shared" si="726"/>
        <v>14</v>
      </c>
      <c r="EQ417" s="49">
        <f t="shared" si="727"/>
        <v>-19</v>
      </c>
      <c r="ES417" s="4">
        <f t="shared" si="739"/>
        <v>0</v>
      </c>
      <c r="ET417" s="4">
        <f t="shared" si="740"/>
        <v>0</v>
      </c>
      <c r="EU417" s="4">
        <f t="shared" si="728"/>
        <v>0</v>
      </c>
      <c r="EV417" s="4">
        <f t="shared" si="728"/>
        <v>0</v>
      </c>
      <c r="EW417" s="4">
        <f t="shared" si="728"/>
        <v>0</v>
      </c>
      <c r="EX417" s="4">
        <f t="shared" si="728"/>
        <v>0</v>
      </c>
      <c r="EY417" s="4">
        <f t="shared" si="728"/>
        <v>0</v>
      </c>
      <c r="EZ417" s="4">
        <f t="shared" si="728"/>
        <v>0</v>
      </c>
    </row>
    <row r="418" spans="1:156" x14ac:dyDescent="0.25">
      <c r="A418" s="4">
        <v>5</v>
      </c>
      <c r="B418" s="4" t="s">
        <v>739</v>
      </c>
      <c r="C418" s="24">
        <v>20</v>
      </c>
      <c r="D418" s="24">
        <v>9</v>
      </c>
      <c r="E418" s="24">
        <v>4</v>
      </c>
      <c r="F418" s="24">
        <v>7</v>
      </c>
      <c r="G418" s="24">
        <v>33</v>
      </c>
      <c r="H418" s="24">
        <v>23</v>
      </c>
      <c r="I418" s="21">
        <v>31</v>
      </c>
      <c r="J418" s="24">
        <v>10</v>
      </c>
      <c r="L418" s="51" t="s">
        <v>765</v>
      </c>
      <c r="M418" s="64" t="s">
        <v>169</v>
      </c>
      <c r="N418" s="57" t="s">
        <v>131</v>
      </c>
      <c r="O418" s="57" t="s">
        <v>132</v>
      </c>
      <c r="P418" s="57" t="s">
        <v>134</v>
      </c>
      <c r="Q418" s="53"/>
      <c r="R418" s="55" t="s">
        <v>227</v>
      </c>
      <c r="S418" s="57" t="s">
        <v>233</v>
      </c>
      <c r="T418" s="57" t="s">
        <v>164</v>
      </c>
      <c r="U418" s="57" t="s">
        <v>132</v>
      </c>
      <c r="V418" s="57" t="s">
        <v>131</v>
      </c>
      <c r="W418" s="75" t="s">
        <v>101</v>
      </c>
      <c r="AA418" s="51" t="s">
        <v>765</v>
      </c>
      <c r="AB418" s="64" t="s">
        <v>506</v>
      </c>
      <c r="AC418" s="57" t="s">
        <v>395</v>
      </c>
      <c r="AD418" s="57" t="s">
        <v>406</v>
      </c>
      <c r="AE418" s="57" t="s">
        <v>490</v>
      </c>
      <c r="AF418" s="53"/>
      <c r="AG418" s="55" t="s">
        <v>271</v>
      </c>
      <c r="AH418" s="57" t="s">
        <v>720</v>
      </c>
      <c r="AI418" s="57" t="s">
        <v>514</v>
      </c>
      <c r="AJ418" s="57" t="s">
        <v>555</v>
      </c>
      <c r="AK418" s="57" t="s">
        <v>264</v>
      </c>
      <c r="AL418" s="75" t="s">
        <v>481</v>
      </c>
      <c r="AW418" s="61">
        <f t="shared" si="729"/>
        <v>4</v>
      </c>
      <c r="AX418" s="46">
        <f t="shared" si="729"/>
        <v>2</v>
      </c>
      <c r="AY418" s="46">
        <f t="shared" si="729"/>
        <v>4</v>
      </c>
      <c r="AZ418" s="46">
        <f t="shared" si="729"/>
        <v>3</v>
      </c>
      <c r="BA418" s="62"/>
      <c r="BB418" s="46">
        <f t="shared" si="712"/>
        <v>1</v>
      </c>
      <c r="BC418" s="46">
        <f t="shared" si="712"/>
        <v>5</v>
      </c>
      <c r="BD418" s="46">
        <f t="shared" si="712"/>
        <v>2</v>
      </c>
      <c r="BE418" s="46">
        <f t="shared" si="712"/>
        <v>4</v>
      </c>
      <c r="BF418" s="46">
        <f t="shared" si="712"/>
        <v>2</v>
      </c>
      <c r="BG418" s="63">
        <f t="shared" si="712"/>
        <v>2</v>
      </c>
      <c r="BM418" s="46"/>
      <c r="BN418" s="46"/>
      <c r="BO418" s="46"/>
      <c r="BP418" s="46" t="str">
        <f t="shared" si="713"/>
        <v/>
      </c>
      <c r="BQ418" s="46" t="str">
        <f t="shared" si="713"/>
        <v/>
      </c>
      <c r="BR418" s="46" t="str">
        <f t="shared" si="713"/>
        <v/>
      </c>
      <c r="BS418" s="46" t="str">
        <f t="shared" si="713"/>
        <v/>
      </c>
      <c r="BT418" s="46" t="str">
        <f t="shared" si="713"/>
        <v/>
      </c>
      <c r="BU418" s="47"/>
      <c r="BV418" s="61">
        <f t="shared" si="730"/>
        <v>2</v>
      </c>
      <c r="BW418" s="46">
        <f t="shared" si="730"/>
        <v>1</v>
      </c>
      <c r="BX418" s="46">
        <f t="shared" si="730"/>
        <v>1</v>
      </c>
      <c r="BY418" s="46">
        <f t="shared" si="730"/>
        <v>1</v>
      </c>
      <c r="BZ418" s="62"/>
      <c r="CA418" s="46">
        <f t="shared" si="714"/>
        <v>0</v>
      </c>
      <c r="CB418" s="46">
        <f t="shared" si="714"/>
        <v>2</v>
      </c>
      <c r="CC418" s="46">
        <f t="shared" si="714"/>
        <v>0</v>
      </c>
      <c r="CD418" s="46">
        <f t="shared" si="714"/>
        <v>1</v>
      </c>
      <c r="CE418" s="46">
        <f t="shared" si="714"/>
        <v>1</v>
      </c>
      <c r="CF418" s="63">
        <f t="shared" si="714"/>
        <v>2</v>
      </c>
      <c r="CL418" s="46"/>
      <c r="CM418" s="46"/>
      <c r="CN418" s="46"/>
      <c r="CO418" s="46" t="str">
        <f t="shared" si="715"/>
        <v/>
      </c>
      <c r="CP418" s="46" t="str">
        <f t="shared" si="715"/>
        <v/>
      </c>
      <c r="CQ418" s="46" t="str">
        <f t="shared" si="715"/>
        <v/>
      </c>
      <c r="CR418" s="46" t="str">
        <f t="shared" si="715"/>
        <v/>
      </c>
      <c r="CS418" s="46" t="str">
        <f t="shared" si="715"/>
        <v/>
      </c>
      <c r="CU418" s="61" t="str">
        <f t="shared" si="731"/>
        <v>H</v>
      </c>
      <c r="CV418" s="46" t="str">
        <f t="shared" si="731"/>
        <v>H</v>
      </c>
      <c r="CW418" s="46" t="str">
        <f t="shared" si="741"/>
        <v>H</v>
      </c>
      <c r="CX418" s="46" t="str">
        <f t="shared" si="741"/>
        <v>H</v>
      </c>
      <c r="CY418" s="62"/>
      <c r="CZ418" s="46" t="str">
        <f t="shared" si="716"/>
        <v>H</v>
      </c>
      <c r="DA418" s="46" t="str">
        <f t="shared" si="716"/>
        <v>H</v>
      </c>
      <c r="DB418" s="46" t="str">
        <f t="shared" si="716"/>
        <v>H</v>
      </c>
      <c r="DC418" s="46" t="str">
        <f t="shared" si="716"/>
        <v>H</v>
      </c>
      <c r="DD418" s="46" t="str">
        <f t="shared" si="716"/>
        <v>H</v>
      </c>
      <c r="DE418" s="63" t="str">
        <f t="shared" si="716"/>
        <v>D</v>
      </c>
      <c r="DK418" s="46"/>
      <c r="DL418" s="46"/>
      <c r="DM418" s="46"/>
      <c r="DN418" s="24" t="str">
        <f t="shared" si="717"/>
        <v/>
      </c>
      <c r="DO418" s="24" t="str">
        <f t="shared" si="717"/>
        <v/>
      </c>
      <c r="DP418" s="24" t="str">
        <f t="shared" si="717"/>
        <v/>
      </c>
      <c r="DQ418" s="24" t="str">
        <f t="shared" si="717"/>
        <v/>
      </c>
      <c r="DR418" s="24" t="str">
        <f t="shared" si="717"/>
        <v/>
      </c>
      <c r="DT418" s="20" t="str">
        <f t="shared" si="718"/>
        <v>Egham Town</v>
      </c>
      <c r="DU418" s="48">
        <f t="shared" si="732"/>
        <v>20</v>
      </c>
      <c r="DV418" s="49">
        <f t="shared" si="733"/>
        <v>9</v>
      </c>
      <c r="DW418" s="49">
        <f t="shared" si="734"/>
        <v>1</v>
      </c>
      <c r="DX418" s="49">
        <f t="shared" si="735"/>
        <v>0</v>
      </c>
      <c r="DY418" s="49">
        <f>COUNTIF(CY$414:CY$424,"A")</f>
        <v>5</v>
      </c>
      <c r="DZ418" s="49">
        <f>COUNTIF(CY$414:CY$424,"D")</f>
        <v>4</v>
      </c>
      <c r="EA418" s="49">
        <f>COUNTIF(CY$414:CY$424,"H")</f>
        <v>1</v>
      </c>
      <c r="EB418" s="48">
        <f t="shared" si="736"/>
        <v>14</v>
      </c>
      <c r="EC418" s="48">
        <f t="shared" si="719"/>
        <v>5</v>
      </c>
      <c r="ED418" s="48">
        <f t="shared" si="719"/>
        <v>1</v>
      </c>
      <c r="EE418" s="50">
        <f>SUM($AW418:$BT418)+SUM(BZ$414:BZ$424)</f>
        <v>50</v>
      </c>
      <c r="EF418" s="50">
        <f>SUM($BV418:$CS418)+SUM(BA$414:BA$424)</f>
        <v>22</v>
      </c>
      <c r="EG418" s="48">
        <f t="shared" si="737"/>
        <v>47</v>
      </c>
      <c r="EH418" s="50">
        <f t="shared" si="738"/>
        <v>28</v>
      </c>
      <c r="EI418" s="47"/>
      <c r="EJ418" s="49">
        <f t="shared" si="720"/>
        <v>20</v>
      </c>
      <c r="EK418" s="49">
        <f t="shared" si="721"/>
        <v>14</v>
      </c>
      <c r="EL418" s="49">
        <f t="shared" si="722"/>
        <v>5</v>
      </c>
      <c r="EM418" s="49">
        <f t="shared" si="723"/>
        <v>1</v>
      </c>
      <c r="EN418" s="49">
        <f t="shared" si="724"/>
        <v>50</v>
      </c>
      <c r="EO418" s="49">
        <f t="shared" si="725"/>
        <v>22</v>
      </c>
      <c r="EP418" s="49">
        <f t="shared" si="726"/>
        <v>47</v>
      </c>
      <c r="EQ418" s="49">
        <f t="shared" si="727"/>
        <v>28</v>
      </c>
      <c r="ES418" s="4">
        <f t="shared" si="739"/>
        <v>0</v>
      </c>
      <c r="ET418" s="4">
        <f t="shared" si="740"/>
        <v>0</v>
      </c>
      <c r="EU418" s="4">
        <f t="shared" si="728"/>
        <v>0</v>
      </c>
      <c r="EV418" s="4">
        <f t="shared" si="728"/>
        <v>0</v>
      </c>
      <c r="EW418" s="4">
        <f t="shared" si="728"/>
        <v>0</v>
      </c>
      <c r="EX418" s="4">
        <f t="shared" si="728"/>
        <v>0</v>
      </c>
      <c r="EY418" s="4">
        <f t="shared" si="728"/>
        <v>0</v>
      </c>
      <c r="EZ418" s="4">
        <f t="shared" si="728"/>
        <v>0</v>
      </c>
    </row>
    <row r="419" spans="1:156" x14ac:dyDescent="0.25">
      <c r="A419" s="4">
        <v>6</v>
      </c>
      <c r="B419" s="4" t="s">
        <v>766</v>
      </c>
      <c r="C419" s="24">
        <v>20</v>
      </c>
      <c r="D419" s="24">
        <v>9</v>
      </c>
      <c r="E419" s="24">
        <v>2</v>
      </c>
      <c r="F419" s="24">
        <v>9</v>
      </c>
      <c r="G419" s="24">
        <v>45</v>
      </c>
      <c r="H419" s="24">
        <v>41</v>
      </c>
      <c r="I419" s="21">
        <v>29</v>
      </c>
      <c r="J419" s="24">
        <v>4</v>
      </c>
      <c r="L419" s="67" t="s">
        <v>299</v>
      </c>
      <c r="M419" s="68" t="s">
        <v>149</v>
      </c>
      <c r="N419" s="55" t="s">
        <v>134</v>
      </c>
      <c r="O419" s="55" t="s">
        <v>232</v>
      </c>
      <c r="P419" s="55" t="s">
        <v>330</v>
      </c>
      <c r="Q419" s="55" t="s">
        <v>116</v>
      </c>
      <c r="R419" s="53"/>
      <c r="S419" s="55" t="s">
        <v>164</v>
      </c>
      <c r="T419" s="55" t="s">
        <v>164</v>
      </c>
      <c r="U419" s="55" t="s">
        <v>131</v>
      </c>
      <c r="V419" s="55" t="s">
        <v>206</v>
      </c>
      <c r="W419" s="120" t="s">
        <v>263</v>
      </c>
      <c r="AA419" s="67" t="s">
        <v>299</v>
      </c>
      <c r="AB419" s="68" t="s">
        <v>575</v>
      </c>
      <c r="AC419" s="55" t="s">
        <v>640</v>
      </c>
      <c r="AD419" s="55" t="s">
        <v>409</v>
      </c>
      <c r="AE419" s="55" t="s">
        <v>555</v>
      </c>
      <c r="AF419" s="55" t="s">
        <v>545</v>
      </c>
      <c r="AG419" s="53"/>
      <c r="AH419" s="55" t="s">
        <v>641</v>
      </c>
      <c r="AI419" s="55" t="s">
        <v>632</v>
      </c>
      <c r="AJ419" s="55" t="s">
        <v>514</v>
      </c>
      <c r="AK419" s="55" t="s">
        <v>404</v>
      </c>
      <c r="AL419" s="120"/>
      <c r="AW419" s="61">
        <f t="shared" si="729"/>
        <v>3</v>
      </c>
      <c r="AX419" s="46">
        <f t="shared" si="729"/>
        <v>3</v>
      </c>
      <c r="AY419" s="46">
        <f t="shared" si="729"/>
        <v>4</v>
      </c>
      <c r="AZ419" s="46">
        <f t="shared" si="729"/>
        <v>5</v>
      </c>
      <c r="BA419" s="46">
        <f t="shared" si="729"/>
        <v>1</v>
      </c>
      <c r="BB419" s="62"/>
      <c r="BC419" s="46">
        <f>(IF(S419="","",(IF(MID(S419,2,1)="-",LEFT(S419,1),LEFT(S419,2)))+0))</f>
        <v>2</v>
      </c>
      <c r="BD419" s="46">
        <f>(IF(T419="","",(IF(MID(T419,2,1)="-",LEFT(T419,1),LEFT(T419,2)))+0))</f>
        <v>2</v>
      </c>
      <c r="BE419" s="46">
        <f>(IF(U419="","",(IF(MID(U419,2,1)="-",LEFT(U419,1),LEFT(U419,2)))+0))</f>
        <v>2</v>
      </c>
      <c r="BF419" s="46">
        <f>(IF(V419="","",(IF(MID(V419,2,1)="-",LEFT(V419,1),LEFT(V419,2)))+0))</f>
        <v>1</v>
      </c>
      <c r="BG419" s="63">
        <f>(IF(W419="","",(IF(MID(W419,2,1)="-",LEFT(W419,1),LEFT(W419,2)))+0))</f>
        <v>0</v>
      </c>
      <c r="BM419" s="46"/>
      <c r="BN419" s="46"/>
      <c r="BO419" s="46"/>
      <c r="BP419" s="46" t="str">
        <f t="shared" si="713"/>
        <v/>
      </c>
      <c r="BQ419" s="46" t="str">
        <f t="shared" si="713"/>
        <v/>
      </c>
      <c r="BR419" s="46" t="str">
        <f t="shared" si="713"/>
        <v/>
      </c>
      <c r="BS419" s="46" t="str">
        <f t="shared" si="713"/>
        <v/>
      </c>
      <c r="BT419" s="46" t="str">
        <f t="shared" si="713"/>
        <v/>
      </c>
      <c r="BU419" s="47"/>
      <c r="BV419" s="61">
        <f t="shared" si="730"/>
        <v>2</v>
      </c>
      <c r="BW419" s="46">
        <f t="shared" si="730"/>
        <v>1</v>
      </c>
      <c r="BX419" s="46">
        <f t="shared" si="730"/>
        <v>0</v>
      </c>
      <c r="BY419" s="46">
        <f t="shared" si="730"/>
        <v>1</v>
      </c>
      <c r="BZ419" s="46">
        <f t="shared" si="730"/>
        <v>5</v>
      </c>
      <c r="CA419" s="62"/>
      <c r="CB419" s="46">
        <f>(IF(S419="","",IF(RIGHT(S419,2)="10",RIGHT(S419,2),RIGHT(S419,1))+0))</f>
        <v>0</v>
      </c>
      <c r="CC419" s="46">
        <f>(IF(T419="","",IF(RIGHT(T419,2)="10",RIGHT(T419,2),RIGHT(T419,1))+0))</f>
        <v>0</v>
      </c>
      <c r="CD419" s="46">
        <f>(IF(U419="","",IF(RIGHT(U419,2)="10",RIGHT(U419,2),RIGHT(U419,1))+0))</f>
        <v>1</v>
      </c>
      <c r="CE419" s="46">
        <f>(IF(V419="","",IF(RIGHT(V419,2)="10",RIGHT(V419,2),RIGHT(V419,1))+0))</f>
        <v>2</v>
      </c>
      <c r="CF419" s="63">
        <f>(IF(W419="","",IF(RIGHT(W419,2)="10",RIGHT(W419,2),RIGHT(W419,1))+0))</f>
        <v>0</v>
      </c>
      <c r="CL419" s="46"/>
      <c r="CM419" s="46"/>
      <c r="CN419" s="46"/>
      <c r="CO419" s="46" t="str">
        <f t="shared" si="715"/>
        <v/>
      </c>
      <c r="CP419" s="46" t="str">
        <f t="shared" si="715"/>
        <v/>
      </c>
      <c r="CQ419" s="46" t="str">
        <f t="shared" si="715"/>
        <v/>
      </c>
      <c r="CR419" s="46" t="str">
        <f t="shared" si="715"/>
        <v/>
      </c>
      <c r="CS419" s="46" t="str">
        <f t="shared" si="715"/>
        <v/>
      </c>
      <c r="CU419" s="61" t="str">
        <f t="shared" si="731"/>
        <v>H</v>
      </c>
      <c r="CV419" s="46" t="str">
        <f t="shared" si="731"/>
        <v>H</v>
      </c>
      <c r="CW419" s="46" t="str">
        <f t="shared" si="741"/>
        <v>H</v>
      </c>
      <c r="CX419" s="46" t="str">
        <f t="shared" si="741"/>
        <v>H</v>
      </c>
      <c r="CY419" s="46" t="str">
        <f t="shared" si="741"/>
        <v>A</v>
      </c>
      <c r="CZ419" s="62"/>
      <c r="DA419" s="46" t="str">
        <f>(IF(S419="","",IF(BC419&gt;CB419,"H",IF(BC419&lt;CB419,"A","D"))))</f>
        <v>H</v>
      </c>
      <c r="DB419" s="46" t="str">
        <f>(IF(T419="","",IF(BD419&gt;CC419,"H",IF(BD419&lt;CC419,"A","D"))))</f>
        <v>H</v>
      </c>
      <c r="DC419" s="46" t="str">
        <f>(IF(U419="","",IF(BE419&gt;CD419,"H",IF(BE419&lt;CD419,"A","D"))))</f>
        <v>H</v>
      </c>
      <c r="DD419" s="46" t="str">
        <f>(IF(V419="","",IF(BF419&gt;CE419,"H",IF(BF419&lt;CE419,"A","D"))))</f>
        <v>A</v>
      </c>
      <c r="DE419" s="63" t="str">
        <f>(IF(W419="","",IF(BG419&gt;CF419,"H",IF(BG419&lt;CF419,"A","D"))))</f>
        <v>D</v>
      </c>
      <c r="DK419" s="46"/>
      <c r="DL419" s="46"/>
      <c r="DM419" s="46"/>
      <c r="DN419" s="24" t="str">
        <f t="shared" si="717"/>
        <v/>
      </c>
      <c r="DO419" s="24" t="str">
        <f t="shared" si="717"/>
        <v/>
      </c>
      <c r="DP419" s="24" t="str">
        <f t="shared" si="717"/>
        <v/>
      </c>
      <c r="DQ419" s="24" t="str">
        <f t="shared" si="717"/>
        <v/>
      </c>
      <c r="DR419" s="24" t="str">
        <f t="shared" si="717"/>
        <v/>
      </c>
      <c r="DT419" s="20" t="str">
        <f t="shared" si="718"/>
        <v>Epsom &amp; Ewell</v>
      </c>
      <c r="DU419" s="48">
        <f t="shared" si="732"/>
        <v>20</v>
      </c>
      <c r="DV419" s="49">
        <f t="shared" si="733"/>
        <v>7</v>
      </c>
      <c r="DW419" s="49">
        <f t="shared" si="734"/>
        <v>1</v>
      </c>
      <c r="DX419" s="49">
        <f t="shared" si="735"/>
        <v>2</v>
      </c>
      <c r="DY419" s="49">
        <f>COUNTIF(CZ$414:CZ$424,"A")</f>
        <v>6</v>
      </c>
      <c r="DZ419" s="49">
        <f>COUNTIF(CZ$414:CZ$424,"D")</f>
        <v>2</v>
      </c>
      <c r="EA419" s="49">
        <f>COUNTIF(CZ$414:CZ$424,"H")</f>
        <v>2</v>
      </c>
      <c r="EB419" s="48">
        <f t="shared" si="736"/>
        <v>13</v>
      </c>
      <c r="EC419" s="48">
        <f t="shared" si="719"/>
        <v>3</v>
      </c>
      <c r="ED419" s="48">
        <f t="shared" si="719"/>
        <v>4</v>
      </c>
      <c r="EE419" s="50">
        <f>SUM($AW419:$BT419)+SUM(CA$414:CA$424)</f>
        <v>49</v>
      </c>
      <c r="EF419" s="50">
        <f>SUM($BV419:$CS419)+SUM(BB$414:BB$424)</f>
        <v>24</v>
      </c>
      <c r="EG419" s="48">
        <f t="shared" si="737"/>
        <v>42</v>
      </c>
      <c r="EH419" s="50">
        <f t="shared" si="738"/>
        <v>25</v>
      </c>
      <c r="EI419" s="47"/>
      <c r="EJ419" s="49">
        <f t="shared" si="720"/>
        <v>20</v>
      </c>
      <c r="EK419" s="49">
        <f t="shared" si="721"/>
        <v>13</v>
      </c>
      <c r="EL419" s="49">
        <f t="shared" si="722"/>
        <v>3</v>
      </c>
      <c r="EM419" s="49">
        <f t="shared" si="723"/>
        <v>4</v>
      </c>
      <c r="EN419" s="49">
        <f t="shared" si="724"/>
        <v>49</v>
      </c>
      <c r="EO419" s="49">
        <f t="shared" si="725"/>
        <v>24</v>
      </c>
      <c r="EP419" s="49">
        <f t="shared" si="726"/>
        <v>42</v>
      </c>
      <c r="EQ419" s="49">
        <f t="shared" si="727"/>
        <v>25</v>
      </c>
      <c r="ES419" s="4">
        <f t="shared" si="739"/>
        <v>0</v>
      </c>
      <c r="ET419" s="4">
        <f t="shared" si="740"/>
        <v>0</v>
      </c>
      <c r="EU419" s="4">
        <f t="shared" si="728"/>
        <v>0</v>
      </c>
      <c r="EV419" s="4">
        <f t="shared" si="728"/>
        <v>0</v>
      </c>
      <c r="EW419" s="4">
        <f t="shared" si="728"/>
        <v>0</v>
      </c>
      <c r="EX419" s="4">
        <f t="shared" si="728"/>
        <v>0</v>
      </c>
      <c r="EY419" s="4">
        <f t="shared" si="728"/>
        <v>0</v>
      </c>
      <c r="EZ419" s="4">
        <f t="shared" si="728"/>
        <v>0</v>
      </c>
    </row>
    <row r="420" spans="1:156" x14ac:dyDescent="0.25">
      <c r="A420" s="4">
        <v>7</v>
      </c>
      <c r="B420" s="4" t="s">
        <v>338</v>
      </c>
      <c r="C420" s="24">
        <v>20</v>
      </c>
      <c r="D420" s="24">
        <v>8</v>
      </c>
      <c r="E420" s="24">
        <v>4</v>
      </c>
      <c r="F420" s="24">
        <v>8</v>
      </c>
      <c r="G420" s="24">
        <v>31</v>
      </c>
      <c r="H420" s="24">
        <v>34</v>
      </c>
      <c r="I420" s="21">
        <v>28</v>
      </c>
      <c r="J420" s="24">
        <v>-3</v>
      </c>
      <c r="L420" s="51" t="s">
        <v>767</v>
      </c>
      <c r="M420" s="64" t="s">
        <v>157</v>
      </c>
      <c r="N420" s="57" t="s">
        <v>330</v>
      </c>
      <c r="O420" s="57" t="s">
        <v>131</v>
      </c>
      <c r="P420" s="57" t="s">
        <v>263</v>
      </c>
      <c r="Q420" s="57" t="s">
        <v>206</v>
      </c>
      <c r="R420" s="55" t="s">
        <v>227</v>
      </c>
      <c r="S420" s="53"/>
      <c r="T420" s="57" t="s">
        <v>175</v>
      </c>
      <c r="U420" s="57" t="s">
        <v>196</v>
      </c>
      <c r="V420" s="57" t="s">
        <v>156</v>
      </c>
      <c r="W420" s="75" t="s">
        <v>134</v>
      </c>
      <c r="AA420" s="51" t="s">
        <v>767</v>
      </c>
      <c r="AB420" s="64" t="s">
        <v>249</v>
      </c>
      <c r="AC420" s="57" t="s">
        <v>251</v>
      </c>
      <c r="AD420" s="57" t="s">
        <v>272</v>
      </c>
      <c r="AE420" s="57" t="s">
        <v>256</v>
      </c>
      <c r="AF420" s="57" t="s">
        <v>409</v>
      </c>
      <c r="AG420" s="55" t="s">
        <v>248</v>
      </c>
      <c r="AH420" s="53"/>
      <c r="AI420" s="57" t="s">
        <v>324</v>
      </c>
      <c r="AJ420" s="57" t="s">
        <v>574</v>
      </c>
      <c r="AK420" s="57" t="s">
        <v>246</v>
      </c>
      <c r="AL420" s="75" t="s">
        <v>269</v>
      </c>
      <c r="AW420" s="61">
        <f t="shared" si="729"/>
        <v>0</v>
      </c>
      <c r="AX420" s="46">
        <f t="shared" si="729"/>
        <v>5</v>
      </c>
      <c r="AY420" s="46">
        <f t="shared" si="729"/>
        <v>2</v>
      </c>
      <c r="AZ420" s="46">
        <f t="shared" si="729"/>
        <v>0</v>
      </c>
      <c r="BA420" s="46">
        <f t="shared" si="729"/>
        <v>1</v>
      </c>
      <c r="BB420" s="46">
        <f>(IF(R420="","",(IF(MID(R420,2,1)="-",LEFT(R420,1),LEFT(R420,2)))+0))</f>
        <v>1</v>
      </c>
      <c r="BC420" s="62"/>
      <c r="BD420" s="46">
        <f>(IF(T420="","",(IF(MID(T420,2,1)="-",LEFT(T420,1),LEFT(T420,2)))+0))</f>
        <v>0</v>
      </c>
      <c r="BE420" s="46">
        <f>(IF(U420="","",(IF(MID(U420,2,1)="-",LEFT(U420,1),LEFT(U420,2)))+0))</f>
        <v>5</v>
      </c>
      <c r="BF420" s="46">
        <f>(IF(V420="","",(IF(MID(V420,2,1)="-",LEFT(V420,1),LEFT(V420,2)))+0))</f>
        <v>8</v>
      </c>
      <c r="BG420" s="63">
        <f>(IF(W420="","",(IF(MID(W420,2,1)="-",LEFT(W420,1),LEFT(W420,2)))+0))</f>
        <v>3</v>
      </c>
      <c r="BM420" s="46"/>
      <c r="BN420" s="46"/>
      <c r="BO420" s="46"/>
      <c r="BP420" s="46" t="str">
        <f t="shared" si="713"/>
        <v/>
      </c>
      <c r="BQ420" s="46" t="str">
        <f t="shared" si="713"/>
        <v/>
      </c>
      <c r="BR420" s="46" t="str">
        <f t="shared" si="713"/>
        <v/>
      </c>
      <c r="BS420" s="46" t="str">
        <f t="shared" si="713"/>
        <v/>
      </c>
      <c r="BT420" s="46" t="str">
        <f t="shared" si="713"/>
        <v/>
      </c>
      <c r="BU420" s="47"/>
      <c r="BV420" s="61">
        <f t="shared" si="730"/>
        <v>3</v>
      </c>
      <c r="BW420" s="46">
        <f t="shared" si="730"/>
        <v>1</v>
      </c>
      <c r="BX420" s="46">
        <f t="shared" si="730"/>
        <v>1</v>
      </c>
      <c r="BY420" s="46">
        <f t="shared" si="730"/>
        <v>0</v>
      </c>
      <c r="BZ420" s="46">
        <f t="shared" si="730"/>
        <v>2</v>
      </c>
      <c r="CA420" s="46">
        <f>(IF(R420="","",IF(RIGHT(R420,2)="10",RIGHT(R420,2),RIGHT(R420,1))+0))</f>
        <v>0</v>
      </c>
      <c r="CB420" s="62"/>
      <c r="CC420" s="46">
        <f>(IF(T420="","",IF(RIGHT(T420,2)="10",RIGHT(T420,2),RIGHT(T420,1))+0))</f>
        <v>6</v>
      </c>
      <c r="CD420" s="46">
        <f>(IF(U420="","",IF(RIGHT(U420,2)="10",RIGHT(U420,2),RIGHT(U420,1))+0))</f>
        <v>5</v>
      </c>
      <c r="CE420" s="46">
        <f>(IF(V420="","",IF(RIGHT(V420,2)="10",RIGHT(V420,2),RIGHT(V420,1))+0))</f>
        <v>0</v>
      </c>
      <c r="CF420" s="63">
        <f>(IF(W420="","",IF(RIGHT(W420,2)="10",RIGHT(W420,2),RIGHT(W420,1))+0))</f>
        <v>1</v>
      </c>
      <c r="CL420" s="46"/>
      <c r="CM420" s="46"/>
      <c r="CN420" s="46"/>
      <c r="CO420" s="46" t="str">
        <f t="shared" si="715"/>
        <v/>
      </c>
      <c r="CP420" s="46" t="str">
        <f t="shared" si="715"/>
        <v/>
      </c>
      <c r="CQ420" s="46" t="str">
        <f t="shared" si="715"/>
        <v/>
      </c>
      <c r="CR420" s="46" t="str">
        <f t="shared" si="715"/>
        <v/>
      </c>
      <c r="CS420" s="46" t="str">
        <f t="shared" si="715"/>
        <v/>
      </c>
      <c r="CU420" s="61" t="str">
        <f t="shared" si="731"/>
        <v>A</v>
      </c>
      <c r="CV420" s="46" t="str">
        <f t="shared" si="731"/>
        <v>H</v>
      </c>
      <c r="CW420" s="46" t="str">
        <f t="shared" si="741"/>
        <v>H</v>
      </c>
      <c r="CX420" s="46" t="str">
        <f t="shared" si="741"/>
        <v>D</v>
      </c>
      <c r="CY420" s="46" t="str">
        <f t="shared" si="741"/>
        <v>A</v>
      </c>
      <c r="CZ420" s="46" t="str">
        <f>(IF(R420="","",IF(BB420&gt;CA420,"H",IF(BB420&lt;CA420,"A","D"))))</f>
        <v>H</v>
      </c>
      <c r="DA420" s="62"/>
      <c r="DB420" s="46" t="str">
        <f>(IF(T420="","",IF(BD420&gt;CC420,"H",IF(BD420&lt;CC420,"A","D"))))</f>
        <v>A</v>
      </c>
      <c r="DC420" s="46" t="str">
        <f>(IF(U420="","",IF(BE420&gt;CD420,"H",IF(BE420&lt;CD420,"A","D"))))</f>
        <v>D</v>
      </c>
      <c r="DD420" s="46" t="str">
        <f>(IF(V420="","",IF(BF420&gt;CE420,"H",IF(BF420&lt;CE420,"A","D"))))</f>
        <v>H</v>
      </c>
      <c r="DE420" s="63" t="str">
        <f>(IF(W420="","",IF(BG420&gt;CF420,"H",IF(BG420&lt;CF420,"A","D"))))</f>
        <v>H</v>
      </c>
      <c r="DK420" s="46"/>
      <c r="DL420" s="46"/>
      <c r="DM420" s="46"/>
      <c r="DN420" s="24" t="str">
        <f t="shared" si="717"/>
        <v/>
      </c>
      <c r="DO420" s="24" t="str">
        <f t="shared" si="717"/>
        <v/>
      </c>
      <c r="DP420" s="24" t="str">
        <f t="shared" si="717"/>
        <v/>
      </c>
      <c r="DQ420" s="24" t="str">
        <f t="shared" si="717"/>
        <v/>
      </c>
      <c r="DR420" s="24" t="str">
        <f t="shared" si="717"/>
        <v/>
      </c>
      <c r="DT420" s="20" t="str">
        <f t="shared" si="718"/>
        <v>Hanworth Villa</v>
      </c>
      <c r="DU420" s="48">
        <f t="shared" si="732"/>
        <v>20</v>
      </c>
      <c r="DV420" s="49">
        <f t="shared" si="733"/>
        <v>5</v>
      </c>
      <c r="DW420" s="49">
        <f t="shared" si="734"/>
        <v>2</v>
      </c>
      <c r="DX420" s="49">
        <f t="shared" si="735"/>
        <v>3</v>
      </c>
      <c r="DY420" s="49">
        <f>COUNTIF(DA$414:DA$424,"A")</f>
        <v>5</v>
      </c>
      <c r="DZ420" s="49">
        <f>COUNTIF(DA$414:DA$424,"D")</f>
        <v>1</v>
      </c>
      <c r="EA420" s="49">
        <f>COUNTIF(DA$414:DA$424,"H")</f>
        <v>4</v>
      </c>
      <c r="EB420" s="48">
        <f t="shared" si="736"/>
        <v>10</v>
      </c>
      <c r="EC420" s="48">
        <f t="shared" si="719"/>
        <v>3</v>
      </c>
      <c r="ED420" s="48">
        <f t="shared" si="719"/>
        <v>7</v>
      </c>
      <c r="EE420" s="50">
        <f>SUM($AW420:$BT420)+SUM(CB$414:CB$424)</f>
        <v>55</v>
      </c>
      <c r="EF420" s="50">
        <f>SUM($BV420:$CS420)+SUM(BC$414:BC$424)</f>
        <v>47</v>
      </c>
      <c r="EG420" s="48">
        <f t="shared" si="737"/>
        <v>33</v>
      </c>
      <c r="EH420" s="50">
        <f t="shared" si="738"/>
        <v>8</v>
      </c>
      <c r="EI420" s="47"/>
      <c r="EJ420" s="49">
        <f t="shared" si="720"/>
        <v>20</v>
      </c>
      <c r="EK420" s="49">
        <f t="shared" si="721"/>
        <v>10</v>
      </c>
      <c r="EL420" s="49">
        <f t="shared" si="722"/>
        <v>3</v>
      </c>
      <c r="EM420" s="49">
        <f t="shared" si="723"/>
        <v>7</v>
      </c>
      <c r="EN420" s="49">
        <f t="shared" si="724"/>
        <v>55</v>
      </c>
      <c r="EO420" s="49">
        <f t="shared" si="725"/>
        <v>47</v>
      </c>
      <c r="EP420" s="49">
        <f t="shared" si="726"/>
        <v>33</v>
      </c>
      <c r="EQ420" s="49">
        <f t="shared" si="727"/>
        <v>8</v>
      </c>
      <c r="ES420" s="4">
        <f t="shared" si="739"/>
        <v>0</v>
      </c>
      <c r="ET420" s="4">
        <f t="shared" si="740"/>
        <v>0</v>
      </c>
      <c r="EU420" s="4">
        <f t="shared" si="728"/>
        <v>0</v>
      </c>
      <c r="EV420" s="4">
        <f t="shared" si="728"/>
        <v>0</v>
      </c>
      <c r="EW420" s="4">
        <f t="shared" si="728"/>
        <v>0</v>
      </c>
      <c r="EX420" s="4">
        <f t="shared" si="728"/>
        <v>0</v>
      </c>
      <c r="EY420" s="4">
        <f t="shared" si="728"/>
        <v>0</v>
      </c>
      <c r="EZ420" s="4">
        <f t="shared" si="728"/>
        <v>0</v>
      </c>
    </row>
    <row r="421" spans="1:156" x14ac:dyDescent="0.25">
      <c r="A421" s="4">
        <v>8</v>
      </c>
      <c r="B421" s="4" t="s">
        <v>387</v>
      </c>
      <c r="C421" s="24">
        <v>20</v>
      </c>
      <c r="D421" s="24">
        <v>7</v>
      </c>
      <c r="E421" s="24">
        <v>4</v>
      </c>
      <c r="F421" s="24">
        <v>9</v>
      </c>
      <c r="G421" s="24">
        <v>39</v>
      </c>
      <c r="H421" s="24">
        <v>49</v>
      </c>
      <c r="I421" s="21">
        <v>25</v>
      </c>
      <c r="J421" s="24">
        <v>-10</v>
      </c>
      <c r="L421" s="51" t="s">
        <v>338</v>
      </c>
      <c r="M421" s="64" t="s">
        <v>263</v>
      </c>
      <c r="N421" s="57" t="s">
        <v>104</v>
      </c>
      <c r="O421" s="57" t="s">
        <v>164</v>
      </c>
      <c r="P421" s="57" t="s">
        <v>263</v>
      </c>
      <c r="Q421" s="57" t="s">
        <v>131</v>
      </c>
      <c r="R421" s="55" t="s">
        <v>206</v>
      </c>
      <c r="S421" s="57" t="s">
        <v>179</v>
      </c>
      <c r="T421" s="53"/>
      <c r="U421" s="57" t="s">
        <v>149</v>
      </c>
      <c r="V421" s="57" t="s">
        <v>146</v>
      </c>
      <c r="W421" s="75" t="s">
        <v>227</v>
      </c>
      <c r="AA421" s="51" t="s">
        <v>338</v>
      </c>
      <c r="AB421" s="64" t="s">
        <v>527</v>
      </c>
      <c r="AC421" s="57" t="s">
        <v>383</v>
      </c>
      <c r="AD421" s="57" t="s">
        <v>729</v>
      </c>
      <c r="AE421" s="57" t="s">
        <v>271</v>
      </c>
      <c r="AF421" s="57" t="s">
        <v>251</v>
      </c>
      <c r="AG421" s="55" t="s">
        <v>264</v>
      </c>
      <c r="AH421" s="57" t="s">
        <v>247</v>
      </c>
      <c r="AI421" s="53"/>
      <c r="AJ421" s="57" t="s">
        <v>253</v>
      </c>
      <c r="AK421" s="57" t="s">
        <v>268</v>
      </c>
      <c r="AL421" s="75" t="s">
        <v>380</v>
      </c>
      <c r="AW421" s="61">
        <f t="shared" si="729"/>
        <v>0</v>
      </c>
      <c r="AX421" s="46">
        <f t="shared" si="729"/>
        <v>1</v>
      </c>
      <c r="AY421" s="46">
        <f t="shared" si="729"/>
        <v>2</v>
      </c>
      <c r="AZ421" s="46">
        <f t="shared" si="729"/>
        <v>0</v>
      </c>
      <c r="BA421" s="46">
        <f t="shared" si="729"/>
        <v>2</v>
      </c>
      <c r="BB421" s="46">
        <f>(IF(R421="","",(IF(MID(R421,2,1)="-",LEFT(R421,1),LEFT(R421,2)))+0))</f>
        <v>1</v>
      </c>
      <c r="BC421" s="46">
        <f>(IF(S421="","",(IF(MID(S421,2,1)="-",LEFT(S421,1),LEFT(S421,2)))+0))</f>
        <v>3</v>
      </c>
      <c r="BD421" s="62"/>
      <c r="BE421" s="46">
        <f>(IF(U421="","",(IF(MID(U421,2,1)="-",LEFT(U421,1),LEFT(U421,2)))+0))</f>
        <v>3</v>
      </c>
      <c r="BF421" s="46">
        <f>(IF(V421="","",(IF(MID(V421,2,1)="-",LEFT(V421,1),LEFT(V421,2)))+0))</f>
        <v>3</v>
      </c>
      <c r="BG421" s="63">
        <f>(IF(W421="","",(IF(MID(W421,2,1)="-",LEFT(W421,1),LEFT(W421,2)))+0))</f>
        <v>1</v>
      </c>
      <c r="BM421" s="46"/>
      <c r="BN421" s="46"/>
      <c r="BO421" s="46"/>
      <c r="BP421" s="46" t="str">
        <f t="shared" si="713"/>
        <v/>
      </c>
      <c r="BQ421" s="46" t="str">
        <f t="shared" si="713"/>
        <v/>
      </c>
      <c r="BR421" s="46" t="str">
        <f t="shared" si="713"/>
        <v/>
      </c>
      <c r="BS421" s="46" t="str">
        <f t="shared" si="713"/>
        <v/>
      </c>
      <c r="BT421" s="46" t="str">
        <f t="shared" si="713"/>
        <v/>
      </c>
      <c r="BU421" s="47"/>
      <c r="BV421" s="61">
        <f t="shared" si="730"/>
        <v>0</v>
      </c>
      <c r="BW421" s="46">
        <f t="shared" si="730"/>
        <v>3</v>
      </c>
      <c r="BX421" s="46">
        <f t="shared" si="730"/>
        <v>0</v>
      </c>
      <c r="BY421" s="46">
        <f t="shared" si="730"/>
        <v>0</v>
      </c>
      <c r="BZ421" s="46">
        <f t="shared" si="730"/>
        <v>1</v>
      </c>
      <c r="CA421" s="46">
        <f>(IF(R421="","",IF(RIGHT(R421,2)="10",RIGHT(R421,2),RIGHT(R421,1))+0))</f>
        <v>2</v>
      </c>
      <c r="CB421" s="46">
        <f>(IF(S421="","",IF(RIGHT(S421,2)="10",RIGHT(S421,2),RIGHT(S421,1))+0))</f>
        <v>3</v>
      </c>
      <c r="CC421" s="62"/>
      <c r="CD421" s="46">
        <f>(IF(U421="","",IF(RIGHT(U421,2)="10",RIGHT(U421,2),RIGHT(U421,1))+0))</f>
        <v>2</v>
      </c>
      <c r="CE421" s="46">
        <f>(IF(V421="","",IF(RIGHT(V421,2)="10",RIGHT(V421,2),RIGHT(V421,1))+0))</f>
        <v>4</v>
      </c>
      <c r="CF421" s="63">
        <f>(IF(W421="","",IF(RIGHT(W421,2)="10",RIGHT(W421,2),RIGHT(W421,1))+0))</f>
        <v>0</v>
      </c>
      <c r="CL421" s="46"/>
      <c r="CM421" s="46"/>
      <c r="CN421" s="46"/>
      <c r="CO421" s="46" t="str">
        <f t="shared" si="715"/>
        <v/>
      </c>
      <c r="CP421" s="46" t="str">
        <f t="shared" si="715"/>
        <v/>
      </c>
      <c r="CQ421" s="46" t="str">
        <f t="shared" si="715"/>
        <v/>
      </c>
      <c r="CR421" s="46" t="str">
        <f t="shared" si="715"/>
        <v/>
      </c>
      <c r="CS421" s="46" t="str">
        <f t="shared" si="715"/>
        <v/>
      </c>
      <c r="CU421" s="61" t="str">
        <f t="shared" si="731"/>
        <v>D</v>
      </c>
      <c r="CV421" s="46" t="str">
        <f t="shared" si="731"/>
        <v>A</v>
      </c>
      <c r="CW421" s="46" t="str">
        <f t="shared" si="741"/>
        <v>H</v>
      </c>
      <c r="CX421" s="46" t="str">
        <f t="shared" si="741"/>
        <v>D</v>
      </c>
      <c r="CY421" s="46" t="str">
        <f t="shared" si="741"/>
        <v>H</v>
      </c>
      <c r="CZ421" s="46" t="str">
        <f>(IF(R421="","",IF(BB421&gt;CA421,"H",IF(BB421&lt;CA421,"A","D"))))</f>
        <v>A</v>
      </c>
      <c r="DA421" s="46" t="str">
        <f>(IF(S421="","",IF(BC421&gt;CB421,"H",IF(BC421&lt;CB421,"A","D"))))</f>
        <v>D</v>
      </c>
      <c r="DB421" s="62"/>
      <c r="DC421" s="46" t="str">
        <f>(IF(U421="","",IF(BE421&gt;CD421,"H",IF(BE421&lt;CD421,"A","D"))))</f>
        <v>H</v>
      </c>
      <c r="DD421" s="46" t="str">
        <f>(IF(V421="","",IF(BF421&gt;CE421,"H",IF(BF421&lt;CE421,"A","D"))))</f>
        <v>A</v>
      </c>
      <c r="DE421" s="63" t="str">
        <f>(IF(W421="","",IF(BG421&gt;CF421,"H",IF(BG421&lt;CF421,"A","D"))))</f>
        <v>H</v>
      </c>
      <c r="DK421" s="46"/>
      <c r="DL421" s="46"/>
      <c r="DM421" s="46"/>
      <c r="DN421" s="24" t="str">
        <f t="shared" si="717"/>
        <v/>
      </c>
      <c r="DO421" s="24" t="str">
        <f t="shared" si="717"/>
        <v/>
      </c>
      <c r="DP421" s="24" t="str">
        <f t="shared" si="717"/>
        <v/>
      </c>
      <c r="DQ421" s="24" t="str">
        <f t="shared" si="717"/>
        <v/>
      </c>
      <c r="DR421" s="24" t="str">
        <f t="shared" si="717"/>
        <v/>
      </c>
      <c r="DT421" s="20" t="str">
        <f t="shared" si="718"/>
        <v>Leatherhead</v>
      </c>
      <c r="DU421" s="48">
        <f t="shared" si="732"/>
        <v>20</v>
      </c>
      <c r="DV421" s="49">
        <f t="shared" si="733"/>
        <v>4</v>
      </c>
      <c r="DW421" s="49">
        <f t="shared" si="734"/>
        <v>3</v>
      </c>
      <c r="DX421" s="49">
        <f t="shared" si="735"/>
        <v>3</v>
      </c>
      <c r="DY421" s="49">
        <f>COUNTIF(DB$414:DB$424,"A")</f>
        <v>4</v>
      </c>
      <c r="DZ421" s="49">
        <f>COUNTIF(DB$414:DB$424,"D")</f>
        <v>1</v>
      </c>
      <c r="EA421" s="49">
        <f>COUNTIF(DB$414:DB$424,"H")</f>
        <v>5</v>
      </c>
      <c r="EB421" s="48">
        <f t="shared" si="736"/>
        <v>8</v>
      </c>
      <c r="EC421" s="48">
        <f t="shared" si="719"/>
        <v>4</v>
      </c>
      <c r="ED421" s="48">
        <f t="shared" si="719"/>
        <v>8</v>
      </c>
      <c r="EE421" s="50">
        <f>SUM($AW421:$BT421)+SUM(CC$414:CC$424)</f>
        <v>31</v>
      </c>
      <c r="EF421" s="50">
        <f>SUM($BV421:$CS421)+SUM(BD$414:BD$424)</f>
        <v>34</v>
      </c>
      <c r="EG421" s="48">
        <f t="shared" si="737"/>
        <v>28</v>
      </c>
      <c r="EH421" s="50">
        <f t="shared" si="738"/>
        <v>-3</v>
      </c>
      <c r="EI421" s="47"/>
      <c r="EJ421" s="49">
        <f t="shared" si="720"/>
        <v>20</v>
      </c>
      <c r="EK421" s="49">
        <f t="shared" si="721"/>
        <v>8</v>
      </c>
      <c r="EL421" s="49">
        <f t="shared" si="722"/>
        <v>4</v>
      </c>
      <c r="EM421" s="49">
        <f t="shared" si="723"/>
        <v>8</v>
      </c>
      <c r="EN421" s="49">
        <f t="shared" si="724"/>
        <v>31</v>
      </c>
      <c r="EO421" s="49">
        <f t="shared" si="725"/>
        <v>34</v>
      </c>
      <c r="EP421" s="49">
        <f t="shared" si="726"/>
        <v>28</v>
      </c>
      <c r="EQ421" s="49">
        <f t="shared" si="727"/>
        <v>-3</v>
      </c>
      <c r="ES421" s="4">
        <f t="shared" si="739"/>
        <v>0</v>
      </c>
      <c r="ET421" s="4">
        <f t="shared" si="740"/>
        <v>0</v>
      </c>
      <c r="EU421" s="4">
        <f t="shared" si="728"/>
        <v>0</v>
      </c>
      <c r="EV421" s="4">
        <f t="shared" si="728"/>
        <v>0</v>
      </c>
      <c r="EW421" s="4">
        <f t="shared" si="728"/>
        <v>0</v>
      </c>
      <c r="EX421" s="4">
        <f t="shared" si="728"/>
        <v>0</v>
      </c>
      <c r="EY421" s="4">
        <f t="shared" si="728"/>
        <v>0</v>
      </c>
      <c r="EZ421" s="4">
        <f t="shared" si="728"/>
        <v>0</v>
      </c>
    </row>
    <row r="422" spans="1:156" x14ac:dyDescent="0.25">
      <c r="A422" s="4">
        <v>9</v>
      </c>
      <c r="B422" s="4" t="s">
        <v>708</v>
      </c>
      <c r="C422" s="24">
        <v>20</v>
      </c>
      <c r="D422" s="24">
        <v>3</v>
      </c>
      <c r="E422" s="24">
        <v>5</v>
      </c>
      <c r="F422" s="24">
        <v>12</v>
      </c>
      <c r="G422" s="24">
        <v>24</v>
      </c>
      <c r="H422" s="24">
        <v>43</v>
      </c>
      <c r="I422" s="21">
        <v>14</v>
      </c>
      <c r="J422" s="24">
        <v>-19</v>
      </c>
      <c r="L422" s="51" t="s">
        <v>387</v>
      </c>
      <c r="M422" s="64" t="s">
        <v>207</v>
      </c>
      <c r="N422" s="57" t="s">
        <v>149</v>
      </c>
      <c r="O422" s="57" t="s">
        <v>311</v>
      </c>
      <c r="P422" s="119" t="s">
        <v>263</v>
      </c>
      <c r="Q422" s="119" t="s">
        <v>263</v>
      </c>
      <c r="R422" s="55" t="s">
        <v>175</v>
      </c>
      <c r="S422" s="57" t="s">
        <v>132</v>
      </c>
      <c r="T422" s="57" t="s">
        <v>164</v>
      </c>
      <c r="U422" s="53"/>
      <c r="V422" s="57" t="s">
        <v>233</v>
      </c>
      <c r="W422" s="75" t="s">
        <v>131</v>
      </c>
      <c r="AA422" s="51" t="s">
        <v>387</v>
      </c>
      <c r="AB422" s="64" t="s">
        <v>409</v>
      </c>
      <c r="AC422" s="57" t="s">
        <v>444</v>
      </c>
      <c r="AD422" s="57" t="s">
        <v>398</v>
      </c>
      <c r="AE422" s="119"/>
      <c r="AF422" s="119"/>
      <c r="AG422" s="55" t="s">
        <v>266</v>
      </c>
      <c r="AH422" s="57" t="s">
        <v>596</v>
      </c>
      <c r="AI422" s="57" t="s">
        <v>484</v>
      </c>
      <c r="AJ422" s="53"/>
      <c r="AK422" s="57" t="s">
        <v>395</v>
      </c>
      <c r="AL422" s="75" t="s">
        <v>693</v>
      </c>
      <c r="AW422" s="61">
        <f t="shared" si="729"/>
        <v>0</v>
      </c>
      <c r="AX422" s="46">
        <f t="shared" si="729"/>
        <v>3</v>
      </c>
      <c r="AY422" s="46">
        <f t="shared" si="729"/>
        <v>2</v>
      </c>
      <c r="AZ422" s="46">
        <f t="shared" si="729"/>
        <v>0</v>
      </c>
      <c r="BA422" s="46">
        <f t="shared" si="729"/>
        <v>0</v>
      </c>
      <c r="BB422" s="46">
        <f>(IF(R422="","",(IF(MID(R422,2,1)="-",LEFT(R422,1),LEFT(R422,2)))+0))</f>
        <v>0</v>
      </c>
      <c r="BC422" s="46">
        <f>(IF(S422="","",(IF(MID(S422,2,1)="-",LEFT(S422,1),LEFT(S422,2)))+0))</f>
        <v>4</v>
      </c>
      <c r="BD422" s="46">
        <f>(IF(T422="","",(IF(MID(T422,2,1)="-",LEFT(T422,1),LEFT(T422,2)))+0))</f>
        <v>2</v>
      </c>
      <c r="BE422" s="62"/>
      <c r="BF422" s="46">
        <f>(IF(V422="","",(IF(MID(V422,2,1)="-",LEFT(V422,1),LEFT(V422,2)))+0))</f>
        <v>5</v>
      </c>
      <c r="BG422" s="63">
        <f>(IF(W422="","",(IF(MID(W422,2,1)="-",LEFT(W422,1),LEFT(W422,2)))+0))</f>
        <v>2</v>
      </c>
      <c r="BM422" s="46"/>
      <c r="BN422" s="46"/>
      <c r="BO422" s="46"/>
      <c r="BP422" s="46" t="str">
        <f t="shared" si="713"/>
        <v/>
      </c>
      <c r="BQ422" s="46" t="str">
        <f t="shared" si="713"/>
        <v/>
      </c>
      <c r="BR422" s="46" t="str">
        <f t="shared" si="713"/>
        <v/>
      </c>
      <c r="BS422" s="46" t="str">
        <f t="shared" si="713"/>
        <v/>
      </c>
      <c r="BT422" s="46" t="str">
        <f t="shared" si="713"/>
        <v/>
      </c>
      <c r="BU422" s="76"/>
      <c r="BV422" s="61">
        <f t="shared" si="730"/>
        <v>4</v>
      </c>
      <c r="BW422" s="46">
        <f t="shared" si="730"/>
        <v>2</v>
      </c>
      <c r="BX422" s="46">
        <f t="shared" si="730"/>
        <v>5</v>
      </c>
      <c r="BY422" s="46">
        <f t="shared" si="730"/>
        <v>0</v>
      </c>
      <c r="BZ422" s="46">
        <f t="shared" si="730"/>
        <v>0</v>
      </c>
      <c r="CA422" s="46">
        <f>(IF(R422="","",IF(RIGHT(R422,2)="10",RIGHT(R422,2),RIGHT(R422,1))+0))</f>
        <v>6</v>
      </c>
      <c r="CB422" s="46">
        <f>(IF(S422="","",IF(RIGHT(S422,2)="10",RIGHT(S422,2),RIGHT(S422,1))+0))</f>
        <v>1</v>
      </c>
      <c r="CC422" s="46">
        <f>(IF(T422="","",IF(RIGHT(T422,2)="10",RIGHT(T422,2),RIGHT(T422,1))+0))</f>
        <v>0</v>
      </c>
      <c r="CD422" s="62"/>
      <c r="CE422" s="46">
        <f>(IF(V422="","",IF(RIGHT(V422,2)="10",RIGHT(V422,2),RIGHT(V422,1))+0))</f>
        <v>2</v>
      </c>
      <c r="CF422" s="63">
        <f>(IF(W422="","",IF(RIGHT(W422,2)="10",RIGHT(W422,2),RIGHT(W422,1))+0))</f>
        <v>1</v>
      </c>
      <c r="CL422" s="46"/>
      <c r="CM422" s="46"/>
      <c r="CN422" s="46"/>
      <c r="CO422" s="46" t="str">
        <f t="shared" si="715"/>
        <v/>
      </c>
      <c r="CP422" s="46" t="str">
        <f t="shared" si="715"/>
        <v/>
      </c>
      <c r="CQ422" s="46" t="str">
        <f t="shared" si="715"/>
        <v/>
      </c>
      <c r="CR422" s="46" t="str">
        <f t="shared" si="715"/>
        <v/>
      </c>
      <c r="CS422" s="46" t="str">
        <f t="shared" si="715"/>
        <v/>
      </c>
      <c r="CT422" s="20"/>
      <c r="CU422" s="61" t="str">
        <f t="shared" si="731"/>
        <v>A</v>
      </c>
      <c r="CV422" s="46" t="str">
        <f t="shared" si="731"/>
        <v>H</v>
      </c>
      <c r="CW422" s="46" t="str">
        <f t="shared" si="741"/>
        <v>A</v>
      </c>
      <c r="CX422" s="46" t="str">
        <f t="shared" si="741"/>
        <v>D</v>
      </c>
      <c r="CY422" s="46" t="str">
        <f t="shared" si="741"/>
        <v>D</v>
      </c>
      <c r="CZ422" s="46" t="str">
        <f>(IF(R422="","",IF(BB422&gt;CA422,"H",IF(BB422&lt;CA422,"A","D"))))</f>
        <v>A</v>
      </c>
      <c r="DA422" s="46" t="str">
        <f>(IF(S422="","",IF(BC422&gt;CB422,"H",IF(BC422&lt;CB422,"A","D"))))</f>
        <v>H</v>
      </c>
      <c r="DB422" s="46" t="str">
        <f>(IF(T422="","",IF(BD422&gt;CC422,"H",IF(BD422&lt;CC422,"A","D"))))</f>
        <v>H</v>
      </c>
      <c r="DC422" s="62"/>
      <c r="DD422" s="46" t="str">
        <f t="shared" ref="DD422:DE424" si="742">(IF(V422="","",IF(BF422&gt;CE422,"H",IF(BF422&lt;CE422,"A","D"))))</f>
        <v>H</v>
      </c>
      <c r="DE422" s="63" t="str">
        <f t="shared" si="742"/>
        <v>H</v>
      </c>
      <c r="DK422" s="46"/>
      <c r="DL422" s="46"/>
      <c r="DM422" s="46"/>
      <c r="DN422" s="24" t="str">
        <f t="shared" si="717"/>
        <v/>
      </c>
      <c r="DO422" s="24" t="str">
        <f t="shared" si="717"/>
        <v/>
      </c>
      <c r="DP422" s="24" t="str">
        <f t="shared" si="717"/>
        <v/>
      </c>
      <c r="DQ422" s="24" t="str">
        <f t="shared" si="717"/>
        <v/>
      </c>
      <c r="DR422" s="24" t="str">
        <f t="shared" si="717"/>
        <v/>
      </c>
      <c r="DS422" s="20"/>
      <c r="DT422" s="20" t="str">
        <f t="shared" si="718"/>
        <v>Molesey</v>
      </c>
      <c r="DU422" s="48">
        <f t="shared" si="732"/>
        <v>20</v>
      </c>
      <c r="DV422" s="49">
        <f t="shared" si="733"/>
        <v>5</v>
      </c>
      <c r="DW422" s="49">
        <f t="shared" si="734"/>
        <v>2</v>
      </c>
      <c r="DX422" s="49">
        <f t="shared" si="735"/>
        <v>3</v>
      </c>
      <c r="DY422" s="49">
        <f>COUNTIF(DC$414:DC$424,"A")</f>
        <v>2</v>
      </c>
      <c r="DZ422" s="49">
        <f>COUNTIF(DC$414:DC$424,"D")</f>
        <v>2</v>
      </c>
      <c r="EA422" s="49">
        <f>COUNTIF(DC$414:DC$424,"H")</f>
        <v>6</v>
      </c>
      <c r="EB422" s="48">
        <f t="shared" si="736"/>
        <v>7</v>
      </c>
      <c r="EC422" s="48">
        <f t="shared" si="719"/>
        <v>4</v>
      </c>
      <c r="ED422" s="48">
        <f t="shared" si="719"/>
        <v>9</v>
      </c>
      <c r="EE422" s="50">
        <f>SUM($AW422:$BT422)+SUM(CD$414:CD$424)</f>
        <v>39</v>
      </c>
      <c r="EF422" s="50">
        <f>SUM($BV422:$CS422)+SUM(BE$414:BE$424)</f>
        <v>49</v>
      </c>
      <c r="EG422" s="48">
        <f t="shared" si="737"/>
        <v>25</v>
      </c>
      <c r="EH422" s="50">
        <f t="shared" si="738"/>
        <v>-10</v>
      </c>
      <c r="EI422" s="47"/>
      <c r="EJ422" s="49">
        <f t="shared" si="720"/>
        <v>20</v>
      </c>
      <c r="EK422" s="49">
        <f t="shared" si="721"/>
        <v>7</v>
      </c>
      <c r="EL422" s="49">
        <f t="shared" si="722"/>
        <v>4</v>
      </c>
      <c r="EM422" s="49">
        <f t="shared" si="723"/>
        <v>9</v>
      </c>
      <c r="EN422" s="49">
        <f t="shared" si="724"/>
        <v>39</v>
      </c>
      <c r="EO422" s="49">
        <f t="shared" si="725"/>
        <v>49</v>
      </c>
      <c r="EP422" s="49">
        <f t="shared" si="726"/>
        <v>25</v>
      </c>
      <c r="EQ422" s="49">
        <f t="shared" si="727"/>
        <v>-10</v>
      </c>
      <c r="ER422" s="20"/>
      <c r="ES422" s="4">
        <f t="shared" si="739"/>
        <v>0</v>
      </c>
      <c r="ET422" s="4">
        <f t="shared" si="740"/>
        <v>0</v>
      </c>
      <c r="EU422" s="4">
        <f t="shared" si="728"/>
        <v>0</v>
      </c>
      <c r="EV422" s="4">
        <f t="shared" si="728"/>
        <v>0</v>
      </c>
      <c r="EW422" s="4">
        <f t="shared" si="728"/>
        <v>0</v>
      </c>
      <c r="EX422" s="4">
        <f t="shared" si="728"/>
        <v>0</v>
      </c>
      <c r="EY422" s="4">
        <f t="shared" si="728"/>
        <v>0</v>
      </c>
      <c r="EZ422" s="4">
        <f t="shared" si="728"/>
        <v>0</v>
      </c>
    </row>
    <row r="423" spans="1:156" x14ac:dyDescent="0.25">
      <c r="A423" s="4">
        <v>10</v>
      </c>
      <c r="B423" s="4" t="s">
        <v>769</v>
      </c>
      <c r="C423" s="24">
        <v>20</v>
      </c>
      <c r="D423" s="24">
        <v>4</v>
      </c>
      <c r="E423" s="24">
        <v>2</v>
      </c>
      <c r="F423" s="24">
        <v>14</v>
      </c>
      <c r="G423" s="24">
        <v>33</v>
      </c>
      <c r="H423" s="24">
        <v>68</v>
      </c>
      <c r="I423" s="21">
        <v>14</v>
      </c>
      <c r="J423" s="24">
        <v>-35</v>
      </c>
      <c r="L423" s="51" t="s">
        <v>769</v>
      </c>
      <c r="M423" s="64" t="s">
        <v>118</v>
      </c>
      <c r="N423" s="57" t="s">
        <v>206</v>
      </c>
      <c r="O423" s="57" t="s">
        <v>267</v>
      </c>
      <c r="P423" s="57" t="s">
        <v>101</v>
      </c>
      <c r="Q423" s="57" t="s">
        <v>117</v>
      </c>
      <c r="R423" s="55" t="s">
        <v>311</v>
      </c>
      <c r="S423" s="57" t="s">
        <v>104</v>
      </c>
      <c r="T423" s="57" t="s">
        <v>104</v>
      </c>
      <c r="U423" s="57" t="s">
        <v>132</v>
      </c>
      <c r="V423" s="53"/>
      <c r="W423" s="75" t="s">
        <v>121</v>
      </c>
      <c r="AA423" s="51" t="s">
        <v>769</v>
      </c>
      <c r="AB423" s="64" t="s">
        <v>247</v>
      </c>
      <c r="AC423" s="57" t="s">
        <v>490</v>
      </c>
      <c r="AD423" s="57" t="s">
        <v>680</v>
      </c>
      <c r="AE423" s="57" t="s">
        <v>253</v>
      </c>
      <c r="AF423" s="57" t="s">
        <v>249</v>
      </c>
      <c r="AG423" s="55" t="s">
        <v>383</v>
      </c>
      <c r="AH423" s="57" t="s">
        <v>729</v>
      </c>
      <c r="AI423" s="57" t="s">
        <v>248</v>
      </c>
      <c r="AJ423" s="57" t="s">
        <v>271</v>
      </c>
      <c r="AK423" s="53"/>
      <c r="AL423" s="75" t="s">
        <v>377</v>
      </c>
      <c r="AW423" s="61">
        <f t="shared" si="729"/>
        <v>1</v>
      </c>
      <c r="AX423" s="46">
        <f t="shared" si="729"/>
        <v>1</v>
      </c>
      <c r="AY423" s="46">
        <f t="shared" si="729"/>
        <v>1</v>
      </c>
      <c r="AZ423" s="46">
        <f t="shared" si="729"/>
        <v>2</v>
      </c>
      <c r="BA423" s="46">
        <f t="shared" si="729"/>
        <v>1</v>
      </c>
      <c r="BB423" s="46">
        <f>(IF(R423="","",(IF(MID(R423,2,1)="-",LEFT(R423,1),LEFT(R423,2)))+0))</f>
        <v>2</v>
      </c>
      <c r="BC423" s="46">
        <f>(IF(S423="","",(IF(MID(S423,2,1)="-",LEFT(S423,1),LEFT(S423,2)))+0))</f>
        <v>1</v>
      </c>
      <c r="BD423" s="46">
        <f>(IF(T423="","",(IF(MID(T423,2,1)="-",LEFT(T423,1),LEFT(T423,2)))+0))</f>
        <v>1</v>
      </c>
      <c r="BE423" s="46">
        <f>(IF(U423="","",(IF(MID(U423,2,1)="-",LEFT(U423,1),LEFT(U423,2)))+0))</f>
        <v>4</v>
      </c>
      <c r="BF423" s="62"/>
      <c r="BG423" s="63">
        <f>(IF(W423="","",(IF(MID(W423,2,1)="-",LEFT(W423,1),LEFT(W423,2)))+0))</f>
        <v>1</v>
      </c>
      <c r="BV423" s="61">
        <f t="shared" si="730"/>
        <v>7</v>
      </c>
      <c r="BW423" s="46">
        <f t="shared" si="730"/>
        <v>2</v>
      </c>
      <c r="BX423" s="46">
        <f t="shared" si="730"/>
        <v>6</v>
      </c>
      <c r="BY423" s="46">
        <f t="shared" si="730"/>
        <v>2</v>
      </c>
      <c r="BZ423" s="46">
        <f t="shared" si="730"/>
        <v>1</v>
      </c>
      <c r="CA423" s="46">
        <f>(IF(R423="","",IF(RIGHT(R423,2)="10",RIGHT(R423,2),RIGHT(R423,1))+0))</f>
        <v>5</v>
      </c>
      <c r="CB423" s="46">
        <f>(IF(S423="","",IF(RIGHT(S423,2)="10",RIGHT(S423,2),RIGHT(S423,1))+0))</f>
        <v>3</v>
      </c>
      <c r="CC423" s="46">
        <f>(IF(T423="","",IF(RIGHT(T423,2)="10",RIGHT(T423,2),RIGHT(T423,1))+0))</f>
        <v>3</v>
      </c>
      <c r="CD423" s="46">
        <f>(IF(U423="","",IF(RIGHT(U423,2)="10",RIGHT(U423,2),RIGHT(U423,1))+0))</f>
        <v>1</v>
      </c>
      <c r="CE423" s="62"/>
      <c r="CF423" s="63">
        <f>(IF(W423="","",IF(RIGHT(W423,2)="10",RIGHT(W423,2),RIGHT(W423,1))+0))</f>
        <v>4</v>
      </c>
      <c r="CU423" s="61" t="str">
        <f t="shared" si="731"/>
        <v>A</v>
      </c>
      <c r="CV423" s="46" t="str">
        <f t="shared" si="731"/>
        <v>A</v>
      </c>
      <c r="CW423" s="46" t="str">
        <f t="shared" si="741"/>
        <v>A</v>
      </c>
      <c r="CX423" s="46" t="str">
        <f t="shared" si="741"/>
        <v>D</v>
      </c>
      <c r="CY423" s="46" t="str">
        <f t="shared" si="741"/>
        <v>D</v>
      </c>
      <c r="CZ423" s="46" t="str">
        <f>(IF(R423="","",IF(BB423&gt;CA423,"H",IF(BB423&lt;CA423,"A","D"))))</f>
        <v>A</v>
      </c>
      <c r="DA423" s="46" t="str">
        <f>(IF(S423="","",IF(BC423&gt;CB423,"H",IF(BC423&lt;CB423,"A","D"))))</f>
        <v>A</v>
      </c>
      <c r="DB423" s="46" t="str">
        <f>(IF(T423="","",IF(BD423&gt;CC423,"H",IF(BD423&lt;CC423,"A","D"))))</f>
        <v>A</v>
      </c>
      <c r="DC423" s="46" t="str">
        <f>(IF(U423="","",IF(BE423&gt;CD423,"H",IF(BE423&lt;CD423,"A","D"))))</f>
        <v>H</v>
      </c>
      <c r="DD423" s="62" t="str">
        <f t="shared" si="742"/>
        <v/>
      </c>
      <c r="DE423" s="63" t="str">
        <f t="shared" si="742"/>
        <v>A</v>
      </c>
      <c r="DT423" s="20" t="str">
        <f t="shared" si="718"/>
        <v>St Andrews</v>
      </c>
      <c r="DU423" s="48">
        <f t="shared" si="732"/>
        <v>20</v>
      </c>
      <c r="DV423" s="49">
        <f t="shared" si="733"/>
        <v>1</v>
      </c>
      <c r="DW423" s="49">
        <f t="shared" si="734"/>
        <v>2</v>
      </c>
      <c r="DX423" s="49">
        <f t="shared" si="735"/>
        <v>7</v>
      </c>
      <c r="DY423" s="49">
        <f>COUNTIF(DD$414:DD$424,"A")</f>
        <v>3</v>
      </c>
      <c r="DZ423" s="49">
        <f>COUNTIF(DD$414:DD$424,"D")</f>
        <v>0</v>
      </c>
      <c r="EA423" s="49">
        <f>COUNTIF(DD$414:DD$424,"H")</f>
        <v>7</v>
      </c>
      <c r="EB423" s="48">
        <f t="shared" si="736"/>
        <v>4</v>
      </c>
      <c r="EC423" s="48">
        <f t="shared" si="719"/>
        <v>2</v>
      </c>
      <c r="ED423" s="48">
        <f t="shared" si="719"/>
        <v>14</v>
      </c>
      <c r="EE423" s="50">
        <f>SUM($AW423:$BT423)+SUM(CE$414:CE$424)</f>
        <v>33</v>
      </c>
      <c r="EF423" s="50">
        <f>SUM($BV423:$CS423)+SUM(BF$414:BF$424)</f>
        <v>68</v>
      </c>
      <c r="EG423" s="48">
        <f t="shared" si="737"/>
        <v>14</v>
      </c>
      <c r="EH423" s="50">
        <f t="shared" si="738"/>
        <v>-35</v>
      </c>
      <c r="EI423" s="47"/>
      <c r="EJ423" s="49">
        <f t="shared" si="720"/>
        <v>20</v>
      </c>
      <c r="EK423" s="49">
        <f t="shared" si="721"/>
        <v>4</v>
      </c>
      <c r="EL423" s="49">
        <f t="shared" si="722"/>
        <v>2</v>
      </c>
      <c r="EM423" s="49">
        <f t="shared" si="723"/>
        <v>14</v>
      </c>
      <c r="EN423" s="49">
        <f t="shared" si="724"/>
        <v>33</v>
      </c>
      <c r="EO423" s="49">
        <f t="shared" si="725"/>
        <v>68</v>
      </c>
      <c r="EP423" s="49">
        <f t="shared" si="726"/>
        <v>14</v>
      </c>
      <c r="EQ423" s="49">
        <f t="shared" si="727"/>
        <v>-35</v>
      </c>
      <c r="ER423" s="20"/>
      <c r="ES423" s="4">
        <f t="shared" si="739"/>
        <v>0</v>
      </c>
      <c r="ET423" s="4">
        <f t="shared" si="740"/>
        <v>0</v>
      </c>
      <c r="EU423" s="4">
        <f t="shared" si="728"/>
        <v>0</v>
      </c>
      <c r="EV423" s="4">
        <f t="shared" si="728"/>
        <v>0</v>
      </c>
      <c r="EW423" s="4">
        <f t="shared" si="728"/>
        <v>0</v>
      </c>
      <c r="EX423" s="4">
        <f t="shared" si="728"/>
        <v>0</v>
      </c>
      <c r="EY423" s="4">
        <f t="shared" si="728"/>
        <v>0</v>
      </c>
      <c r="EZ423" s="4">
        <f t="shared" si="728"/>
        <v>0</v>
      </c>
    </row>
    <row r="424" spans="1:156" ht="11.4" thickBot="1" x14ac:dyDescent="0.3">
      <c r="A424" s="4">
        <v>11</v>
      </c>
      <c r="B424" s="4" t="s">
        <v>638</v>
      </c>
      <c r="C424" s="24">
        <v>20</v>
      </c>
      <c r="D424" s="24">
        <v>2</v>
      </c>
      <c r="E424" s="24">
        <v>6</v>
      </c>
      <c r="F424" s="24">
        <v>12</v>
      </c>
      <c r="G424" s="24">
        <v>30</v>
      </c>
      <c r="H424" s="24">
        <v>57</v>
      </c>
      <c r="I424" s="21">
        <v>12</v>
      </c>
      <c r="J424" s="24">
        <v>-27</v>
      </c>
      <c r="L424" s="77" t="s">
        <v>739</v>
      </c>
      <c r="M424" s="78" t="s">
        <v>132</v>
      </c>
      <c r="N424" s="168"/>
      <c r="O424" s="80" t="s">
        <v>169</v>
      </c>
      <c r="P424" s="80" t="s">
        <v>227</v>
      </c>
      <c r="Q424" s="80" t="s">
        <v>145</v>
      </c>
      <c r="R424" s="151" t="s">
        <v>263</v>
      </c>
      <c r="S424" s="80" t="s">
        <v>121</v>
      </c>
      <c r="T424" s="80" t="s">
        <v>117</v>
      </c>
      <c r="U424" s="80" t="s">
        <v>134</v>
      </c>
      <c r="V424" s="80" t="s">
        <v>102</v>
      </c>
      <c r="W424" s="83"/>
      <c r="AA424" s="77" t="s">
        <v>739</v>
      </c>
      <c r="AB424" s="78" t="s">
        <v>641</v>
      </c>
      <c r="AC424" s="151"/>
      <c r="AD424" s="80" t="s">
        <v>478</v>
      </c>
      <c r="AE424" s="80" t="s">
        <v>640</v>
      </c>
      <c r="AF424" s="80" t="s">
        <v>407</v>
      </c>
      <c r="AG424" s="151"/>
      <c r="AH424" s="80" t="s">
        <v>545</v>
      </c>
      <c r="AI424" s="80" t="s">
        <v>331</v>
      </c>
      <c r="AJ424" s="80" t="s">
        <v>527</v>
      </c>
      <c r="AK424" s="80" t="s">
        <v>555</v>
      </c>
      <c r="AL424" s="83"/>
      <c r="AW424" s="87">
        <f t="shared" si="729"/>
        <v>4</v>
      </c>
      <c r="AX424" s="164" t="str">
        <f t="shared" si="729"/>
        <v/>
      </c>
      <c r="AY424" s="88">
        <f t="shared" si="729"/>
        <v>4</v>
      </c>
      <c r="AZ424" s="88">
        <f t="shared" si="729"/>
        <v>1</v>
      </c>
      <c r="BA424" s="88">
        <f t="shared" si="729"/>
        <v>2</v>
      </c>
      <c r="BB424" s="88">
        <f>(IF(R424="","",(IF(MID(R424,2,1)="-",LEFT(R424,1),LEFT(R424,2)))+0))</f>
        <v>0</v>
      </c>
      <c r="BC424" s="88">
        <f>(IF(S424="","",(IF(MID(S424,2,1)="-",LEFT(S424,1),LEFT(S424,2)))+0))</f>
        <v>1</v>
      </c>
      <c r="BD424" s="88">
        <f>(IF(T424="","",(IF(MID(T424,2,1)="-",LEFT(T424,1),LEFT(T424,2)))+0))</f>
        <v>1</v>
      </c>
      <c r="BE424" s="88">
        <f>(IF(U424="","",(IF(MID(U424,2,1)="-",LEFT(U424,1),LEFT(U424,2)))+0))</f>
        <v>3</v>
      </c>
      <c r="BF424" s="88">
        <f>(IF(V424="","",(IF(MID(V424,2,1)="-",LEFT(V424,1),LEFT(V424,2)))+0))</f>
        <v>3</v>
      </c>
      <c r="BG424" s="89"/>
      <c r="BV424" s="87">
        <f t="shared" si="730"/>
        <v>1</v>
      </c>
      <c r="BW424" s="164" t="str">
        <f t="shared" si="730"/>
        <v/>
      </c>
      <c r="BX424" s="88">
        <f t="shared" si="730"/>
        <v>2</v>
      </c>
      <c r="BY424" s="88">
        <f t="shared" si="730"/>
        <v>0</v>
      </c>
      <c r="BZ424" s="88">
        <f t="shared" si="730"/>
        <v>4</v>
      </c>
      <c r="CA424" s="88">
        <f>(IF(R424="","",IF(RIGHT(R424,2)="10",RIGHT(R424,2),RIGHT(R424,1))+0))</f>
        <v>0</v>
      </c>
      <c r="CB424" s="88">
        <f>(IF(S424="","",IF(RIGHT(S424,2)="10",RIGHT(S424,2),RIGHT(S424,1))+0))</f>
        <v>4</v>
      </c>
      <c r="CC424" s="88">
        <f>(IF(T424="","",IF(RIGHT(T424,2)="10",RIGHT(T424,2),RIGHT(T424,1))+0))</f>
        <v>1</v>
      </c>
      <c r="CD424" s="88">
        <f>(IF(U424="","",IF(RIGHT(U424,2)="10",RIGHT(U424,2),RIGHT(U424,1))+0))</f>
        <v>1</v>
      </c>
      <c r="CE424" s="88">
        <f>(IF(V424="","",IF(RIGHT(V424,2)="10",RIGHT(V424,2),RIGHT(V424,1))+0))</f>
        <v>0</v>
      </c>
      <c r="CF424" s="89" t="str">
        <f>(IF(W424="","",IF(RIGHT(W424,2)="10",RIGHT(W424,2),RIGHT(W424,1))+0))</f>
        <v/>
      </c>
      <c r="CU424" s="87" t="str">
        <f t="shared" si="731"/>
        <v>H</v>
      </c>
      <c r="CV424" s="164" t="s">
        <v>18</v>
      </c>
      <c r="CW424" s="88" t="str">
        <f t="shared" si="741"/>
        <v>H</v>
      </c>
      <c r="CX424" s="88" t="str">
        <f t="shared" si="741"/>
        <v>H</v>
      </c>
      <c r="CY424" s="88" t="str">
        <f t="shared" si="741"/>
        <v>A</v>
      </c>
      <c r="CZ424" s="88" t="str">
        <f>(IF(R424="","",IF(BB424&gt;CA424,"H",IF(BB424&lt;CA424,"A","D"))))</f>
        <v>D</v>
      </c>
      <c r="DA424" s="88" t="str">
        <f>(IF(S424="","",IF(BC424&gt;CB424,"H",IF(BC424&lt;CB424,"A","D"))))</f>
        <v>A</v>
      </c>
      <c r="DB424" s="88" t="str">
        <f>(IF(T424="","",IF(BD424&gt;CC424,"H",IF(BD424&lt;CC424,"A","D"))))</f>
        <v>D</v>
      </c>
      <c r="DC424" s="88" t="str">
        <f>(IF(U424="","",IF(BE424&gt;CD424,"H",IF(BE424&lt;CD424,"A","D"))))</f>
        <v>H</v>
      </c>
      <c r="DD424" s="88" t="str">
        <f t="shared" si="742"/>
        <v>H</v>
      </c>
      <c r="DE424" s="89" t="str">
        <f t="shared" si="742"/>
        <v/>
      </c>
      <c r="DT424" s="20" t="str">
        <f t="shared" si="718"/>
        <v>Westfield</v>
      </c>
      <c r="DU424" s="48">
        <f t="shared" si="732"/>
        <v>20</v>
      </c>
      <c r="DV424" s="49">
        <f t="shared" si="733"/>
        <v>5</v>
      </c>
      <c r="DW424" s="49">
        <f t="shared" si="734"/>
        <v>2</v>
      </c>
      <c r="DX424" s="49">
        <f t="shared" si="735"/>
        <v>3</v>
      </c>
      <c r="DY424" s="49">
        <f>COUNTIF(DE$414:DE$424,"A")</f>
        <v>4</v>
      </c>
      <c r="DZ424" s="49">
        <f>COUNTIF(DE$414:DE$424,"D")</f>
        <v>2</v>
      </c>
      <c r="EA424" s="49">
        <f>COUNTIF(DE$414:DE$424,"H")</f>
        <v>4</v>
      </c>
      <c r="EB424" s="48">
        <f t="shared" si="736"/>
        <v>9</v>
      </c>
      <c r="EC424" s="48">
        <f t="shared" si="719"/>
        <v>4</v>
      </c>
      <c r="ED424" s="48">
        <f t="shared" si="719"/>
        <v>7</v>
      </c>
      <c r="EE424" s="50">
        <f>SUM($AW424:$BT424)+SUM(CF$414:CF$424)</f>
        <v>33</v>
      </c>
      <c r="EF424" s="50">
        <f>SUM($BV424:$CS424)+SUM(BG$414:BG$424)</f>
        <v>23</v>
      </c>
      <c r="EG424" s="48">
        <f t="shared" si="737"/>
        <v>31</v>
      </c>
      <c r="EH424" s="50">
        <f t="shared" si="738"/>
        <v>10</v>
      </c>
      <c r="EI424" s="47"/>
      <c r="EJ424" s="49">
        <f t="shared" si="720"/>
        <v>20</v>
      </c>
      <c r="EK424" s="49">
        <f t="shared" si="721"/>
        <v>9</v>
      </c>
      <c r="EL424" s="49">
        <f t="shared" si="722"/>
        <v>4</v>
      </c>
      <c r="EM424" s="49">
        <f t="shared" si="723"/>
        <v>7</v>
      </c>
      <c r="EN424" s="49">
        <f t="shared" si="724"/>
        <v>33</v>
      </c>
      <c r="EO424" s="49">
        <f t="shared" si="725"/>
        <v>23</v>
      </c>
      <c r="EP424" s="49">
        <f t="shared" si="726"/>
        <v>31</v>
      </c>
      <c r="EQ424" s="49">
        <f t="shared" si="727"/>
        <v>10</v>
      </c>
      <c r="ER424" s="20"/>
      <c r="ES424" s="4">
        <f t="shared" si="739"/>
        <v>0</v>
      </c>
      <c r="ET424" s="4">
        <f t="shared" si="740"/>
        <v>0</v>
      </c>
      <c r="EU424" s="4">
        <f t="shared" si="728"/>
        <v>0</v>
      </c>
      <c r="EV424" s="4">
        <f t="shared" si="728"/>
        <v>0</v>
      </c>
      <c r="EW424" s="4">
        <f t="shared" si="728"/>
        <v>0</v>
      </c>
      <c r="EX424" s="4">
        <f t="shared" si="728"/>
        <v>0</v>
      </c>
      <c r="EY424" s="4">
        <f t="shared" si="728"/>
        <v>0</v>
      </c>
      <c r="EZ424" s="4">
        <f t="shared" si="728"/>
        <v>0</v>
      </c>
    </row>
    <row r="425" spans="1:156" x14ac:dyDescent="0.25">
      <c r="G425" s="27">
        <f>SUM(G414:G424)</f>
        <v>436</v>
      </c>
      <c r="H425" s="27">
        <f>SUM(H414:H424)</f>
        <v>436</v>
      </c>
      <c r="J425" s="27">
        <f>SUM(J414:J424)</f>
        <v>0</v>
      </c>
    </row>
  </sheetData>
  <mergeCells count="1">
    <mergeCell ref="A1:J1"/>
  </mergeCells>
  <conditionalFormatting sqref="ES94:EZ104">
    <cfRule type="cellIs" dxfId="22" priority="1" stopIfTrue="1" operator="greaterThan">
      <formula>0</formula>
    </cfRule>
  </conditionalFormatting>
  <conditionalFormatting sqref="ES107:EZ117">
    <cfRule type="cellIs" dxfId="21" priority="3" stopIfTrue="1" operator="greaterThan">
      <formula>0</formula>
    </cfRule>
  </conditionalFormatting>
  <conditionalFormatting sqref="ES120:EZ129">
    <cfRule type="cellIs" dxfId="20" priority="2" stopIfTrue="1" operator="greaterThan">
      <formula>0</formula>
    </cfRule>
  </conditionalFormatting>
  <conditionalFormatting sqref="ES143:EZ150">
    <cfRule type="cellIs" dxfId="19" priority="5" stopIfTrue="1" operator="greaterThan">
      <formula>0</formula>
    </cfRule>
  </conditionalFormatting>
  <conditionalFormatting sqref="ES152:EZ159">
    <cfRule type="cellIs" dxfId="18" priority="6" stopIfTrue="1" operator="greaterThan">
      <formula>0</formula>
    </cfRule>
  </conditionalFormatting>
  <conditionalFormatting sqref="ES162:EZ170">
    <cfRule type="cellIs" dxfId="17" priority="7" stopIfTrue="1" operator="greaterThan">
      <formula>0</formula>
    </cfRule>
  </conditionalFormatting>
  <conditionalFormatting sqref="ES172:EZ180">
    <cfRule type="cellIs" dxfId="16" priority="8" stopIfTrue="1" operator="greaterThan">
      <formula>0</formula>
    </cfRule>
  </conditionalFormatting>
  <conditionalFormatting sqref="ES184:EZ206">
    <cfRule type="cellIs" dxfId="15" priority="9" stopIfTrue="1" operator="greaterThan">
      <formula>0</formula>
    </cfRule>
  </conditionalFormatting>
  <conditionalFormatting sqref="ES209:EZ219">
    <cfRule type="cellIs" dxfId="14" priority="10" stopIfTrue="1" operator="greaterThan">
      <formula>0</formula>
    </cfRule>
  </conditionalFormatting>
  <conditionalFormatting sqref="ES222:EZ235">
    <cfRule type="cellIs" dxfId="13" priority="11" stopIfTrue="1" operator="greaterThan">
      <formula>0</formula>
    </cfRule>
  </conditionalFormatting>
  <conditionalFormatting sqref="ES237:EZ250">
    <cfRule type="cellIs" dxfId="12" priority="12" stopIfTrue="1" operator="greaterThan">
      <formula>0</formula>
    </cfRule>
  </conditionalFormatting>
  <conditionalFormatting sqref="ES253:EZ261">
    <cfRule type="cellIs" dxfId="11" priority="13" stopIfTrue="1" operator="greaterThan">
      <formula>0</formula>
    </cfRule>
  </conditionalFormatting>
  <conditionalFormatting sqref="ES264:EZ272">
    <cfRule type="cellIs" dxfId="10" priority="14" stopIfTrue="1" operator="greaterThan">
      <formula>0</formula>
    </cfRule>
  </conditionalFormatting>
  <conditionalFormatting sqref="ES275:EZ283">
    <cfRule type="cellIs" dxfId="9" priority="15" stopIfTrue="1" operator="greaterThan">
      <formula>0</formula>
    </cfRule>
  </conditionalFormatting>
  <conditionalFormatting sqref="ES286:EZ295 ES361:EZ369 ES372:EZ381 ES385:EZ395">
    <cfRule type="cellIs" dxfId="8" priority="23" stopIfTrue="1" operator="greaterThan">
      <formula>0</formula>
    </cfRule>
  </conditionalFormatting>
  <conditionalFormatting sqref="ES297:EZ307">
    <cfRule type="cellIs" dxfId="7" priority="18" stopIfTrue="1" operator="greaterThan">
      <formula>0</formula>
    </cfRule>
  </conditionalFormatting>
  <conditionalFormatting sqref="ES310:EZ321">
    <cfRule type="cellIs" dxfId="6" priority="16" stopIfTrue="1" operator="greaterThan">
      <formula>0</formula>
    </cfRule>
  </conditionalFormatting>
  <conditionalFormatting sqref="ES324:EZ333">
    <cfRule type="cellIs" dxfId="5" priority="17" stopIfTrue="1" operator="greaterThan">
      <formula>0</formula>
    </cfRule>
  </conditionalFormatting>
  <conditionalFormatting sqref="ES336:EZ346">
    <cfRule type="cellIs" dxfId="4" priority="19" stopIfTrue="1" operator="greaterThan">
      <formula>0</formula>
    </cfRule>
  </conditionalFormatting>
  <conditionalFormatting sqref="ES349:EZ358">
    <cfRule type="cellIs" dxfId="3" priority="20" stopIfTrue="1" operator="greaterThan">
      <formula>0</formula>
    </cfRule>
  </conditionalFormatting>
  <conditionalFormatting sqref="ES398:EZ409">
    <cfRule type="cellIs" dxfId="2" priority="22" stopIfTrue="1" operator="greaterThan">
      <formula>0</formula>
    </cfRule>
  </conditionalFormatting>
  <conditionalFormatting sqref="ES413:EZ424">
    <cfRule type="cellIs" dxfId="1" priority="21" stopIfTrue="1" operator="greaterThan">
      <formula>0</formula>
    </cfRule>
  </conditionalFormatting>
  <conditionalFormatting sqref="FJ2:FQ2">
    <cfRule type="cellIs" dxfId="0" priority="4" stopIfTrue="1" operator="greaterThan">
      <formula>0</formula>
    </cfRule>
  </conditionalFormatting>
  <printOptions horizontalCentered="1"/>
  <pageMargins left="0" right="0" top="0.19685039370078741" bottom="0.19685039370078741" header="0.11811023622047245" footer="0.1181102362204724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Youth</vt:lpstr>
      <vt:lpstr>Youth!Print_Area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Lambert</dc:creator>
  <cp:lastModifiedBy>Richard Lambert</cp:lastModifiedBy>
  <dcterms:created xsi:type="dcterms:W3CDTF">2025-05-07T09:49:22Z</dcterms:created>
  <dcterms:modified xsi:type="dcterms:W3CDTF">2025-05-07T09:50:05Z</dcterms:modified>
</cp:coreProperties>
</file>