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9030"/>
  </bookViews>
  <sheets>
    <sheet name="Youth" sheetId="1" r:id="rId1"/>
  </sheets>
  <definedNames>
    <definedName name="_xlnm.Print_Area" localSheetId="0">Youth!$A$1:$J$349</definedName>
    <definedName name="Results_by_Date">#REF!</definedName>
  </definedNames>
  <calcPr calcId="145621"/>
</workbook>
</file>

<file path=xl/calcChain.xml><?xml version="1.0" encoding="utf-8"?>
<calcChain xmlns="http://schemas.openxmlformats.org/spreadsheetml/2006/main">
  <c r="J428" i="1" l="1"/>
  <c r="H428" i="1"/>
  <c r="G428" i="1"/>
  <c r="EQ427" i="1"/>
  <c r="EM427" i="1"/>
  <c r="DT427" i="1"/>
  <c r="EP427" i="1" s="1"/>
  <c r="DE427" i="1"/>
  <c r="CU427" i="1"/>
  <c r="CF427" i="1"/>
  <c r="CE427" i="1"/>
  <c r="CD427" i="1"/>
  <c r="CC427" i="1"/>
  <c r="CB427" i="1"/>
  <c r="CA427" i="1"/>
  <c r="BZ427" i="1"/>
  <c r="BY427" i="1"/>
  <c r="BX427" i="1"/>
  <c r="BW427" i="1"/>
  <c r="BV427" i="1"/>
  <c r="BF427" i="1"/>
  <c r="DD427" i="1" s="1"/>
  <c r="BE427" i="1"/>
  <c r="DC427" i="1" s="1"/>
  <c r="BD427" i="1"/>
  <c r="BC427" i="1"/>
  <c r="DA427" i="1" s="1"/>
  <c r="BB427" i="1"/>
  <c r="CZ427" i="1" s="1"/>
  <c r="BA427" i="1"/>
  <c r="CY427" i="1" s="1"/>
  <c r="AZ427" i="1"/>
  <c r="AY427" i="1"/>
  <c r="CW427" i="1" s="1"/>
  <c r="AX427" i="1"/>
  <c r="AW427" i="1"/>
  <c r="EO426" i="1"/>
  <c r="DT426" i="1"/>
  <c r="DD426" i="1"/>
  <c r="CX426" i="1"/>
  <c r="CF426" i="1"/>
  <c r="CD426" i="1"/>
  <c r="CC426" i="1"/>
  <c r="CB426" i="1"/>
  <c r="CA426" i="1"/>
  <c r="BZ426" i="1"/>
  <c r="BY426" i="1"/>
  <c r="BX426" i="1"/>
  <c r="BW426" i="1"/>
  <c r="BV426" i="1"/>
  <c r="BG426" i="1"/>
  <c r="BE426" i="1"/>
  <c r="DC426" i="1" s="1"/>
  <c r="BD426" i="1"/>
  <c r="DB426" i="1" s="1"/>
  <c r="BC426" i="1"/>
  <c r="DA426" i="1" s="1"/>
  <c r="BB426" i="1"/>
  <c r="BA426" i="1"/>
  <c r="CY426" i="1" s="1"/>
  <c r="AZ426" i="1"/>
  <c r="AY426" i="1"/>
  <c r="CW426" i="1" s="1"/>
  <c r="AX426" i="1"/>
  <c r="AW426" i="1"/>
  <c r="EQ425" i="1"/>
  <c r="EM425" i="1"/>
  <c r="DT425" i="1"/>
  <c r="EP425" i="1" s="1"/>
  <c r="DR425" i="1"/>
  <c r="DQ425" i="1"/>
  <c r="DP425" i="1"/>
  <c r="DO425" i="1"/>
  <c r="DN425" i="1"/>
  <c r="DE425" i="1"/>
  <c r="CZ425" i="1"/>
  <c r="CV425" i="1"/>
  <c r="CS425" i="1"/>
  <c r="CR425" i="1"/>
  <c r="CQ425" i="1"/>
  <c r="CP425" i="1"/>
  <c r="CO425" i="1"/>
  <c r="CF425" i="1"/>
  <c r="CE425" i="1"/>
  <c r="CC425" i="1"/>
  <c r="CB425" i="1"/>
  <c r="CA425" i="1"/>
  <c r="BZ425" i="1"/>
  <c r="BY425" i="1"/>
  <c r="BX425" i="1"/>
  <c r="BW425" i="1"/>
  <c r="BV425" i="1"/>
  <c r="BT425" i="1"/>
  <c r="BS425" i="1"/>
  <c r="BR425" i="1"/>
  <c r="BQ425" i="1"/>
  <c r="BP425" i="1"/>
  <c r="BG425" i="1"/>
  <c r="BF425" i="1"/>
  <c r="BD425" i="1"/>
  <c r="DB425" i="1" s="1"/>
  <c r="BC425" i="1"/>
  <c r="DA425" i="1" s="1"/>
  <c r="BB425" i="1"/>
  <c r="BA425" i="1"/>
  <c r="AZ425" i="1"/>
  <c r="CX425" i="1" s="1"/>
  <c r="AY425" i="1"/>
  <c r="CW425" i="1" s="1"/>
  <c r="AX425" i="1"/>
  <c r="AW425" i="1"/>
  <c r="EQ424" i="1"/>
  <c r="EM424" i="1"/>
  <c r="DT424" i="1"/>
  <c r="EP424" i="1" s="1"/>
  <c r="DR424" i="1"/>
  <c r="DQ424" i="1"/>
  <c r="DP424" i="1"/>
  <c r="DO424" i="1"/>
  <c r="DN424" i="1"/>
  <c r="DE424" i="1"/>
  <c r="CZ424" i="1"/>
  <c r="CV424" i="1"/>
  <c r="CS424" i="1"/>
  <c r="CR424" i="1"/>
  <c r="CQ424" i="1"/>
  <c r="CP424" i="1"/>
  <c r="CO424" i="1"/>
  <c r="CF424" i="1"/>
  <c r="CE424" i="1"/>
  <c r="CD424" i="1"/>
  <c r="CB424" i="1"/>
  <c r="CA424" i="1"/>
  <c r="BZ424" i="1"/>
  <c r="BY424" i="1"/>
  <c r="BX424" i="1"/>
  <c r="BW424" i="1"/>
  <c r="BV424" i="1"/>
  <c r="BT424" i="1"/>
  <c r="BS424" i="1"/>
  <c r="BR424" i="1"/>
  <c r="BQ424" i="1"/>
  <c r="BP424" i="1"/>
  <c r="BG424" i="1"/>
  <c r="BF424" i="1"/>
  <c r="BE424" i="1"/>
  <c r="DC424" i="1" s="1"/>
  <c r="BC424" i="1"/>
  <c r="DA424" i="1" s="1"/>
  <c r="BB424" i="1"/>
  <c r="BA424" i="1"/>
  <c r="AZ424" i="1"/>
  <c r="CX424" i="1" s="1"/>
  <c r="AY424" i="1"/>
  <c r="CW424" i="1" s="1"/>
  <c r="AX424" i="1"/>
  <c r="AW424" i="1"/>
  <c r="EQ423" i="1"/>
  <c r="EM423" i="1"/>
  <c r="DT423" i="1"/>
  <c r="EP423" i="1" s="1"/>
  <c r="DR423" i="1"/>
  <c r="DQ423" i="1"/>
  <c r="DP423" i="1"/>
  <c r="DO423" i="1"/>
  <c r="DN423" i="1"/>
  <c r="DE423" i="1"/>
  <c r="CZ423" i="1"/>
  <c r="CV423" i="1"/>
  <c r="CS423" i="1"/>
  <c r="CR423" i="1"/>
  <c r="CQ423" i="1"/>
  <c r="CP423" i="1"/>
  <c r="CO423" i="1"/>
  <c r="CF423" i="1"/>
  <c r="CE423" i="1"/>
  <c r="CD423" i="1"/>
  <c r="CC423" i="1"/>
  <c r="CA423" i="1"/>
  <c r="BZ423" i="1"/>
  <c r="BY423" i="1"/>
  <c r="BX423" i="1"/>
  <c r="BW423" i="1"/>
  <c r="BV423" i="1"/>
  <c r="BT423" i="1"/>
  <c r="BS423" i="1"/>
  <c r="BR423" i="1"/>
  <c r="BQ423" i="1"/>
  <c r="BP423" i="1"/>
  <c r="BG423" i="1"/>
  <c r="BF423" i="1"/>
  <c r="DD423" i="1" s="1"/>
  <c r="BE423" i="1"/>
  <c r="DC423" i="1" s="1"/>
  <c r="BD423" i="1"/>
  <c r="DB423" i="1" s="1"/>
  <c r="BB423" i="1"/>
  <c r="BA423" i="1"/>
  <c r="CY423" i="1" s="1"/>
  <c r="AZ423" i="1"/>
  <c r="CX423" i="1" s="1"/>
  <c r="AY423" i="1"/>
  <c r="CW423" i="1" s="1"/>
  <c r="AX423" i="1"/>
  <c r="AW423" i="1"/>
  <c r="CU423" i="1" s="1"/>
  <c r="DV423" i="1" s="1"/>
  <c r="EQ422" i="1"/>
  <c r="EM422" i="1"/>
  <c r="DT422" i="1"/>
  <c r="EP422" i="1" s="1"/>
  <c r="DR422" i="1"/>
  <c r="DQ422" i="1"/>
  <c r="DP422" i="1"/>
  <c r="DO422" i="1"/>
  <c r="DN422" i="1"/>
  <c r="DE422" i="1"/>
  <c r="DA422" i="1"/>
  <c r="CV422" i="1"/>
  <c r="CS422" i="1"/>
  <c r="CR422" i="1"/>
  <c r="CQ422" i="1"/>
  <c r="CP422" i="1"/>
  <c r="CO422" i="1"/>
  <c r="CF422" i="1"/>
  <c r="CE422" i="1"/>
  <c r="CD422" i="1"/>
  <c r="CC422" i="1"/>
  <c r="CB422" i="1"/>
  <c r="BZ422" i="1"/>
  <c r="BY422" i="1"/>
  <c r="BX422" i="1"/>
  <c r="BW422" i="1"/>
  <c r="BV422" i="1"/>
  <c r="BT422" i="1"/>
  <c r="BS422" i="1"/>
  <c r="BR422" i="1"/>
  <c r="BQ422" i="1"/>
  <c r="BP422" i="1"/>
  <c r="BG422" i="1"/>
  <c r="BF422" i="1"/>
  <c r="DD422" i="1" s="1"/>
  <c r="BE422" i="1"/>
  <c r="DC422" i="1" s="1"/>
  <c r="BD422" i="1"/>
  <c r="DB422" i="1" s="1"/>
  <c r="BC422" i="1"/>
  <c r="BA422" i="1"/>
  <c r="CY422" i="1" s="1"/>
  <c r="AZ422" i="1"/>
  <c r="CX422" i="1" s="1"/>
  <c r="AY422" i="1"/>
  <c r="CW422" i="1" s="1"/>
  <c r="AX422" i="1"/>
  <c r="AW422" i="1"/>
  <c r="CU422" i="1" s="1"/>
  <c r="EQ421" i="1"/>
  <c r="EM421" i="1"/>
  <c r="DT421" i="1"/>
  <c r="EP421" i="1" s="1"/>
  <c r="DR421" i="1"/>
  <c r="DQ421" i="1"/>
  <c r="DP421" i="1"/>
  <c r="DO421" i="1"/>
  <c r="DN421" i="1"/>
  <c r="DA421" i="1"/>
  <c r="CV421" i="1"/>
  <c r="CS421" i="1"/>
  <c r="CR421" i="1"/>
  <c r="CQ421" i="1"/>
  <c r="CP421" i="1"/>
  <c r="CO421" i="1"/>
  <c r="CF421" i="1"/>
  <c r="CE421" i="1"/>
  <c r="CD421" i="1"/>
  <c r="CC421" i="1"/>
  <c r="CB421" i="1"/>
  <c r="CA421" i="1"/>
  <c r="BY421" i="1"/>
  <c r="BX421" i="1"/>
  <c r="BW421" i="1"/>
  <c r="BV421" i="1"/>
  <c r="BT421" i="1"/>
  <c r="BS421" i="1"/>
  <c r="BR421" i="1"/>
  <c r="BQ421" i="1"/>
  <c r="BP421" i="1"/>
  <c r="BG421" i="1"/>
  <c r="DE421" i="1" s="1"/>
  <c r="BF421" i="1"/>
  <c r="BE421" i="1"/>
  <c r="DC421" i="1" s="1"/>
  <c r="BD421" i="1"/>
  <c r="DB421" i="1" s="1"/>
  <c r="BC421" i="1"/>
  <c r="BB421" i="1"/>
  <c r="AZ421" i="1"/>
  <c r="CX421" i="1" s="1"/>
  <c r="AY421" i="1"/>
  <c r="CW421" i="1" s="1"/>
  <c r="AX421" i="1"/>
  <c r="AW421" i="1"/>
  <c r="EN420" i="1"/>
  <c r="EM420" i="1"/>
  <c r="DT420" i="1"/>
  <c r="EO420" i="1" s="1"/>
  <c r="DR420" i="1"/>
  <c r="DQ420" i="1"/>
  <c r="DP420" i="1"/>
  <c r="DO420" i="1"/>
  <c r="DN420" i="1"/>
  <c r="CY420" i="1"/>
  <c r="CW420" i="1"/>
  <c r="CS420" i="1"/>
  <c r="CR420" i="1"/>
  <c r="CQ420" i="1"/>
  <c r="CP420" i="1"/>
  <c r="CO420" i="1"/>
  <c r="CF420" i="1"/>
  <c r="DE420" i="1" s="1"/>
  <c r="CE420" i="1"/>
  <c r="CD420" i="1"/>
  <c r="CC420" i="1"/>
  <c r="CB420" i="1"/>
  <c r="CA420" i="1"/>
  <c r="BZ420" i="1"/>
  <c r="BX420" i="1"/>
  <c r="BW420" i="1"/>
  <c r="BV420" i="1"/>
  <c r="BT420" i="1"/>
  <c r="BS420" i="1"/>
  <c r="BR420" i="1"/>
  <c r="BQ420" i="1"/>
  <c r="BP420" i="1"/>
  <c r="BG420" i="1"/>
  <c r="BF420" i="1"/>
  <c r="DD420" i="1" s="1"/>
  <c r="BE420" i="1"/>
  <c r="DC420" i="1" s="1"/>
  <c r="BD420" i="1"/>
  <c r="DB420" i="1" s="1"/>
  <c r="BC420" i="1"/>
  <c r="DA420" i="1" s="1"/>
  <c r="BB420" i="1"/>
  <c r="CZ420" i="1" s="1"/>
  <c r="BA420" i="1"/>
  <c r="AY420" i="1"/>
  <c r="AX420" i="1"/>
  <c r="AW420" i="1"/>
  <c r="EQ419" i="1"/>
  <c r="EP419" i="1"/>
  <c r="EN419" i="1"/>
  <c r="EM419" i="1"/>
  <c r="EL419" i="1"/>
  <c r="EJ419" i="1"/>
  <c r="DT419" i="1"/>
  <c r="EO419" i="1" s="1"/>
  <c r="DR419" i="1"/>
  <c r="DQ419" i="1"/>
  <c r="DP419" i="1"/>
  <c r="DO419" i="1"/>
  <c r="DN419" i="1"/>
  <c r="DB419" i="1"/>
  <c r="CX419" i="1"/>
  <c r="DW419" i="1" s="1"/>
  <c r="CS419" i="1"/>
  <c r="CR419" i="1"/>
  <c r="CQ419" i="1"/>
  <c r="CP419" i="1"/>
  <c r="CO419" i="1"/>
  <c r="CF419" i="1"/>
  <c r="DE419" i="1" s="1"/>
  <c r="CE419" i="1"/>
  <c r="CD419" i="1"/>
  <c r="CC419" i="1"/>
  <c r="CB419" i="1"/>
  <c r="DA419" i="1" s="1"/>
  <c r="CA419" i="1"/>
  <c r="BZ419" i="1"/>
  <c r="BY419" i="1"/>
  <c r="BW419" i="1"/>
  <c r="CV419" i="1" s="1"/>
  <c r="BV419" i="1"/>
  <c r="BT419" i="1"/>
  <c r="BS419" i="1"/>
  <c r="BR419" i="1"/>
  <c r="BQ419" i="1"/>
  <c r="BP419" i="1"/>
  <c r="BG419" i="1"/>
  <c r="BF419" i="1"/>
  <c r="DD419" i="1" s="1"/>
  <c r="BE419" i="1"/>
  <c r="DC419" i="1" s="1"/>
  <c r="BD419" i="1"/>
  <c r="BC419" i="1"/>
  <c r="BB419" i="1"/>
  <c r="CZ419" i="1" s="1"/>
  <c r="BA419" i="1"/>
  <c r="CY419" i="1" s="1"/>
  <c r="AZ419" i="1"/>
  <c r="AX419" i="1"/>
  <c r="AW419" i="1"/>
  <c r="CU419" i="1" s="1"/>
  <c r="EQ418" i="1"/>
  <c r="EP418" i="1"/>
  <c r="EN418" i="1"/>
  <c r="EM418" i="1"/>
  <c r="EL418" i="1"/>
  <c r="EJ418" i="1"/>
  <c r="DT418" i="1"/>
  <c r="EO418" i="1" s="1"/>
  <c r="DR418" i="1"/>
  <c r="DQ418" i="1"/>
  <c r="DP418" i="1"/>
  <c r="DO418" i="1"/>
  <c r="DN418" i="1"/>
  <c r="DB418" i="1"/>
  <c r="CX418" i="1"/>
  <c r="CS418" i="1"/>
  <c r="CR418" i="1"/>
  <c r="CQ418" i="1"/>
  <c r="CP418" i="1"/>
  <c r="CO418" i="1"/>
  <c r="CF418" i="1"/>
  <c r="DE418" i="1" s="1"/>
  <c r="CE418" i="1"/>
  <c r="CD418" i="1"/>
  <c r="CC418" i="1"/>
  <c r="CB418" i="1"/>
  <c r="DA418" i="1" s="1"/>
  <c r="CA418" i="1"/>
  <c r="BZ418" i="1"/>
  <c r="BY418" i="1"/>
  <c r="BX418" i="1"/>
  <c r="CW418" i="1" s="1"/>
  <c r="BV418" i="1"/>
  <c r="EF418" i="1" s="1"/>
  <c r="EX418" i="1" s="1"/>
  <c r="BT418" i="1"/>
  <c r="BS418" i="1"/>
  <c r="BR418" i="1"/>
  <c r="BQ418" i="1"/>
  <c r="BP418" i="1"/>
  <c r="BG418" i="1"/>
  <c r="BF418" i="1"/>
  <c r="DD418" i="1" s="1"/>
  <c r="BE418" i="1"/>
  <c r="DC418" i="1" s="1"/>
  <c r="BD418" i="1"/>
  <c r="BC418" i="1"/>
  <c r="BB418" i="1"/>
  <c r="CZ418" i="1" s="1"/>
  <c r="BA418" i="1"/>
  <c r="CY418" i="1" s="1"/>
  <c r="AZ418" i="1"/>
  <c r="AY418" i="1"/>
  <c r="AW418" i="1"/>
  <c r="CU418" i="1" s="1"/>
  <c r="EQ417" i="1"/>
  <c r="EP417" i="1"/>
  <c r="EN417" i="1"/>
  <c r="EM417" i="1"/>
  <c r="EL417" i="1"/>
  <c r="EJ417" i="1"/>
  <c r="DT417" i="1"/>
  <c r="EO417" i="1" s="1"/>
  <c r="DR417" i="1"/>
  <c r="DQ417" i="1"/>
  <c r="DP417" i="1"/>
  <c r="DO417" i="1"/>
  <c r="DN417" i="1"/>
  <c r="DE417" i="1"/>
  <c r="DB417" i="1"/>
  <c r="DA417" i="1"/>
  <c r="CW417" i="1"/>
  <c r="CS417" i="1"/>
  <c r="CR417" i="1"/>
  <c r="CQ417" i="1"/>
  <c r="CP417" i="1"/>
  <c r="CO417" i="1"/>
  <c r="CF417" i="1"/>
  <c r="CE417" i="1"/>
  <c r="DD417" i="1" s="1"/>
  <c r="CD417" i="1"/>
  <c r="CC417" i="1"/>
  <c r="CB417" i="1"/>
  <c r="CA417" i="1"/>
  <c r="CZ417" i="1" s="1"/>
  <c r="BZ417" i="1"/>
  <c r="BY417" i="1"/>
  <c r="BX417" i="1"/>
  <c r="BW417" i="1"/>
  <c r="EF417" i="1" s="1"/>
  <c r="EX417" i="1" s="1"/>
  <c r="BT417" i="1"/>
  <c r="BS417" i="1"/>
  <c r="BR417" i="1"/>
  <c r="BQ417" i="1"/>
  <c r="BP417" i="1"/>
  <c r="BG417" i="1"/>
  <c r="BF417" i="1"/>
  <c r="BE417" i="1"/>
  <c r="DC417" i="1" s="1"/>
  <c r="BD417" i="1"/>
  <c r="BC417" i="1"/>
  <c r="BB417" i="1"/>
  <c r="BA417" i="1"/>
  <c r="CY417" i="1" s="1"/>
  <c r="AZ417" i="1"/>
  <c r="CX417" i="1" s="1"/>
  <c r="AY417" i="1"/>
  <c r="AX417" i="1"/>
  <c r="DC413" i="1"/>
  <c r="CD413" i="1"/>
  <c r="CB413" i="1"/>
  <c r="BE413" i="1"/>
  <c r="BC413" i="1"/>
  <c r="J413" i="1"/>
  <c r="H413" i="1"/>
  <c r="G413" i="1"/>
  <c r="EQ412" i="1"/>
  <c r="EP412" i="1"/>
  <c r="EM412" i="1"/>
  <c r="EL412" i="1"/>
  <c r="DT412" i="1"/>
  <c r="EO412" i="1" s="1"/>
  <c r="DE412" i="1"/>
  <c r="CY412" i="1"/>
  <c r="CU412" i="1"/>
  <c r="CF412" i="1"/>
  <c r="CE412" i="1"/>
  <c r="CD412" i="1"/>
  <c r="CC412" i="1"/>
  <c r="CB412" i="1"/>
  <c r="DA412" i="1" s="1"/>
  <c r="CA412" i="1"/>
  <c r="BZ412" i="1"/>
  <c r="BY412" i="1"/>
  <c r="CX412" i="1" s="1"/>
  <c r="BX412" i="1"/>
  <c r="CW412" i="1" s="1"/>
  <c r="BW412" i="1"/>
  <c r="BV412" i="1"/>
  <c r="BF412" i="1"/>
  <c r="DD412" i="1" s="1"/>
  <c r="BE412" i="1"/>
  <c r="DC412" i="1" s="1"/>
  <c r="BD412" i="1"/>
  <c r="BC412" i="1"/>
  <c r="BB412" i="1"/>
  <c r="CZ412" i="1" s="1"/>
  <c r="BA412" i="1"/>
  <c r="AZ412" i="1"/>
  <c r="AY412" i="1"/>
  <c r="AX412" i="1"/>
  <c r="CV412" i="1" s="1"/>
  <c r="AW412" i="1"/>
  <c r="EK411" i="1"/>
  <c r="DT411" i="1"/>
  <c r="DD411" i="1"/>
  <c r="DA411" i="1"/>
  <c r="CX411" i="1"/>
  <c r="CV411" i="1"/>
  <c r="CF411" i="1"/>
  <c r="CD411" i="1"/>
  <c r="CC411" i="1"/>
  <c r="DB411" i="1" s="1"/>
  <c r="CB411" i="1"/>
  <c r="CA411" i="1"/>
  <c r="BZ411" i="1"/>
  <c r="BY411" i="1"/>
  <c r="BX411" i="1"/>
  <c r="BW411" i="1"/>
  <c r="BV411" i="1"/>
  <c r="BG411" i="1"/>
  <c r="DE411" i="1" s="1"/>
  <c r="BE411" i="1"/>
  <c r="DC411" i="1" s="1"/>
  <c r="BD411" i="1"/>
  <c r="BC411" i="1"/>
  <c r="BB411" i="1"/>
  <c r="CZ411" i="1" s="1"/>
  <c r="BA411" i="1"/>
  <c r="CY411" i="1" s="1"/>
  <c r="AZ411" i="1"/>
  <c r="AY411" i="1"/>
  <c r="CW411" i="1" s="1"/>
  <c r="AX411" i="1"/>
  <c r="AW411" i="1"/>
  <c r="CU411" i="1" s="1"/>
  <c r="DT410" i="1"/>
  <c r="EK410" i="1" s="1"/>
  <c r="DR410" i="1"/>
  <c r="DQ410" i="1"/>
  <c r="DP410" i="1"/>
  <c r="DO410" i="1"/>
  <c r="DN410" i="1"/>
  <c r="CV410" i="1"/>
  <c r="CS410" i="1"/>
  <c r="CR410" i="1"/>
  <c r="CQ410" i="1"/>
  <c r="CP410" i="1"/>
  <c r="CO410" i="1"/>
  <c r="CF410" i="1"/>
  <c r="CE410" i="1"/>
  <c r="CC410" i="1"/>
  <c r="CB410" i="1"/>
  <c r="CA410" i="1"/>
  <c r="BZ410" i="1"/>
  <c r="BY410" i="1"/>
  <c r="BX410" i="1"/>
  <c r="CW410" i="1" s="1"/>
  <c r="BW410" i="1"/>
  <c r="BV410" i="1"/>
  <c r="BT410" i="1"/>
  <c r="BS410" i="1"/>
  <c r="BR410" i="1"/>
  <c r="BQ410" i="1"/>
  <c r="BP410" i="1"/>
  <c r="BG410" i="1"/>
  <c r="DE410" i="1" s="1"/>
  <c r="BF410" i="1"/>
  <c r="BD410" i="1"/>
  <c r="DB410" i="1" s="1"/>
  <c r="BC410" i="1"/>
  <c r="BB410" i="1"/>
  <c r="CZ410" i="1" s="1"/>
  <c r="BA410" i="1"/>
  <c r="AZ410" i="1"/>
  <c r="CX410" i="1" s="1"/>
  <c r="AY410" i="1"/>
  <c r="AX410" i="1"/>
  <c r="AW410" i="1"/>
  <c r="EQ409" i="1"/>
  <c r="EM409" i="1"/>
  <c r="DT409" i="1"/>
  <c r="EP409" i="1" s="1"/>
  <c r="DR409" i="1"/>
  <c r="DQ409" i="1"/>
  <c r="DP409" i="1"/>
  <c r="DO409" i="1"/>
  <c r="DN409" i="1"/>
  <c r="DE409" i="1"/>
  <c r="CZ409" i="1"/>
  <c r="CY409" i="1"/>
  <c r="CV409" i="1"/>
  <c r="CS409" i="1"/>
  <c r="CR409" i="1"/>
  <c r="CQ409" i="1"/>
  <c r="CP409" i="1"/>
  <c r="CO409" i="1"/>
  <c r="CF409" i="1"/>
  <c r="CE409" i="1"/>
  <c r="CD409" i="1"/>
  <c r="CB409" i="1"/>
  <c r="DA409" i="1" s="1"/>
  <c r="CA409" i="1"/>
  <c r="BZ409" i="1"/>
  <c r="BY409" i="1"/>
  <c r="BX409" i="1"/>
  <c r="CW409" i="1" s="1"/>
  <c r="BW409" i="1"/>
  <c r="BV409" i="1"/>
  <c r="BT409" i="1"/>
  <c r="BS409" i="1"/>
  <c r="BR409" i="1"/>
  <c r="BQ409" i="1"/>
  <c r="BP409" i="1"/>
  <c r="BG409" i="1"/>
  <c r="BF409" i="1"/>
  <c r="BE409" i="1"/>
  <c r="DC409" i="1" s="1"/>
  <c r="BC409" i="1"/>
  <c r="BB409" i="1"/>
  <c r="BA409" i="1"/>
  <c r="AZ409" i="1"/>
  <c r="CX409" i="1" s="1"/>
  <c r="AY409" i="1"/>
  <c r="AX409" i="1"/>
  <c r="AW409" i="1"/>
  <c r="EQ408" i="1"/>
  <c r="EM408" i="1"/>
  <c r="DT408" i="1"/>
  <c r="EP408" i="1" s="1"/>
  <c r="DR408" i="1"/>
  <c r="DQ408" i="1"/>
  <c r="DP408" i="1"/>
  <c r="DO408" i="1"/>
  <c r="DN408" i="1"/>
  <c r="DE408" i="1"/>
  <c r="CZ408" i="1"/>
  <c r="CV408" i="1"/>
  <c r="CS408" i="1"/>
  <c r="CR408" i="1"/>
  <c r="CQ408" i="1"/>
  <c r="CP408" i="1"/>
  <c r="CO408" i="1"/>
  <c r="CF408" i="1"/>
  <c r="CE408" i="1"/>
  <c r="CD408" i="1"/>
  <c r="CC408" i="1"/>
  <c r="DB408" i="1" s="1"/>
  <c r="CA408" i="1"/>
  <c r="BZ408" i="1"/>
  <c r="BY408" i="1"/>
  <c r="BX408" i="1"/>
  <c r="CW408" i="1" s="1"/>
  <c r="BW408" i="1"/>
  <c r="BV408" i="1"/>
  <c r="BT408" i="1"/>
  <c r="BS408" i="1"/>
  <c r="BR408" i="1"/>
  <c r="BQ408" i="1"/>
  <c r="BP408" i="1"/>
  <c r="BG408" i="1"/>
  <c r="BF408" i="1"/>
  <c r="DD408" i="1" s="1"/>
  <c r="BE408" i="1"/>
  <c r="DC408" i="1" s="1"/>
  <c r="BD408" i="1"/>
  <c r="BB408" i="1"/>
  <c r="BA408" i="1"/>
  <c r="CY408" i="1" s="1"/>
  <c r="AZ408" i="1"/>
  <c r="CX408" i="1" s="1"/>
  <c r="AY408" i="1"/>
  <c r="AX408" i="1"/>
  <c r="AW408" i="1"/>
  <c r="CU408" i="1" s="1"/>
  <c r="EQ407" i="1"/>
  <c r="EM407" i="1"/>
  <c r="DT407" i="1"/>
  <c r="EP407" i="1" s="1"/>
  <c r="DR407" i="1"/>
  <c r="DQ407" i="1"/>
  <c r="DP407" i="1"/>
  <c r="DO407" i="1"/>
  <c r="DN407" i="1"/>
  <c r="DE407" i="1"/>
  <c r="DC407" i="1"/>
  <c r="CY407" i="1"/>
  <c r="CS407" i="1"/>
  <c r="CR407" i="1"/>
  <c r="CQ407" i="1"/>
  <c r="CP407" i="1"/>
  <c r="CO407" i="1"/>
  <c r="CF407" i="1"/>
  <c r="CE407" i="1"/>
  <c r="CD407" i="1"/>
  <c r="CC407" i="1"/>
  <c r="CB407" i="1"/>
  <c r="BZ407" i="1"/>
  <c r="BY407" i="1"/>
  <c r="BX407" i="1"/>
  <c r="CW407" i="1" s="1"/>
  <c r="BW407" i="1"/>
  <c r="BV407" i="1"/>
  <c r="BT407" i="1"/>
  <c r="BS407" i="1"/>
  <c r="BR407" i="1"/>
  <c r="BQ407" i="1"/>
  <c r="BP407" i="1"/>
  <c r="BG407" i="1"/>
  <c r="BF407" i="1"/>
  <c r="DD407" i="1" s="1"/>
  <c r="BE407" i="1"/>
  <c r="BD407" i="1"/>
  <c r="BC407" i="1"/>
  <c r="DA407" i="1" s="1"/>
  <c r="BA407" i="1"/>
  <c r="AZ407" i="1"/>
  <c r="CX407" i="1" s="1"/>
  <c r="AY407" i="1"/>
  <c r="AX407" i="1"/>
  <c r="AW407" i="1"/>
  <c r="EK406" i="1"/>
  <c r="DT406" i="1"/>
  <c r="DR406" i="1"/>
  <c r="DQ406" i="1"/>
  <c r="DP406" i="1"/>
  <c r="DO406" i="1"/>
  <c r="DN406" i="1"/>
  <c r="DC406" i="1"/>
  <c r="CX406" i="1"/>
  <c r="CS406" i="1"/>
  <c r="CR406" i="1"/>
  <c r="CQ406" i="1"/>
  <c r="CP406" i="1"/>
  <c r="CO406" i="1"/>
  <c r="CF406" i="1"/>
  <c r="CE406" i="1"/>
  <c r="DD406" i="1" s="1"/>
  <c r="CD406" i="1"/>
  <c r="CC406" i="1"/>
  <c r="CB406" i="1"/>
  <c r="CA406" i="1"/>
  <c r="CZ406" i="1" s="1"/>
  <c r="BY406" i="1"/>
  <c r="BX406" i="1"/>
  <c r="BW406" i="1"/>
  <c r="BV406" i="1"/>
  <c r="CU406" i="1" s="1"/>
  <c r="BT406" i="1"/>
  <c r="BS406" i="1"/>
  <c r="BR406" i="1"/>
  <c r="BQ406" i="1"/>
  <c r="BP406" i="1"/>
  <c r="BG406" i="1"/>
  <c r="DE406" i="1" s="1"/>
  <c r="BF406" i="1"/>
  <c r="BE406" i="1"/>
  <c r="BD406" i="1"/>
  <c r="BC406" i="1"/>
  <c r="DA406" i="1" s="1"/>
  <c r="BB406" i="1"/>
  <c r="AZ406" i="1"/>
  <c r="AY406" i="1"/>
  <c r="AX406" i="1"/>
  <c r="CV406" i="1" s="1"/>
  <c r="AW406" i="1"/>
  <c r="EO405" i="1"/>
  <c r="DT405" i="1"/>
  <c r="DR405" i="1"/>
  <c r="DQ405" i="1"/>
  <c r="DP405" i="1"/>
  <c r="DO405" i="1"/>
  <c r="DN405" i="1"/>
  <c r="DC405" i="1"/>
  <c r="CY405" i="1"/>
  <c r="CS405" i="1"/>
  <c r="CR405" i="1"/>
  <c r="CQ405" i="1"/>
  <c r="CP405" i="1"/>
  <c r="CO405" i="1"/>
  <c r="CF405" i="1"/>
  <c r="CE405" i="1"/>
  <c r="DD405" i="1" s="1"/>
  <c r="CD405" i="1"/>
  <c r="CC405" i="1"/>
  <c r="CB405" i="1"/>
  <c r="CA405" i="1"/>
  <c r="CZ405" i="1" s="1"/>
  <c r="BZ405" i="1"/>
  <c r="BX405" i="1"/>
  <c r="EF405" i="1" s="1"/>
  <c r="EX405" i="1" s="1"/>
  <c r="BW405" i="1"/>
  <c r="BV405" i="1"/>
  <c r="CU405" i="1" s="1"/>
  <c r="BT405" i="1"/>
  <c r="BS405" i="1"/>
  <c r="BR405" i="1"/>
  <c r="BQ405" i="1"/>
  <c r="BP405" i="1"/>
  <c r="BG405" i="1"/>
  <c r="DE405" i="1" s="1"/>
  <c r="BF405" i="1"/>
  <c r="BE405" i="1"/>
  <c r="BD405" i="1"/>
  <c r="DB405" i="1" s="1"/>
  <c r="BC405" i="1"/>
  <c r="DA405" i="1" s="1"/>
  <c r="BB405" i="1"/>
  <c r="BA405" i="1"/>
  <c r="AY405" i="1"/>
  <c r="CW405" i="1" s="1"/>
  <c r="DX405" i="1" s="1"/>
  <c r="AX405" i="1"/>
  <c r="CV405" i="1" s="1"/>
  <c r="AW405" i="1"/>
  <c r="DT404" i="1"/>
  <c r="DR404" i="1"/>
  <c r="DQ404" i="1"/>
  <c r="DP404" i="1"/>
  <c r="DO404" i="1"/>
  <c r="DN404" i="1"/>
  <c r="DA404" i="1"/>
  <c r="CS404" i="1"/>
  <c r="CR404" i="1"/>
  <c r="CQ404" i="1"/>
  <c r="CP404" i="1"/>
  <c r="CO404" i="1"/>
  <c r="CF404" i="1"/>
  <c r="CE404" i="1"/>
  <c r="DD404" i="1" s="1"/>
  <c r="CD404" i="1"/>
  <c r="CC404" i="1"/>
  <c r="CB404" i="1"/>
  <c r="CA404" i="1"/>
  <c r="CZ404" i="1" s="1"/>
  <c r="BZ404" i="1"/>
  <c r="BY404" i="1"/>
  <c r="EF404" i="1" s="1"/>
  <c r="BW404" i="1"/>
  <c r="BV404" i="1"/>
  <c r="CU404" i="1" s="1"/>
  <c r="BT404" i="1"/>
  <c r="BS404" i="1"/>
  <c r="BR404" i="1"/>
  <c r="BQ404" i="1"/>
  <c r="BP404" i="1"/>
  <c r="BG404" i="1"/>
  <c r="DE404" i="1" s="1"/>
  <c r="BF404" i="1"/>
  <c r="BE404" i="1"/>
  <c r="DC404" i="1" s="1"/>
  <c r="BD404" i="1"/>
  <c r="BC404" i="1"/>
  <c r="BB404" i="1"/>
  <c r="BA404" i="1"/>
  <c r="CY404" i="1" s="1"/>
  <c r="AZ404" i="1"/>
  <c r="AX404" i="1"/>
  <c r="CV404" i="1" s="1"/>
  <c r="AW404" i="1"/>
  <c r="EE404" i="1" s="1"/>
  <c r="DT403" i="1"/>
  <c r="DR403" i="1"/>
  <c r="DQ403" i="1"/>
  <c r="DP403" i="1"/>
  <c r="DO403" i="1"/>
  <c r="DN403" i="1"/>
  <c r="DA403" i="1"/>
  <c r="CS403" i="1"/>
  <c r="CR403" i="1"/>
  <c r="CQ403" i="1"/>
  <c r="CP403" i="1"/>
  <c r="CO403" i="1"/>
  <c r="CF403" i="1"/>
  <c r="CE403" i="1"/>
  <c r="DD403" i="1" s="1"/>
  <c r="CD403" i="1"/>
  <c r="CC403" i="1"/>
  <c r="CB403" i="1"/>
  <c r="CA403" i="1"/>
  <c r="CZ403" i="1" s="1"/>
  <c r="BZ403" i="1"/>
  <c r="BY403" i="1"/>
  <c r="BX403" i="1"/>
  <c r="BV403" i="1"/>
  <c r="CU403" i="1" s="1"/>
  <c r="BT403" i="1"/>
  <c r="BS403" i="1"/>
  <c r="BR403" i="1"/>
  <c r="BQ403" i="1"/>
  <c r="BP403" i="1"/>
  <c r="BG403" i="1"/>
  <c r="DE403" i="1" s="1"/>
  <c r="BF403" i="1"/>
  <c r="BE403" i="1"/>
  <c r="DC403" i="1" s="1"/>
  <c r="BD403" i="1"/>
  <c r="BC403" i="1"/>
  <c r="BB403" i="1"/>
  <c r="BA403" i="1"/>
  <c r="CY403" i="1" s="1"/>
  <c r="AZ403" i="1"/>
  <c r="AY403" i="1"/>
  <c r="CW403" i="1" s="1"/>
  <c r="AW403" i="1"/>
  <c r="EK402" i="1"/>
  <c r="DT402" i="1"/>
  <c r="DR402" i="1"/>
  <c r="DQ402" i="1"/>
  <c r="DP402" i="1"/>
  <c r="DO402" i="1"/>
  <c r="DN402" i="1"/>
  <c r="DA402" i="1"/>
  <c r="CW402" i="1"/>
  <c r="CS402" i="1"/>
  <c r="CR402" i="1"/>
  <c r="CQ402" i="1"/>
  <c r="CP402" i="1"/>
  <c r="CO402" i="1"/>
  <c r="CF402" i="1"/>
  <c r="CE402" i="1"/>
  <c r="CD402" i="1"/>
  <c r="CC402" i="1"/>
  <c r="CB402" i="1"/>
  <c r="CA402" i="1"/>
  <c r="CZ402" i="1" s="1"/>
  <c r="BZ402" i="1"/>
  <c r="BY402" i="1"/>
  <c r="BX402" i="1"/>
  <c r="BW402" i="1"/>
  <c r="BT402" i="1"/>
  <c r="BS402" i="1"/>
  <c r="BR402" i="1"/>
  <c r="BQ402" i="1"/>
  <c r="BP402" i="1"/>
  <c r="BG402" i="1"/>
  <c r="DE402" i="1" s="1"/>
  <c r="BF402" i="1"/>
  <c r="BE402" i="1"/>
  <c r="DC402" i="1" s="1"/>
  <c r="BD402" i="1"/>
  <c r="DB402" i="1" s="1"/>
  <c r="BC402" i="1"/>
  <c r="BB402" i="1"/>
  <c r="BA402" i="1"/>
  <c r="CY402" i="1" s="1"/>
  <c r="AZ402" i="1"/>
  <c r="CX402" i="1" s="1"/>
  <c r="AY402" i="1"/>
  <c r="AX402" i="1"/>
  <c r="J399" i="1"/>
  <c r="H399" i="1"/>
  <c r="G399" i="1"/>
  <c r="EL398" i="1"/>
  <c r="DT398" i="1"/>
  <c r="EO398" i="1" s="1"/>
  <c r="DD398" i="1"/>
  <c r="DA398" i="1"/>
  <c r="CZ398" i="1"/>
  <c r="CW398" i="1"/>
  <c r="CV398" i="1"/>
  <c r="CD398" i="1"/>
  <c r="CC398" i="1"/>
  <c r="CB398" i="1"/>
  <c r="CA398" i="1"/>
  <c r="BZ398" i="1"/>
  <c r="BY398" i="1"/>
  <c r="BX398" i="1"/>
  <c r="BW398" i="1"/>
  <c r="BV398" i="1"/>
  <c r="BE398" i="1"/>
  <c r="DC398" i="1" s="1"/>
  <c r="BD398" i="1"/>
  <c r="BC398" i="1"/>
  <c r="BB398" i="1"/>
  <c r="BA398" i="1"/>
  <c r="CY398" i="1" s="1"/>
  <c r="AZ398" i="1"/>
  <c r="AY398" i="1"/>
  <c r="AX398" i="1"/>
  <c r="AW398" i="1"/>
  <c r="EQ397" i="1"/>
  <c r="EN397" i="1"/>
  <c r="EM397" i="1"/>
  <c r="EJ397" i="1"/>
  <c r="DT397" i="1"/>
  <c r="EP397" i="1" s="1"/>
  <c r="DR397" i="1"/>
  <c r="DQ397" i="1"/>
  <c r="DP397" i="1"/>
  <c r="DO397" i="1"/>
  <c r="DN397" i="1"/>
  <c r="CZ397" i="1"/>
  <c r="CS397" i="1"/>
  <c r="CR397" i="1"/>
  <c r="CQ397" i="1"/>
  <c r="CP397" i="1"/>
  <c r="CO397" i="1"/>
  <c r="CE397" i="1"/>
  <c r="CC397" i="1"/>
  <c r="CB397" i="1"/>
  <c r="CA397" i="1"/>
  <c r="BZ397" i="1"/>
  <c r="BY397" i="1"/>
  <c r="BX397" i="1"/>
  <c r="BW397" i="1"/>
  <c r="BV397" i="1"/>
  <c r="BT397" i="1"/>
  <c r="BS397" i="1"/>
  <c r="BR397" i="1"/>
  <c r="BQ397" i="1"/>
  <c r="BP397" i="1"/>
  <c r="BF397" i="1"/>
  <c r="DD397" i="1" s="1"/>
  <c r="BD397" i="1"/>
  <c r="BC397" i="1"/>
  <c r="DA397" i="1" s="1"/>
  <c r="BB397" i="1"/>
  <c r="BA397" i="1"/>
  <c r="CY397" i="1" s="1"/>
  <c r="AZ397" i="1"/>
  <c r="AY397" i="1"/>
  <c r="CW397" i="1" s="1"/>
  <c r="AX397" i="1"/>
  <c r="AW397" i="1"/>
  <c r="CU397" i="1" s="1"/>
  <c r="EO396" i="1"/>
  <c r="DT396" i="1"/>
  <c r="DR396" i="1"/>
  <c r="DQ396" i="1"/>
  <c r="DP396" i="1"/>
  <c r="DO396" i="1"/>
  <c r="DN396" i="1"/>
  <c r="CW396" i="1"/>
  <c r="CS396" i="1"/>
  <c r="CR396" i="1"/>
  <c r="CQ396" i="1"/>
  <c r="CP396" i="1"/>
  <c r="CO396" i="1"/>
  <c r="CE396" i="1"/>
  <c r="CD396" i="1"/>
  <c r="CB396" i="1"/>
  <c r="CA396" i="1"/>
  <c r="BZ396" i="1"/>
  <c r="BY396" i="1"/>
  <c r="BX396" i="1"/>
  <c r="BW396" i="1"/>
  <c r="BV396" i="1"/>
  <c r="EF396" i="1" s="1"/>
  <c r="EX396" i="1" s="1"/>
  <c r="BT396" i="1"/>
  <c r="BS396" i="1"/>
  <c r="BR396" i="1"/>
  <c r="BQ396" i="1"/>
  <c r="BP396" i="1"/>
  <c r="BF396" i="1"/>
  <c r="DD396" i="1" s="1"/>
  <c r="BE396" i="1"/>
  <c r="DC396" i="1" s="1"/>
  <c r="BC396" i="1"/>
  <c r="DA396" i="1" s="1"/>
  <c r="BB396" i="1"/>
  <c r="CZ396" i="1" s="1"/>
  <c r="BA396" i="1"/>
  <c r="CY396" i="1" s="1"/>
  <c r="AZ396" i="1"/>
  <c r="CX396" i="1" s="1"/>
  <c r="AY396" i="1"/>
  <c r="AX396" i="1"/>
  <c r="AW396" i="1"/>
  <c r="CU396" i="1" s="1"/>
  <c r="EP395" i="1"/>
  <c r="EL395" i="1"/>
  <c r="DT395" i="1"/>
  <c r="EO395" i="1" s="1"/>
  <c r="DR395" i="1"/>
  <c r="DQ395" i="1"/>
  <c r="DP395" i="1"/>
  <c r="DO395" i="1"/>
  <c r="DN395" i="1"/>
  <c r="DC395" i="1"/>
  <c r="CX395" i="1"/>
  <c r="CS395" i="1"/>
  <c r="CR395" i="1"/>
  <c r="CQ395" i="1"/>
  <c r="CP395" i="1"/>
  <c r="CO395" i="1"/>
  <c r="CE395" i="1"/>
  <c r="CD395" i="1"/>
  <c r="CC395" i="1"/>
  <c r="CA395" i="1"/>
  <c r="BZ395" i="1"/>
  <c r="BY395" i="1"/>
  <c r="BX395" i="1"/>
  <c r="BW395" i="1"/>
  <c r="BV395" i="1"/>
  <c r="BT395" i="1"/>
  <c r="BS395" i="1"/>
  <c r="BR395" i="1"/>
  <c r="BQ395" i="1"/>
  <c r="BP395" i="1"/>
  <c r="BF395" i="1"/>
  <c r="DD395" i="1" s="1"/>
  <c r="BE395" i="1"/>
  <c r="BD395" i="1"/>
  <c r="DB395" i="1" s="1"/>
  <c r="BB395" i="1"/>
  <c r="CZ395" i="1" s="1"/>
  <c r="BA395" i="1"/>
  <c r="CY395" i="1" s="1"/>
  <c r="AZ395" i="1"/>
  <c r="AY395" i="1"/>
  <c r="CW395" i="1" s="1"/>
  <c r="AX395" i="1"/>
  <c r="CV395" i="1" s="1"/>
  <c r="AW395" i="1"/>
  <c r="EE395" i="1" s="1"/>
  <c r="EQ394" i="1"/>
  <c r="EP394" i="1"/>
  <c r="EN394" i="1"/>
  <c r="EM394" i="1"/>
  <c r="EL394" i="1"/>
  <c r="EJ394" i="1"/>
  <c r="DT394" i="1"/>
  <c r="EO394" i="1" s="1"/>
  <c r="DR394" i="1"/>
  <c r="DQ394" i="1"/>
  <c r="DP394" i="1"/>
  <c r="DO394" i="1"/>
  <c r="DN394" i="1"/>
  <c r="DD394" i="1"/>
  <c r="CY394" i="1"/>
  <c r="CS394" i="1"/>
  <c r="CR394" i="1"/>
  <c r="CQ394" i="1"/>
  <c r="CP394" i="1"/>
  <c r="CO394" i="1"/>
  <c r="CE394" i="1"/>
  <c r="CD394" i="1"/>
  <c r="CC394" i="1"/>
  <c r="CB394" i="1"/>
  <c r="BZ394" i="1"/>
  <c r="BY394" i="1"/>
  <c r="BX394" i="1"/>
  <c r="BW394" i="1"/>
  <c r="BV394" i="1"/>
  <c r="BT394" i="1"/>
  <c r="BS394" i="1"/>
  <c r="BR394" i="1"/>
  <c r="BQ394" i="1"/>
  <c r="BP394" i="1"/>
  <c r="BF394" i="1"/>
  <c r="BE394" i="1"/>
  <c r="DC394" i="1" s="1"/>
  <c r="BD394" i="1"/>
  <c r="DB394" i="1" s="1"/>
  <c r="BC394" i="1"/>
  <c r="DA394" i="1" s="1"/>
  <c r="BA394" i="1"/>
  <c r="AZ394" i="1"/>
  <c r="CX394" i="1" s="1"/>
  <c r="AY394" i="1"/>
  <c r="CW394" i="1" s="1"/>
  <c r="AX394" i="1"/>
  <c r="CV394" i="1" s="1"/>
  <c r="AW394" i="1"/>
  <c r="EQ393" i="1"/>
  <c r="EN393" i="1"/>
  <c r="EM393" i="1"/>
  <c r="EJ393" i="1"/>
  <c r="EE393" i="1"/>
  <c r="DT393" i="1"/>
  <c r="EP393" i="1" s="1"/>
  <c r="DR393" i="1"/>
  <c r="DQ393" i="1"/>
  <c r="DP393" i="1"/>
  <c r="DO393" i="1"/>
  <c r="DN393" i="1"/>
  <c r="CV393" i="1"/>
  <c r="CS393" i="1"/>
  <c r="CR393" i="1"/>
  <c r="CQ393" i="1"/>
  <c r="CP393" i="1"/>
  <c r="CO393" i="1"/>
  <c r="CE393" i="1"/>
  <c r="CD393" i="1"/>
  <c r="CC393" i="1"/>
  <c r="CB393" i="1"/>
  <c r="CA393" i="1"/>
  <c r="BY393" i="1"/>
  <c r="BX393" i="1"/>
  <c r="BW393" i="1"/>
  <c r="BV393" i="1"/>
  <c r="BT393" i="1"/>
  <c r="BS393" i="1"/>
  <c r="BR393" i="1"/>
  <c r="BQ393" i="1"/>
  <c r="BP393" i="1"/>
  <c r="BF393" i="1"/>
  <c r="DD393" i="1" s="1"/>
  <c r="BE393" i="1"/>
  <c r="DC393" i="1" s="1"/>
  <c r="BD393" i="1"/>
  <c r="DB393" i="1" s="1"/>
  <c r="BC393" i="1"/>
  <c r="DA393" i="1" s="1"/>
  <c r="BB393" i="1"/>
  <c r="CZ393" i="1" s="1"/>
  <c r="AZ393" i="1"/>
  <c r="CX393" i="1" s="1"/>
  <c r="AY393" i="1"/>
  <c r="CW393" i="1" s="1"/>
  <c r="AX393" i="1"/>
  <c r="AW393" i="1"/>
  <c r="CU393" i="1" s="1"/>
  <c r="DT392" i="1"/>
  <c r="DR392" i="1"/>
  <c r="DQ392" i="1"/>
  <c r="DP392" i="1"/>
  <c r="DO392" i="1"/>
  <c r="DN392" i="1"/>
  <c r="DB392" i="1"/>
  <c r="CS392" i="1"/>
  <c r="CR392" i="1"/>
  <c r="CQ392" i="1"/>
  <c r="CP392" i="1"/>
  <c r="CO392" i="1"/>
  <c r="CE392" i="1"/>
  <c r="CD392" i="1"/>
  <c r="CC392" i="1"/>
  <c r="CB392" i="1"/>
  <c r="CA392" i="1"/>
  <c r="BZ392" i="1"/>
  <c r="BX392" i="1"/>
  <c r="BW392" i="1"/>
  <c r="BV392" i="1"/>
  <c r="EF392" i="1" s="1"/>
  <c r="BT392" i="1"/>
  <c r="BS392" i="1"/>
  <c r="BR392" i="1"/>
  <c r="BQ392" i="1"/>
  <c r="BP392" i="1"/>
  <c r="BF392" i="1"/>
  <c r="BE392" i="1"/>
  <c r="DC392" i="1" s="1"/>
  <c r="BD392" i="1"/>
  <c r="BC392" i="1"/>
  <c r="DA392" i="1" s="1"/>
  <c r="BB392" i="1"/>
  <c r="BA392" i="1"/>
  <c r="CY392" i="1" s="1"/>
  <c r="AY392" i="1"/>
  <c r="CW392" i="1" s="1"/>
  <c r="DY391" i="1" s="1"/>
  <c r="AX392" i="1"/>
  <c r="AW392" i="1"/>
  <c r="EP391" i="1"/>
  <c r="EL391" i="1"/>
  <c r="DT391" i="1"/>
  <c r="EO391" i="1" s="1"/>
  <c r="DR391" i="1"/>
  <c r="DQ391" i="1"/>
  <c r="DP391" i="1"/>
  <c r="DO391" i="1"/>
  <c r="DN391" i="1"/>
  <c r="DC391" i="1"/>
  <c r="CS391" i="1"/>
  <c r="CR391" i="1"/>
  <c r="CQ391" i="1"/>
  <c r="CP391" i="1"/>
  <c r="CO391" i="1"/>
  <c r="CE391" i="1"/>
  <c r="CD391" i="1"/>
  <c r="CC391" i="1"/>
  <c r="CB391" i="1"/>
  <c r="CA391" i="1"/>
  <c r="BZ391" i="1"/>
  <c r="BY391" i="1"/>
  <c r="BW391" i="1"/>
  <c r="BV391" i="1"/>
  <c r="BT391" i="1"/>
  <c r="BS391" i="1"/>
  <c r="BR391" i="1"/>
  <c r="BQ391" i="1"/>
  <c r="BP391" i="1"/>
  <c r="BF391" i="1"/>
  <c r="DD391" i="1" s="1"/>
  <c r="BE391" i="1"/>
  <c r="BD391" i="1"/>
  <c r="DB391" i="1" s="1"/>
  <c r="BC391" i="1"/>
  <c r="DA391" i="1" s="1"/>
  <c r="BB391" i="1"/>
  <c r="CZ391" i="1" s="1"/>
  <c r="BA391" i="1"/>
  <c r="CY391" i="1" s="1"/>
  <c r="AZ391" i="1"/>
  <c r="CX391" i="1" s="1"/>
  <c r="AX391" i="1"/>
  <c r="CV391" i="1" s="1"/>
  <c r="AW391" i="1"/>
  <c r="EQ390" i="1"/>
  <c r="EP390" i="1"/>
  <c r="EM390" i="1"/>
  <c r="EL390" i="1"/>
  <c r="DT390" i="1"/>
  <c r="EO390" i="1" s="1"/>
  <c r="DR390" i="1"/>
  <c r="DQ390" i="1"/>
  <c r="DP390" i="1"/>
  <c r="DO390" i="1"/>
  <c r="DN390" i="1"/>
  <c r="CS390" i="1"/>
  <c r="CR390" i="1"/>
  <c r="CQ390" i="1"/>
  <c r="CP390" i="1"/>
  <c r="CO390" i="1"/>
  <c r="CE390" i="1"/>
  <c r="CD390" i="1"/>
  <c r="CC390" i="1"/>
  <c r="CB390" i="1"/>
  <c r="CA390" i="1"/>
  <c r="BZ390" i="1"/>
  <c r="BY390" i="1"/>
  <c r="BX390" i="1"/>
  <c r="BV390" i="1"/>
  <c r="BT390" i="1"/>
  <c r="BS390" i="1"/>
  <c r="BR390" i="1"/>
  <c r="BQ390" i="1"/>
  <c r="BP390" i="1"/>
  <c r="BF390" i="1"/>
  <c r="DD390" i="1" s="1"/>
  <c r="BE390" i="1"/>
  <c r="DC390" i="1" s="1"/>
  <c r="BD390" i="1"/>
  <c r="BC390" i="1"/>
  <c r="DA390" i="1" s="1"/>
  <c r="BB390" i="1"/>
  <c r="CZ390" i="1" s="1"/>
  <c r="BA390" i="1"/>
  <c r="CY390" i="1" s="1"/>
  <c r="AZ390" i="1"/>
  <c r="AY390" i="1"/>
  <c r="CW390" i="1" s="1"/>
  <c r="AW390" i="1"/>
  <c r="EE390" i="1" s="1"/>
  <c r="EQ389" i="1"/>
  <c r="EP389" i="1"/>
  <c r="EN389" i="1"/>
  <c r="EM389" i="1"/>
  <c r="EL389" i="1"/>
  <c r="EJ389" i="1"/>
  <c r="DT389" i="1"/>
  <c r="EO389" i="1" s="1"/>
  <c r="DR389" i="1"/>
  <c r="DQ389" i="1"/>
  <c r="DP389" i="1"/>
  <c r="DO389" i="1"/>
  <c r="DN389" i="1"/>
  <c r="CS389" i="1"/>
  <c r="CR389" i="1"/>
  <c r="CQ389" i="1"/>
  <c r="CP389" i="1"/>
  <c r="CO389" i="1"/>
  <c r="CE389" i="1"/>
  <c r="CD389" i="1"/>
  <c r="CC389" i="1"/>
  <c r="CB389" i="1"/>
  <c r="CA389" i="1"/>
  <c r="BZ389" i="1"/>
  <c r="BY389" i="1"/>
  <c r="BX389" i="1"/>
  <c r="BW389" i="1"/>
  <c r="BT389" i="1"/>
  <c r="BS389" i="1"/>
  <c r="BR389" i="1"/>
  <c r="BQ389" i="1"/>
  <c r="BP389" i="1"/>
  <c r="BF389" i="1"/>
  <c r="DD389" i="1" s="1"/>
  <c r="BE389" i="1"/>
  <c r="DC389" i="1" s="1"/>
  <c r="EA397" i="1" s="1"/>
  <c r="BD389" i="1"/>
  <c r="DB389" i="1" s="1"/>
  <c r="BC389" i="1"/>
  <c r="DA389" i="1" s="1"/>
  <c r="BB389" i="1"/>
  <c r="CZ389" i="1" s="1"/>
  <c r="BA389" i="1"/>
  <c r="CY389" i="1" s="1"/>
  <c r="AZ389" i="1"/>
  <c r="CX389" i="1" s="1"/>
  <c r="AY389" i="1"/>
  <c r="CW389" i="1" s="1"/>
  <c r="AX389" i="1"/>
  <c r="CV389" i="1" s="1"/>
  <c r="J385" i="1"/>
  <c r="H385" i="1"/>
  <c r="G385" i="1"/>
  <c r="EQ384" i="1"/>
  <c r="EP384" i="1"/>
  <c r="EN384" i="1"/>
  <c r="EM384" i="1"/>
  <c r="EL384" i="1"/>
  <c r="EJ384" i="1"/>
  <c r="DT384" i="1"/>
  <c r="EO384" i="1" s="1"/>
  <c r="DR384" i="1"/>
  <c r="DQ384" i="1"/>
  <c r="DP384" i="1"/>
  <c r="DO384" i="1"/>
  <c r="DN384" i="1"/>
  <c r="DB384" i="1"/>
  <c r="CX384" i="1"/>
  <c r="CS384" i="1"/>
  <c r="CR384" i="1"/>
  <c r="CQ384" i="1"/>
  <c r="CP384" i="1"/>
  <c r="CO384" i="1"/>
  <c r="CC384" i="1"/>
  <c r="CB384" i="1"/>
  <c r="CA384" i="1"/>
  <c r="BZ384" i="1"/>
  <c r="CY384" i="1" s="1"/>
  <c r="BY384" i="1"/>
  <c r="BX384" i="1"/>
  <c r="BW384" i="1"/>
  <c r="BV384" i="1"/>
  <c r="BT384" i="1"/>
  <c r="BS384" i="1"/>
  <c r="BR384" i="1"/>
  <c r="BQ384" i="1"/>
  <c r="BP384" i="1"/>
  <c r="BD384" i="1"/>
  <c r="BC384" i="1"/>
  <c r="DA384" i="1" s="1"/>
  <c r="BB384" i="1"/>
  <c r="CZ384" i="1" s="1"/>
  <c r="BA384" i="1"/>
  <c r="AZ384" i="1"/>
  <c r="AY384" i="1"/>
  <c r="CW384" i="1" s="1"/>
  <c r="AX384" i="1"/>
  <c r="CV384" i="1" s="1"/>
  <c r="AW384" i="1"/>
  <c r="EP383" i="1"/>
  <c r="EL383" i="1"/>
  <c r="DT383" i="1"/>
  <c r="DR383" i="1"/>
  <c r="DQ383" i="1"/>
  <c r="DP383" i="1"/>
  <c r="DO383" i="1"/>
  <c r="DN383" i="1"/>
  <c r="CZ383" i="1"/>
  <c r="CV383" i="1"/>
  <c r="CS383" i="1"/>
  <c r="CR383" i="1"/>
  <c r="CQ383" i="1"/>
  <c r="CP383" i="1"/>
  <c r="CO383" i="1"/>
  <c r="CD383" i="1"/>
  <c r="CB383" i="1"/>
  <c r="CA383" i="1"/>
  <c r="BZ383" i="1"/>
  <c r="BY383" i="1"/>
  <c r="BX383" i="1"/>
  <c r="EF383" i="1" s="1"/>
  <c r="BW383" i="1"/>
  <c r="BV383" i="1"/>
  <c r="BT383" i="1"/>
  <c r="BS383" i="1"/>
  <c r="BR383" i="1"/>
  <c r="BQ383" i="1"/>
  <c r="BP383" i="1"/>
  <c r="BE383" i="1"/>
  <c r="BC383" i="1"/>
  <c r="DA383" i="1" s="1"/>
  <c r="BB383" i="1"/>
  <c r="BA383" i="1"/>
  <c r="CY383" i="1" s="1"/>
  <c r="AZ383" i="1"/>
  <c r="AY383" i="1"/>
  <c r="CW383" i="1" s="1"/>
  <c r="AX383" i="1"/>
  <c r="AW383" i="1"/>
  <c r="EQ382" i="1"/>
  <c r="EP382" i="1"/>
  <c r="EN382" i="1"/>
  <c r="EM382" i="1"/>
  <c r="EL382" i="1"/>
  <c r="EJ382" i="1"/>
  <c r="DT382" i="1"/>
  <c r="EO382" i="1" s="1"/>
  <c r="DR382" i="1"/>
  <c r="DQ382" i="1"/>
  <c r="DP382" i="1"/>
  <c r="DO382" i="1"/>
  <c r="DN382" i="1"/>
  <c r="DC382" i="1"/>
  <c r="CW382" i="1"/>
  <c r="DV382" i="1" s="1"/>
  <c r="CS382" i="1"/>
  <c r="CR382" i="1"/>
  <c r="CQ382" i="1"/>
  <c r="CP382" i="1"/>
  <c r="CO382" i="1"/>
  <c r="CD382" i="1"/>
  <c r="CC382" i="1"/>
  <c r="DB382" i="1" s="1"/>
  <c r="CA382" i="1"/>
  <c r="BZ382" i="1"/>
  <c r="BY382" i="1"/>
  <c r="BX382" i="1"/>
  <c r="BW382" i="1"/>
  <c r="BV382" i="1"/>
  <c r="BT382" i="1"/>
  <c r="BS382" i="1"/>
  <c r="BR382" i="1"/>
  <c r="BQ382" i="1"/>
  <c r="BP382" i="1"/>
  <c r="BE382" i="1"/>
  <c r="BD382" i="1"/>
  <c r="BB382" i="1"/>
  <c r="CZ382" i="1" s="1"/>
  <c r="BA382" i="1"/>
  <c r="CY382" i="1" s="1"/>
  <c r="AZ382" i="1"/>
  <c r="CX382" i="1" s="1"/>
  <c r="AY382" i="1"/>
  <c r="AX382" i="1"/>
  <c r="AW382" i="1"/>
  <c r="CU382" i="1" s="1"/>
  <c r="EO381" i="1"/>
  <c r="EN381" i="1"/>
  <c r="EM381" i="1"/>
  <c r="EJ381" i="1"/>
  <c r="EF381" i="1"/>
  <c r="EX381" i="1" s="1"/>
  <c r="DT381" i="1"/>
  <c r="DR381" i="1"/>
  <c r="DQ381" i="1"/>
  <c r="DP381" i="1"/>
  <c r="DO381" i="1"/>
  <c r="DN381" i="1"/>
  <c r="CV381" i="1"/>
  <c r="CS381" i="1"/>
  <c r="CR381" i="1"/>
  <c r="CQ381" i="1"/>
  <c r="CP381" i="1"/>
  <c r="CO381" i="1"/>
  <c r="CD381" i="1"/>
  <c r="CC381" i="1"/>
  <c r="DB381" i="1" s="1"/>
  <c r="CB381" i="1"/>
  <c r="BZ381" i="1"/>
  <c r="BY381" i="1"/>
  <c r="BX381" i="1"/>
  <c r="CW381" i="1" s="1"/>
  <c r="BW381" i="1"/>
  <c r="BV381" i="1"/>
  <c r="BT381" i="1"/>
  <c r="BS381" i="1"/>
  <c r="BR381" i="1"/>
  <c r="BQ381" i="1"/>
  <c r="BP381" i="1"/>
  <c r="BE381" i="1"/>
  <c r="DC381" i="1" s="1"/>
  <c r="BD381" i="1"/>
  <c r="BC381" i="1"/>
  <c r="BA381" i="1"/>
  <c r="CY381" i="1" s="1"/>
  <c r="AZ381" i="1"/>
  <c r="CX381" i="1" s="1"/>
  <c r="AY381" i="1"/>
  <c r="AX381" i="1"/>
  <c r="AW381" i="1"/>
  <c r="EQ380" i="1"/>
  <c r="EM380" i="1"/>
  <c r="DT380" i="1"/>
  <c r="EP380" i="1" s="1"/>
  <c r="DR380" i="1"/>
  <c r="DQ380" i="1"/>
  <c r="DP380" i="1"/>
  <c r="DO380" i="1"/>
  <c r="DN380" i="1"/>
  <c r="DC380" i="1"/>
  <c r="CX380" i="1"/>
  <c r="CS380" i="1"/>
  <c r="CR380" i="1"/>
  <c r="CQ380" i="1"/>
  <c r="CP380" i="1"/>
  <c r="CO380" i="1"/>
  <c r="CD380" i="1"/>
  <c r="CC380" i="1"/>
  <c r="CB380" i="1"/>
  <c r="CA380" i="1"/>
  <c r="CZ380" i="1" s="1"/>
  <c r="BY380" i="1"/>
  <c r="BX380" i="1"/>
  <c r="BW380" i="1"/>
  <c r="BV380" i="1"/>
  <c r="BT380" i="1"/>
  <c r="BS380" i="1"/>
  <c r="BR380" i="1"/>
  <c r="BQ380" i="1"/>
  <c r="BP380" i="1"/>
  <c r="BE380" i="1"/>
  <c r="BD380" i="1"/>
  <c r="DB380" i="1" s="1"/>
  <c r="BC380" i="1"/>
  <c r="DA380" i="1" s="1"/>
  <c r="BB380" i="1"/>
  <c r="AZ380" i="1"/>
  <c r="AY380" i="1"/>
  <c r="CW380" i="1" s="1"/>
  <c r="AX380" i="1"/>
  <c r="AW380" i="1"/>
  <c r="DT379" i="1"/>
  <c r="DR379" i="1"/>
  <c r="DQ379" i="1"/>
  <c r="DP379" i="1"/>
  <c r="DO379" i="1"/>
  <c r="DN379" i="1"/>
  <c r="DC379" i="1"/>
  <c r="DA379" i="1"/>
  <c r="CV379" i="1"/>
  <c r="CS379" i="1"/>
  <c r="CR379" i="1"/>
  <c r="CQ379" i="1"/>
  <c r="CP379" i="1"/>
  <c r="CO379" i="1"/>
  <c r="CD379" i="1"/>
  <c r="CC379" i="1"/>
  <c r="DB379" i="1" s="1"/>
  <c r="CB379" i="1"/>
  <c r="CA379" i="1"/>
  <c r="BZ379" i="1"/>
  <c r="BX379" i="1"/>
  <c r="CW379" i="1" s="1"/>
  <c r="BW379" i="1"/>
  <c r="BV379" i="1"/>
  <c r="BT379" i="1"/>
  <c r="BS379" i="1"/>
  <c r="BR379" i="1"/>
  <c r="BQ379" i="1"/>
  <c r="BP379" i="1"/>
  <c r="BE379" i="1"/>
  <c r="BD379" i="1"/>
  <c r="BC379" i="1"/>
  <c r="BB379" i="1"/>
  <c r="CZ379" i="1" s="1"/>
  <c r="BA379" i="1"/>
  <c r="CY379" i="1" s="1"/>
  <c r="AY379" i="1"/>
  <c r="AX379" i="1"/>
  <c r="AW379" i="1"/>
  <c r="EE379" i="1" s="1"/>
  <c r="EQ378" i="1"/>
  <c r="EM378" i="1"/>
  <c r="DT378" i="1"/>
  <c r="EP378" i="1" s="1"/>
  <c r="DR378" i="1"/>
  <c r="DQ378" i="1"/>
  <c r="DP378" i="1"/>
  <c r="DO378" i="1"/>
  <c r="DN378" i="1"/>
  <c r="DC378" i="1"/>
  <c r="CY378" i="1"/>
  <c r="CS378" i="1"/>
  <c r="CR378" i="1"/>
  <c r="CQ378" i="1"/>
  <c r="CP378" i="1"/>
  <c r="CO378" i="1"/>
  <c r="CD378" i="1"/>
  <c r="CC378" i="1"/>
  <c r="CB378" i="1"/>
  <c r="CA378" i="1"/>
  <c r="CZ378" i="1" s="1"/>
  <c r="BZ378" i="1"/>
  <c r="BY378" i="1"/>
  <c r="BW378" i="1"/>
  <c r="BV378" i="1"/>
  <c r="BT378" i="1"/>
  <c r="BS378" i="1"/>
  <c r="BR378" i="1"/>
  <c r="BQ378" i="1"/>
  <c r="BP378" i="1"/>
  <c r="BE378" i="1"/>
  <c r="BD378" i="1"/>
  <c r="DB378" i="1" s="1"/>
  <c r="BC378" i="1"/>
  <c r="DA378" i="1" s="1"/>
  <c r="BB378" i="1"/>
  <c r="BA378" i="1"/>
  <c r="AZ378" i="1"/>
  <c r="CX378" i="1" s="1"/>
  <c r="AX378" i="1"/>
  <c r="AW378" i="1"/>
  <c r="DT377" i="1"/>
  <c r="DR377" i="1"/>
  <c r="DQ377" i="1"/>
  <c r="DP377" i="1"/>
  <c r="DO377" i="1"/>
  <c r="DN377" i="1"/>
  <c r="DA377" i="1"/>
  <c r="CW377" i="1"/>
  <c r="CS377" i="1"/>
  <c r="CR377" i="1"/>
  <c r="CQ377" i="1"/>
  <c r="CP377" i="1"/>
  <c r="CO377" i="1"/>
  <c r="CD377" i="1"/>
  <c r="CC377" i="1"/>
  <c r="DB377" i="1" s="1"/>
  <c r="CB377" i="1"/>
  <c r="CA377" i="1"/>
  <c r="BZ377" i="1"/>
  <c r="BY377" i="1"/>
  <c r="BX377" i="1"/>
  <c r="BV377" i="1"/>
  <c r="BT377" i="1"/>
  <c r="BS377" i="1"/>
  <c r="BR377" i="1"/>
  <c r="BQ377" i="1"/>
  <c r="BP377" i="1"/>
  <c r="BE377" i="1"/>
  <c r="DC377" i="1" s="1"/>
  <c r="BD377" i="1"/>
  <c r="BC377" i="1"/>
  <c r="BB377" i="1"/>
  <c r="CZ377" i="1" s="1"/>
  <c r="BA377" i="1"/>
  <c r="CY377" i="1" s="1"/>
  <c r="AZ377" i="1"/>
  <c r="AY377" i="1"/>
  <c r="AW377" i="1"/>
  <c r="EQ376" i="1"/>
  <c r="EM376" i="1"/>
  <c r="DT376" i="1"/>
  <c r="EP376" i="1" s="1"/>
  <c r="DR376" i="1"/>
  <c r="DQ376" i="1"/>
  <c r="DP376" i="1"/>
  <c r="DO376" i="1"/>
  <c r="DN376" i="1"/>
  <c r="DC376" i="1"/>
  <c r="CY376" i="1"/>
  <c r="CS376" i="1"/>
  <c r="CR376" i="1"/>
  <c r="CQ376" i="1"/>
  <c r="CP376" i="1"/>
  <c r="CO376" i="1"/>
  <c r="CD376" i="1"/>
  <c r="CC376" i="1"/>
  <c r="CB376" i="1"/>
  <c r="CA376" i="1"/>
  <c r="CZ376" i="1" s="1"/>
  <c r="BZ376" i="1"/>
  <c r="BY376" i="1"/>
  <c r="BX376" i="1"/>
  <c r="BW376" i="1"/>
  <c r="BT376" i="1"/>
  <c r="BS376" i="1"/>
  <c r="BR376" i="1"/>
  <c r="BQ376" i="1"/>
  <c r="BP376" i="1"/>
  <c r="BE376" i="1"/>
  <c r="BD376" i="1"/>
  <c r="DB376" i="1" s="1"/>
  <c r="BC376" i="1"/>
  <c r="DA376" i="1" s="1"/>
  <c r="BB376" i="1"/>
  <c r="BA376" i="1"/>
  <c r="AZ376" i="1"/>
  <c r="CX376" i="1" s="1"/>
  <c r="AY376" i="1"/>
  <c r="AX376" i="1"/>
  <c r="J373" i="1"/>
  <c r="H373" i="1"/>
  <c r="G373" i="1"/>
  <c r="EP372" i="1"/>
  <c r="EN372" i="1"/>
  <c r="EL372" i="1"/>
  <c r="EJ372" i="1"/>
  <c r="EA372" i="1"/>
  <c r="DT372" i="1"/>
  <c r="EQ372" i="1" s="1"/>
  <c r="DR372" i="1"/>
  <c r="DQ372" i="1"/>
  <c r="CY372" i="1"/>
  <c r="EA369" i="1" s="1"/>
  <c r="CS372" i="1"/>
  <c r="CR372" i="1"/>
  <c r="CQ372" i="1"/>
  <c r="CP372" i="1"/>
  <c r="CO372" i="1"/>
  <c r="CB372" i="1"/>
  <c r="CA372" i="1"/>
  <c r="BZ372" i="1"/>
  <c r="BY372" i="1"/>
  <c r="BX372" i="1"/>
  <c r="BW372" i="1"/>
  <c r="BV372" i="1"/>
  <c r="BT372" i="1"/>
  <c r="BS372" i="1"/>
  <c r="BR372" i="1"/>
  <c r="BQ372" i="1"/>
  <c r="BP372" i="1"/>
  <c r="BC372" i="1"/>
  <c r="DA372" i="1" s="1"/>
  <c r="BB372" i="1"/>
  <c r="CZ372" i="1" s="1"/>
  <c r="BA372" i="1"/>
  <c r="AZ372" i="1"/>
  <c r="CX372" i="1" s="1"/>
  <c r="AY372" i="1"/>
  <c r="CW372" i="1" s="1"/>
  <c r="AX372" i="1"/>
  <c r="CV372" i="1" s="1"/>
  <c r="AW372" i="1"/>
  <c r="EE372" i="1" s="1"/>
  <c r="EP371" i="1"/>
  <c r="EN371" i="1"/>
  <c r="EL371" i="1"/>
  <c r="EJ371" i="1"/>
  <c r="DT371" i="1"/>
  <c r="EQ371" i="1" s="1"/>
  <c r="DR371" i="1"/>
  <c r="DQ371" i="1"/>
  <c r="CS371" i="1"/>
  <c r="CR371" i="1"/>
  <c r="CQ371" i="1"/>
  <c r="CP371" i="1"/>
  <c r="CO371" i="1"/>
  <c r="CC371" i="1"/>
  <c r="CA371" i="1"/>
  <c r="BZ371" i="1"/>
  <c r="BY371" i="1"/>
  <c r="BX371" i="1"/>
  <c r="BW371" i="1"/>
  <c r="BV371" i="1"/>
  <c r="EF371" i="1" s="1"/>
  <c r="BT371" i="1"/>
  <c r="BS371" i="1"/>
  <c r="BR371" i="1"/>
  <c r="BQ371" i="1"/>
  <c r="BP371" i="1"/>
  <c r="BD371" i="1"/>
  <c r="DB371" i="1" s="1"/>
  <c r="BB371" i="1"/>
  <c r="CZ371" i="1" s="1"/>
  <c r="BA371" i="1"/>
  <c r="CY371" i="1" s="1"/>
  <c r="AZ371" i="1"/>
  <c r="CX371" i="1" s="1"/>
  <c r="AY371" i="1"/>
  <c r="CW371" i="1" s="1"/>
  <c r="AX371" i="1"/>
  <c r="CV371" i="1" s="1"/>
  <c r="AW371" i="1"/>
  <c r="EE371" i="1" s="1"/>
  <c r="EP370" i="1"/>
  <c r="EN370" i="1"/>
  <c r="EL370" i="1"/>
  <c r="EJ370" i="1"/>
  <c r="DT370" i="1"/>
  <c r="EQ370" i="1" s="1"/>
  <c r="DR370" i="1"/>
  <c r="DQ370" i="1"/>
  <c r="CY370" i="1"/>
  <c r="CS370" i="1"/>
  <c r="CR370" i="1"/>
  <c r="CQ370" i="1"/>
  <c r="CP370" i="1"/>
  <c r="CO370" i="1"/>
  <c r="CC370" i="1"/>
  <c r="CB370" i="1"/>
  <c r="BZ370" i="1"/>
  <c r="BY370" i="1"/>
  <c r="BX370" i="1"/>
  <c r="BW370" i="1"/>
  <c r="BV370" i="1"/>
  <c r="BT370" i="1"/>
  <c r="BS370" i="1"/>
  <c r="BR370" i="1"/>
  <c r="BQ370" i="1"/>
  <c r="BP370" i="1"/>
  <c r="BD370" i="1"/>
  <c r="DB370" i="1" s="1"/>
  <c r="BC370" i="1"/>
  <c r="DA370" i="1" s="1"/>
  <c r="BA370" i="1"/>
  <c r="AZ370" i="1"/>
  <c r="CX370" i="1" s="1"/>
  <c r="AY370" i="1"/>
  <c r="CW370" i="1" s="1"/>
  <c r="AX370" i="1"/>
  <c r="CV370" i="1" s="1"/>
  <c r="AW370" i="1"/>
  <c r="EO369" i="1"/>
  <c r="EL369" i="1"/>
  <c r="EJ369" i="1"/>
  <c r="EF369" i="1"/>
  <c r="EX369" i="1" s="1"/>
  <c r="DT369" i="1"/>
  <c r="EN369" i="1" s="1"/>
  <c r="DR369" i="1"/>
  <c r="DQ369" i="1"/>
  <c r="DB369" i="1"/>
  <c r="CZ369" i="1"/>
  <c r="CV369" i="1"/>
  <c r="CS369" i="1"/>
  <c r="CR369" i="1"/>
  <c r="CQ369" i="1"/>
  <c r="CP369" i="1"/>
  <c r="CO369" i="1"/>
  <c r="CC369" i="1"/>
  <c r="CB369" i="1"/>
  <c r="CA369" i="1"/>
  <c r="BY369" i="1"/>
  <c r="BX369" i="1"/>
  <c r="BW369" i="1"/>
  <c r="BV369" i="1"/>
  <c r="BT369" i="1"/>
  <c r="BS369" i="1"/>
  <c r="BR369" i="1"/>
  <c r="BQ369" i="1"/>
  <c r="BP369" i="1"/>
  <c r="BD369" i="1"/>
  <c r="BC369" i="1"/>
  <c r="DA369" i="1" s="1"/>
  <c r="BB369" i="1"/>
  <c r="AZ369" i="1"/>
  <c r="CX369" i="1" s="1"/>
  <c r="AY369" i="1"/>
  <c r="CW369" i="1" s="1"/>
  <c r="AX369" i="1"/>
  <c r="AW369" i="1"/>
  <c r="EE369" i="1" s="1"/>
  <c r="EK368" i="1"/>
  <c r="EE368" i="1"/>
  <c r="EH368" i="1" s="1"/>
  <c r="DY368" i="1"/>
  <c r="DT368" i="1"/>
  <c r="DR368" i="1"/>
  <c r="DQ368" i="1"/>
  <c r="DA368" i="1"/>
  <c r="CS368" i="1"/>
  <c r="CR368" i="1"/>
  <c r="CQ368" i="1"/>
  <c r="CP368" i="1"/>
  <c r="CO368" i="1"/>
  <c r="CC368" i="1"/>
  <c r="CB368" i="1"/>
  <c r="CA368" i="1"/>
  <c r="BZ368" i="1"/>
  <c r="BX368" i="1"/>
  <c r="BW368" i="1"/>
  <c r="BV368" i="1"/>
  <c r="EF368" i="1" s="1"/>
  <c r="BT368" i="1"/>
  <c r="BS368" i="1"/>
  <c r="BR368" i="1"/>
  <c r="BQ368" i="1"/>
  <c r="BP368" i="1"/>
  <c r="BD368" i="1"/>
  <c r="DB368" i="1" s="1"/>
  <c r="BC368" i="1"/>
  <c r="BB368" i="1"/>
  <c r="CZ368" i="1" s="1"/>
  <c r="BA368" i="1"/>
  <c r="CY368" i="1" s="1"/>
  <c r="AY368" i="1"/>
  <c r="CW368" i="1" s="1"/>
  <c r="AX368" i="1"/>
  <c r="CV368" i="1" s="1"/>
  <c r="AW368" i="1"/>
  <c r="CU368" i="1" s="1"/>
  <c r="EO367" i="1"/>
  <c r="EN367" i="1"/>
  <c r="EL367" i="1"/>
  <c r="EJ367" i="1"/>
  <c r="DT367" i="1"/>
  <c r="DR367" i="1"/>
  <c r="DQ367" i="1"/>
  <c r="DB367" i="1"/>
  <c r="CZ367" i="1"/>
  <c r="CS367" i="1"/>
  <c r="CR367" i="1"/>
  <c r="CQ367" i="1"/>
  <c r="CP367" i="1"/>
  <c r="CO367" i="1"/>
  <c r="CC367" i="1"/>
  <c r="CB367" i="1"/>
  <c r="CA367" i="1"/>
  <c r="BZ367" i="1"/>
  <c r="BY367" i="1"/>
  <c r="BW367" i="1"/>
  <c r="BV367" i="1"/>
  <c r="BT367" i="1"/>
  <c r="BS367" i="1"/>
  <c r="BR367" i="1"/>
  <c r="BQ367" i="1"/>
  <c r="BP367" i="1"/>
  <c r="BD367" i="1"/>
  <c r="BC367" i="1"/>
  <c r="DA367" i="1" s="1"/>
  <c r="BB367" i="1"/>
  <c r="BA367" i="1"/>
  <c r="AZ367" i="1"/>
  <c r="CX367" i="1" s="1"/>
  <c r="AX367" i="1"/>
  <c r="CV367" i="1" s="1"/>
  <c r="DX367" i="1" s="1"/>
  <c r="AW367" i="1"/>
  <c r="CU367" i="1" s="1"/>
  <c r="EO366" i="1"/>
  <c r="EM366" i="1"/>
  <c r="EJ366" i="1"/>
  <c r="DT366" i="1"/>
  <c r="EN366" i="1" s="1"/>
  <c r="DR366" i="1"/>
  <c r="DQ366" i="1"/>
  <c r="DP366" i="1"/>
  <c r="DO366" i="1"/>
  <c r="DN366" i="1"/>
  <c r="CZ366" i="1"/>
  <c r="CX366" i="1"/>
  <c r="CS366" i="1"/>
  <c r="CR366" i="1"/>
  <c r="CQ366" i="1"/>
  <c r="CP366" i="1"/>
  <c r="CO366" i="1"/>
  <c r="CC366" i="1"/>
  <c r="CB366" i="1"/>
  <c r="CA366" i="1"/>
  <c r="BZ366" i="1"/>
  <c r="BY366" i="1"/>
  <c r="BX366" i="1"/>
  <c r="BV366" i="1"/>
  <c r="BT366" i="1"/>
  <c r="BS366" i="1"/>
  <c r="BR366" i="1"/>
  <c r="BQ366" i="1"/>
  <c r="BP366" i="1"/>
  <c r="BD366" i="1"/>
  <c r="DB366" i="1" s="1"/>
  <c r="BC366" i="1"/>
  <c r="DA366" i="1" s="1"/>
  <c r="BB366" i="1"/>
  <c r="BA366" i="1"/>
  <c r="CY366" i="1" s="1"/>
  <c r="AZ366" i="1"/>
  <c r="AY366" i="1"/>
  <c r="CW366" i="1" s="1"/>
  <c r="AW366" i="1"/>
  <c r="CU366" i="1" s="1"/>
  <c r="EO365" i="1"/>
  <c r="DT365" i="1"/>
  <c r="DR365" i="1"/>
  <c r="DQ365" i="1"/>
  <c r="DP365" i="1"/>
  <c r="DO365" i="1"/>
  <c r="DN365" i="1"/>
  <c r="CS365" i="1"/>
  <c r="CR365" i="1"/>
  <c r="CQ365" i="1"/>
  <c r="CP365" i="1"/>
  <c r="CO365" i="1"/>
  <c r="CC365" i="1"/>
  <c r="CB365" i="1"/>
  <c r="CA365" i="1"/>
  <c r="BZ365" i="1"/>
  <c r="BY365" i="1"/>
  <c r="BX365" i="1"/>
  <c r="BW365" i="1"/>
  <c r="EF365" i="1" s="1"/>
  <c r="EX365" i="1" s="1"/>
  <c r="BT365" i="1"/>
  <c r="BS365" i="1"/>
  <c r="BR365" i="1"/>
  <c r="BQ365" i="1"/>
  <c r="BP365" i="1"/>
  <c r="BD365" i="1"/>
  <c r="DB365" i="1" s="1"/>
  <c r="BC365" i="1"/>
  <c r="DA365" i="1" s="1"/>
  <c r="BB365" i="1"/>
  <c r="CZ365" i="1" s="1"/>
  <c r="BA365" i="1"/>
  <c r="CY365" i="1" s="1"/>
  <c r="AZ365" i="1"/>
  <c r="CX365" i="1" s="1"/>
  <c r="AY365" i="1"/>
  <c r="CW365" i="1" s="1"/>
  <c r="AX365" i="1"/>
  <c r="J362" i="1"/>
  <c r="H362" i="1"/>
  <c r="G362" i="1"/>
  <c r="EQ361" i="1"/>
  <c r="EM361" i="1"/>
  <c r="DV361" i="1"/>
  <c r="DT361" i="1"/>
  <c r="EP361" i="1" s="1"/>
  <c r="DR361" i="1"/>
  <c r="DQ361" i="1"/>
  <c r="DP361" i="1"/>
  <c r="DO361" i="1"/>
  <c r="DN361" i="1"/>
  <c r="DB361" i="1"/>
  <c r="DA361" i="1"/>
  <c r="CZ361" i="1"/>
  <c r="CY361" i="1"/>
  <c r="CX361" i="1"/>
  <c r="CW361" i="1"/>
  <c r="CV361" i="1"/>
  <c r="DX361" i="1" s="1"/>
  <c r="CU361" i="1"/>
  <c r="CS361" i="1"/>
  <c r="CR361" i="1"/>
  <c r="CQ361" i="1"/>
  <c r="CP361" i="1"/>
  <c r="CO361" i="1"/>
  <c r="CC361" i="1"/>
  <c r="CB361" i="1"/>
  <c r="CA361" i="1"/>
  <c r="BZ361" i="1"/>
  <c r="BY361" i="1"/>
  <c r="BX361" i="1"/>
  <c r="BW361" i="1"/>
  <c r="BV361" i="1"/>
  <c r="BT361" i="1"/>
  <c r="BS361" i="1"/>
  <c r="BR361" i="1"/>
  <c r="BQ361" i="1"/>
  <c r="BP361" i="1"/>
  <c r="BD361" i="1"/>
  <c r="BC361" i="1"/>
  <c r="BB361" i="1"/>
  <c r="BA361" i="1"/>
  <c r="AZ361" i="1"/>
  <c r="AY361" i="1"/>
  <c r="AX361" i="1"/>
  <c r="AW361" i="1"/>
  <c r="EF360" i="1"/>
  <c r="DT360" i="1"/>
  <c r="DR360" i="1"/>
  <c r="DQ360" i="1"/>
  <c r="DP360" i="1"/>
  <c r="DO360" i="1"/>
  <c r="DN360" i="1"/>
  <c r="DC360" i="1"/>
  <c r="DA360" i="1"/>
  <c r="CZ360" i="1"/>
  <c r="CY360" i="1"/>
  <c r="CW360" i="1"/>
  <c r="CV360" i="1"/>
  <c r="DX360" i="1" s="1"/>
  <c r="ED360" i="1" s="1"/>
  <c r="CU360" i="1"/>
  <c r="DW360" i="1" s="1"/>
  <c r="CS360" i="1"/>
  <c r="CR360" i="1"/>
  <c r="CQ360" i="1"/>
  <c r="CP360" i="1"/>
  <c r="CO360" i="1"/>
  <c r="CD360" i="1"/>
  <c r="CB360" i="1"/>
  <c r="CA360" i="1"/>
  <c r="BZ360" i="1"/>
  <c r="BY360" i="1"/>
  <c r="BX360" i="1"/>
  <c r="BW360" i="1"/>
  <c r="BV360" i="1"/>
  <c r="BT360" i="1"/>
  <c r="BS360" i="1"/>
  <c r="BR360" i="1"/>
  <c r="BQ360" i="1"/>
  <c r="BP360" i="1"/>
  <c r="BE360" i="1"/>
  <c r="BC360" i="1"/>
  <c r="BB360" i="1"/>
  <c r="BA360" i="1"/>
  <c r="AZ360" i="1"/>
  <c r="CX360" i="1" s="1"/>
  <c r="AY360" i="1"/>
  <c r="AX360" i="1"/>
  <c r="EE360" i="1" s="1"/>
  <c r="AW360" i="1"/>
  <c r="EQ359" i="1"/>
  <c r="EM359" i="1"/>
  <c r="DZ359" i="1"/>
  <c r="DT359" i="1"/>
  <c r="EP359" i="1" s="1"/>
  <c r="DR359" i="1"/>
  <c r="DQ359" i="1"/>
  <c r="DP359" i="1"/>
  <c r="DO359" i="1"/>
  <c r="DN359" i="1"/>
  <c r="DC359" i="1"/>
  <c r="DB359" i="1"/>
  <c r="CZ359" i="1"/>
  <c r="CY359" i="1"/>
  <c r="CW359" i="1"/>
  <c r="CU359" i="1"/>
  <c r="CS359" i="1"/>
  <c r="CR359" i="1"/>
  <c r="CQ359" i="1"/>
  <c r="CP359" i="1"/>
  <c r="CO359" i="1"/>
  <c r="CD359" i="1"/>
  <c r="CC359" i="1"/>
  <c r="CA359" i="1"/>
  <c r="BZ359" i="1"/>
  <c r="BY359" i="1"/>
  <c r="CX359" i="1" s="1"/>
  <c r="DV359" i="1" s="1"/>
  <c r="BX359" i="1"/>
  <c r="BW359" i="1"/>
  <c r="BV359" i="1"/>
  <c r="BT359" i="1"/>
  <c r="BS359" i="1"/>
  <c r="BR359" i="1"/>
  <c r="BQ359" i="1"/>
  <c r="BP359" i="1"/>
  <c r="BE359" i="1"/>
  <c r="BD359" i="1"/>
  <c r="BB359" i="1"/>
  <c r="BA359" i="1"/>
  <c r="EF357" i="1" s="1"/>
  <c r="AZ359" i="1"/>
  <c r="AY359" i="1"/>
  <c r="AX359" i="1"/>
  <c r="AW359" i="1"/>
  <c r="EQ358" i="1"/>
  <c r="EP358" i="1"/>
  <c r="EN358" i="1"/>
  <c r="EM358" i="1"/>
  <c r="EL358" i="1"/>
  <c r="EJ358" i="1"/>
  <c r="DW358" i="1"/>
  <c r="DT358" i="1"/>
  <c r="EO358" i="1" s="1"/>
  <c r="DR358" i="1"/>
  <c r="DQ358" i="1"/>
  <c r="DP358" i="1"/>
  <c r="DO358" i="1"/>
  <c r="DN358" i="1"/>
  <c r="DC358" i="1"/>
  <c r="DB358" i="1"/>
  <c r="CY358" i="1"/>
  <c r="CX358" i="1"/>
  <c r="CW358" i="1"/>
  <c r="DV358" i="1" s="1"/>
  <c r="CV358" i="1"/>
  <c r="CU358" i="1"/>
  <c r="DX358" i="1" s="1"/>
  <c r="CS358" i="1"/>
  <c r="CR358" i="1"/>
  <c r="CQ358" i="1"/>
  <c r="CP358" i="1"/>
  <c r="CO358" i="1"/>
  <c r="CD358" i="1"/>
  <c r="CC358" i="1"/>
  <c r="CB358" i="1"/>
  <c r="BZ358" i="1"/>
  <c r="BY358" i="1"/>
  <c r="BX358" i="1"/>
  <c r="BW358" i="1"/>
  <c r="BV358" i="1"/>
  <c r="BT358" i="1"/>
  <c r="BS358" i="1"/>
  <c r="BR358" i="1"/>
  <c r="BQ358" i="1"/>
  <c r="BP358" i="1"/>
  <c r="BE358" i="1"/>
  <c r="BD358" i="1"/>
  <c r="BC358" i="1"/>
  <c r="BA358" i="1"/>
  <c r="AZ358" i="1"/>
  <c r="AY358" i="1"/>
  <c r="AX358" i="1"/>
  <c r="EE358" i="1" s="1"/>
  <c r="AW358" i="1"/>
  <c r="DT357" i="1"/>
  <c r="DR357" i="1"/>
  <c r="DQ357" i="1"/>
  <c r="DP357" i="1"/>
  <c r="DO357" i="1"/>
  <c r="DN357" i="1"/>
  <c r="DC357" i="1"/>
  <c r="DB357" i="1"/>
  <c r="DA357" i="1"/>
  <c r="CZ357" i="1"/>
  <c r="CW357" i="1"/>
  <c r="CV357" i="1"/>
  <c r="DX357" i="1" s="1"/>
  <c r="CU357" i="1"/>
  <c r="DW357" i="1" s="1"/>
  <c r="CS357" i="1"/>
  <c r="CR357" i="1"/>
  <c r="CQ357" i="1"/>
  <c r="CP357" i="1"/>
  <c r="CO357" i="1"/>
  <c r="CD357" i="1"/>
  <c r="CC357" i="1"/>
  <c r="CB357" i="1"/>
  <c r="CA357" i="1"/>
  <c r="BY357" i="1"/>
  <c r="BX357" i="1"/>
  <c r="BW357" i="1"/>
  <c r="BV357" i="1"/>
  <c r="BT357" i="1"/>
  <c r="BS357" i="1"/>
  <c r="BR357" i="1"/>
  <c r="BQ357" i="1"/>
  <c r="BP357" i="1"/>
  <c r="BE357" i="1"/>
  <c r="BD357" i="1"/>
  <c r="BC357" i="1"/>
  <c r="BB357" i="1"/>
  <c r="AZ357" i="1"/>
  <c r="CX357" i="1" s="1"/>
  <c r="AY357" i="1"/>
  <c r="EE357" i="1" s="1"/>
  <c r="AX357" i="1"/>
  <c r="AW357" i="1"/>
  <c r="EQ356" i="1"/>
  <c r="EP356" i="1"/>
  <c r="EM356" i="1"/>
  <c r="EL356" i="1"/>
  <c r="DT356" i="1"/>
  <c r="EO356" i="1" s="1"/>
  <c r="DR356" i="1"/>
  <c r="DQ356" i="1"/>
  <c r="DP356" i="1"/>
  <c r="DO356" i="1"/>
  <c r="DN356" i="1"/>
  <c r="DC356" i="1"/>
  <c r="DB356" i="1"/>
  <c r="CY356" i="1"/>
  <c r="CW356" i="1"/>
  <c r="CS356" i="1"/>
  <c r="CR356" i="1"/>
  <c r="CQ356" i="1"/>
  <c r="CP356" i="1"/>
  <c r="CO356" i="1"/>
  <c r="CD356" i="1"/>
  <c r="CC356" i="1"/>
  <c r="CB356" i="1"/>
  <c r="CA356" i="1"/>
  <c r="BZ356" i="1"/>
  <c r="BX356" i="1"/>
  <c r="BW356" i="1"/>
  <c r="BV356" i="1"/>
  <c r="EF356" i="1" s="1"/>
  <c r="BT356" i="1"/>
  <c r="BS356" i="1"/>
  <c r="BR356" i="1"/>
  <c r="BQ356" i="1"/>
  <c r="BP356" i="1"/>
  <c r="BE356" i="1"/>
  <c r="BD356" i="1"/>
  <c r="BC356" i="1"/>
  <c r="DA356" i="1" s="1"/>
  <c r="BB356" i="1"/>
  <c r="CZ356" i="1" s="1"/>
  <c r="EA358" i="1" s="1"/>
  <c r="BA356" i="1"/>
  <c r="AY356" i="1"/>
  <c r="AX356" i="1"/>
  <c r="CV356" i="1" s="1"/>
  <c r="AW356" i="1"/>
  <c r="EF355" i="1"/>
  <c r="DT355" i="1"/>
  <c r="DR355" i="1"/>
  <c r="DQ355" i="1"/>
  <c r="DP355" i="1"/>
  <c r="DO355" i="1"/>
  <c r="DN355" i="1"/>
  <c r="DC355" i="1"/>
  <c r="DB355" i="1"/>
  <c r="DA355" i="1"/>
  <c r="CZ355" i="1"/>
  <c r="CY355" i="1"/>
  <c r="CV355" i="1"/>
  <c r="CU355" i="1"/>
  <c r="CS355" i="1"/>
  <c r="CR355" i="1"/>
  <c r="CQ355" i="1"/>
  <c r="CP355" i="1"/>
  <c r="CO355" i="1"/>
  <c r="CD355" i="1"/>
  <c r="CC355" i="1"/>
  <c r="CB355" i="1"/>
  <c r="CA355" i="1"/>
  <c r="BZ355" i="1"/>
  <c r="BY355" i="1"/>
  <c r="BW355" i="1"/>
  <c r="BV355" i="1"/>
  <c r="BT355" i="1"/>
  <c r="BS355" i="1"/>
  <c r="BR355" i="1"/>
  <c r="BQ355" i="1"/>
  <c r="BP355" i="1"/>
  <c r="BE355" i="1"/>
  <c r="BD355" i="1"/>
  <c r="BC355" i="1"/>
  <c r="BB355" i="1"/>
  <c r="BA355" i="1"/>
  <c r="AZ355" i="1"/>
  <c r="AX355" i="1"/>
  <c r="AW355" i="1"/>
  <c r="EQ354" i="1"/>
  <c r="EP354" i="1"/>
  <c r="EM354" i="1"/>
  <c r="EL354" i="1"/>
  <c r="DZ354" i="1"/>
  <c r="DT354" i="1"/>
  <c r="EO354" i="1" s="1"/>
  <c r="DR354" i="1"/>
  <c r="DQ354" i="1"/>
  <c r="DP354" i="1"/>
  <c r="DO354" i="1"/>
  <c r="DN354" i="1"/>
  <c r="DC354" i="1"/>
  <c r="DZ361" i="1" s="1"/>
  <c r="DB354" i="1"/>
  <c r="DA354" i="1"/>
  <c r="CZ354" i="1"/>
  <c r="CY354" i="1"/>
  <c r="DV354" i="1" s="1"/>
  <c r="EB354" i="1" s="1"/>
  <c r="CX354" i="1"/>
  <c r="CW354" i="1"/>
  <c r="DX354" i="1" s="1"/>
  <c r="CU354" i="1"/>
  <c r="DW354" i="1" s="1"/>
  <c r="EC354" i="1" s="1"/>
  <c r="EU354" i="1" s="1"/>
  <c r="CS354" i="1"/>
  <c r="CR354" i="1"/>
  <c r="CQ354" i="1"/>
  <c r="CP354" i="1"/>
  <c r="CO354" i="1"/>
  <c r="CD354" i="1"/>
  <c r="CC354" i="1"/>
  <c r="CB354" i="1"/>
  <c r="CA354" i="1"/>
  <c r="BZ354" i="1"/>
  <c r="BY354" i="1"/>
  <c r="BX354" i="1"/>
  <c r="BV354" i="1"/>
  <c r="EF354" i="1" s="1"/>
  <c r="BT354" i="1"/>
  <c r="BS354" i="1"/>
  <c r="BR354" i="1"/>
  <c r="BQ354" i="1"/>
  <c r="BP354" i="1"/>
  <c r="BE354" i="1"/>
  <c r="BD354" i="1"/>
  <c r="BC354" i="1"/>
  <c r="BB354" i="1"/>
  <c r="BA354" i="1"/>
  <c r="AZ354" i="1"/>
  <c r="AY354" i="1"/>
  <c r="AW354" i="1"/>
  <c r="EO353" i="1"/>
  <c r="DT353" i="1"/>
  <c r="DR353" i="1"/>
  <c r="DQ353" i="1"/>
  <c r="DP353" i="1"/>
  <c r="DO353" i="1"/>
  <c r="DN353" i="1"/>
  <c r="DC353" i="1"/>
  <c r="DY361" i="1" s="1"/>
  <c r="DB353" i="1"/>
  <c r="EA360" i="1" s="1"/>
  <c r="DA353" i="1"/>
  <c r="CZ353" i="1"/>
  <c r="DZ358" i="1" s="1"/>
  <c r="CY353" i="1"/>
  <c r="EA357" i="1" s="1"/>
  <c r="CW353" i="1"/>
  <c r="CV353" i="1"/>
  <c r="DY354" i="1" s="1"/>
  <c r="CS353" i="1"/>
  <c r="CR353" i="1"/>
  <c r="CQ353" i="1"/>
  <c r="CP353" i="1"/>
  <c r="CO353" i="1"/>
  <c r="CD353" i="1"/>
  <c r="CC353" i="1"/>
  <c r="CB353" i="1"/>
  <c r="CA353" i="1"/>
  <c r="BZ353" i="1"/>
  <c r="BY353" i="1"/>
  <c r="BX353" i="1"/>
  <c r="BW353" i="1"/>
  <c r="BT353" i="1"/>
  <c r="BS353" i="1"/>
  <c r="BR353" i="1"/>
  <c r="BQ353" i="1"/>
  <c r="BP353" i="1"/>
  <c r="BE353" i="1"/>
  <c r="BD353" i="1"/>
  <c r="BC353" i="1"/>
  <c r="BB353" i="1"/>
  <c r="BA353" i="1"/>
  <c r="AZ353" i="1"/>
  <c r="AY353" i="1"/>
  <c r="AX353" i="1"/>
  <c r="J350" i="1"/>
  <c r="H350" i="1"/>
  <c r="G350" i="1"/>
  <c r="EP349" i="1"/>
  <c r="EL349" i="1"/>
  <c r="DT349" i="1"/>
  <c r="EO349" i="1" s="1"/>
  <c r="DD349" i="1"/>
  <c r="DC349" i="1"/>
  <c r="DB349" i="1"/>
  <c r="DA349" i="1"/>
  <c r="CY349" i="1"/>
  <c r="CX349" i="1"/>
  <c r="CW349" i="1"/>
  <c r="DX349" i="1" s="1"/>
  <c r="CV349" i="1"/>
  <c r="DW349" i="1" s="1"/>
  <c r="CU349" i="1"/>
  <c r="CD349" i="1"/>
  <c r="CC349" i="1"/>
  <c r="CB349" i="1"/>
  <c r="CA349" i="1"/>
  <c r="BZ349" i="1"/>
  <c r="BY349" i="1"/>
  <c r="BX349" i="1"/>
  <c r="BW349" i="1"/>
  <c r="BV349" i="1"/>
  <c r="BE349" i="1"/>
  <c r="BD349" i="1"/>
  <c r="BC349" i="1"/>
  <c r="BB349" i="1"/>
  <c r="CZ349" i="1" s="1"/>
  <c r="BA349" i="1"/>
  <c r="AZ349" i="1"/>
  <c r="AY349" i="1"/>
  <c r="AX349" i="1"/>
  <c r="AW349" i="1"/>
  <c r="DT348" i="1"/>
  <c r="DR348" i="1"/>
  <c r="DQ348" i="1"/>
  <c r="DP348" i="1"/>
  <c r="DO348" i="1"/>
  <c r="DN348" i="1"/>
  <c r="DD348" i="1"/>
  <c r="DB348" i="1"/>
  <c r="DA348" i="1"/>
  <c r="CY348" i="1"/>
  <c r="CX348" i="1"/>
  <c r="CW348" i="1"/>
  <c r="DX348" i="1" s="1"/>
  <c r="CV348" i="1"/>
  <c r="CU348" i="1"/>
  <c r="DV348" i="1" s="1"/>
  <c r="CS348" i="1"/>
  <c r="CR348" i="1"/>
  <c r="CQ348" i="1"/>
  <c r="CP348" i="1"/>
  <c r="CO348" i="1"/>
  <c r="CE348" i="1"/>
  <c r="CC348" i="1"/>
  <c r="CB348" i="1"/>
  <c r="CA348" i="1"/>
  <c r="BZ348" i="1"/>
  <c r="BY348" i="1"/>
  <c r="BX348" i="1"/>
  <c r="BW348" i="1"/>
  <c r="BV348" i="1"/>
  <c r="BT348" i="1"/>
  <c r="BS348" i="1"/>
  <c r="BR348" i="1"/>
  <c r="BQ348" i="1"/>
  <c r="BP348" i="1"/>
  <c r="BF348" i="1"/>
  <c r="BD348" i="1"/>
  <c r="BC348" i="1"/>
  <c r="BB348" i="1"/>
  <c r="CZ348" i="1" s="1"/>
  <c r="BA348" i="1"/>
  <c r="AZ348" i="1"/>
  <c r="AY348" i="1"/>
  <c r="AX348" i="1"/>
  <c r="AW348" i="1"/>
  <c r="EP347" i="1"/>
  <c r="EL347" i="1"/>
  <c r="DT347" i="1"/>
  <c r="EO347" i="1" s="1"/>
  <c r="DR347" i="1"/>
  <c r="DQ347" i="1"/>
  <c r="DP347" i="1"/>
  <c r="DO347" i="1"/>
  <c r="DN347" i="1"/>
  <c r="DD347" i="1"/>
  <c r="DC347" i="1"/>
  <c r="DA347" i="1"/>
  <c r="CY347" i="1"/>
  <c r="CX347" i="1"/>
  <c r="CW347" i="1"/>
  <c r="CV347" i="1"/>
  <c r="CU347" i="1"/>
  <c r="CS347" i="1"/>
  <c r="CR347" i="1"/>
  <c r="CQ347" i="1"/>
  <c r="CP347" i="1"/>
  <c r="CO347" i="1"/>
  <c r="CE347" i="1"/>
  <c r="CD347" i="1"/>
  <c r="CB347" i="1"/>
  <c r="CA347" i="1"/>
  <c r="BZ347" i="1"/>
  <c r="BY347" i="1"/>
  <c r="BX347" i="1"/>
  <c r="BW347" i="1"/>
  <c r="BV347" i="1"/>
  <c r="EF347" i="1" s="1"/>
  <c r="EX347" i="1" s="1"/>
  <c r="BT347" i="1"/>
  <c r="BS347" i="1"/>
  <c r="BR347" i="1"/>
  <c r="BQ347" i="1"/>
  <c r="BP347" i="1"/>
  <c r="BF347" i="1"/>
  <c r="BE347" i="1"/>
  <c r="BC347" i="1"/>
  <c r="BB347" i="1"/>
  <c r="BA347" i="1"/>
  <c r="AZ347" i="1"/>
  <c r="AY347" i="1"/>
  <c r="AX347" i="1"/>
  <c r="AW347" i="1"/>
  <c r="EQ346" i="1"/>
  <c r="EP346" i="1"/>
  <c r="EM346" i="1"/>
  <c r="EL346" i="1"/>
  <c r="DT346" i="1"/>
  <c r="EO346" i="1" s="1"/>
  <c r="DR346" i="1"/>
  <c r="DQ346" i="1"/>
  <c r="DP346" i="1"/>
  <c r="DO346" i="1"/>
  <c r="DN346" i="1"/>
  <c r="DD346" i="1"/>
  <c r="DC346" i="1"/>
  <c r="DB346" i="1"/>
  <c r="CY346" i="1"/>
  <c r="CX346" i="1"/>
  <c r="CW346" i="1"/>
  <c r="CV346" i="1"/>
  <c r="CU346" i="1"/>
  <c r="CS346" i="1"/>
  <c r="CR346" i="1"/>
  <c r="CQ346" i="1"/>
  <c r="CP346" i="1"/>
  <c r="CO346" i="1"/>
  <c r="CE346" i="1"/>
  <c r="CD346" i="1"/>
  <c r="CC346" i="1"/>
  <c r="CA346" i="1"/>
  <c r="BZ346" i="1"/>
  <c r="BY346" i="1"/>
  <c r="BX346" i="1"/>
  <c r="BW346" i="1"/>
  <c r="BV346" i="1"/>
  <c r="EF346" i="1" s="1"/>
  <c r="EX346" i="1" s="1"/>
  <c r="BT346" i="1"/>
  <c r="BS346" i="1"/>
  <c r="BR346" i="1"/>
  <c r="BQ346" i="1"/>
  <c r="BP346" i="1"/>
  <c r="BF346" i="1"/>
  <c r="BE346" i="1"/>
  <c r="BD346" i="1"/>
  <c r="BB346" i="1"/>
  <c r="BA346" i="1"/>
  <c r="AZ346" i="1"/>
  <c r="AY346" i="1"/>
  <c r="AX346" i="1"/>
  <c r="AW346" i="1"/>
  <c r="EW345" i="1"/>
  <c r="EQ345" i="1"/>
  <c r="EP345" i="1"/>
  <c r="EN345" i="1"/>
  <c r="EM345" i="1"/>
  <c r="EL345" i="1"/>
  <c r="EJ345" i="1"/>
  <c r="DT345" i="1"/>
  <c r="EO345" i="1" s="1"/>
  <c r="DR345" i="1"/>
  <c r="DQ345" i="1"/>
  <c r="DP345" i="1"/>
  <c r="DO345" i="1"/>
  <c r="DN345" i="1"/>
  <c r="DD345" i="1"/>
  <c r="CY345" i="1"/>
  <c r="CX345" i="1"/>
  <c r="CS345" i="1"/>
  <c r="CR345" i="1"/>
  <c r="CQ345" i="1"/>
  <c r="CP345" i="1"/>
  <c r="CO345" i="1"/>
  <c r="CE345" i="1"/>
  <c r="CD345" i="1"/>
  <c r="CC345" i="1"/>
  <c r="CB345" i="1"/>
  <c r="DA345" i="1" s="1"/>
  <c r="BZ345" i="1"/>
  <c r="BY345" i="1"/>
  <c r="BX345" i="1"/>
  <c r="BW345" i="1"/>
  <c r="BV345" i="1"/>
  <c r="BT345" i="1"/>
  <c r="BS345" i="1"/>
  <c r="BR345" i="1"/>
  <c r="BQ345" i="1"/>
  <c r="BP345" i="1"/>
  <c r="BF345" i="1"/>
  <c r="BE345" i="1"/>
  <c r="DC345" i="1" s="1"/>
  <c r="BD345" i="1"/>
  <c r="DB345" i="1" s="1"/>
  <c r="BC345" i="1"/>
  <c r="BA345" i="1"/>
  <c r="AZ345" i="1"/>
  <c r="AY345" i="1"/>
  <c r="CW345" i="1" s="1"/>
  <c r="AX345" i="1"/>
  <c r="CV345" i="1" s="1"/>
  <c r="DZ341" i="1" s="1"/>
  <c r="AW345" i="1"/>
  <c r="EE345" i="1" s="1"/>
  <c r="EO344" i="1"/>
  <c r="EN344" i="1"/>
  <c r="EM344" i="1"/>
  <c r="EJ344" i="1"/>
  <c r="DV344" i="1"/>
  <c r="DT344" i="1"/>
  <c r="DR344" i="1"/>
  <c r="DQ344" i="1"/>
  <c r="DP344" i="1"/>
  <c r="DO344" i="1"/>
  <c r="DN344" i="1"/>
  <c r="DD344" i="1"/>
  <c r="DC344" i="1"/>
  <c r="DB344" i="1"/>
  <c r="DA344" i="1"/>
  <c r="CX344" i="1"/>
  <c r="CW344" i="1"/>
  <c r="CV344" i="1"/>
  <c r="CU344" i="1"/>
  <c r="CS344" i="1"/>
  <c r="CR344" i="1"/>
  <c r="CQ344" i="1"/>
  <c r="CP344" i="1"/>
  <c r="CO344" i="1"/>
  <c r="CE344" i="1"/>
  <c r="CD344" i="1"/>
  <c r="CC344" i="1"/>
  <c r="CB344" i="1"/>
  <c r="CA344" i="1"/>
  <c r="BY344" i="1"/>
  <c r="BX344" i="1"/>
  <c r="BW344" i="1"/>
  <c r="BV344" i="1"/>
  <c r="BT344" i="1"/>
  <c r="BS344" i="1"/>
  <c r="BR344" i="1"/>
  <c r="BQ344" i="1"/>
  <c r="BP344" i="1"/>
  <c r="BF344" i="1"/>
  <c r="BE344" i="1"/>
  <c r="BD344" i="1"/>
  <c r="BC344" i="1"/>
  <c r="BB344" i="1"/>
  <c r="CZ344" i="1" s="1"/>
  <c r="AZ344" i="1"/>
  <c r="AY344" i="1"/>
  <c r="AX344" i="1"/>
  <c r="AW344" i="1"/>
  <c r="EE344" i="1" s="1"/>
  <c r="EO343" i="1"/>
  <c r="EN343" i="1"/>
  <c r="EJ343" i="1"/>
  <c r="DW343" i="1"/>
  <c r="DT343" i="1"/>
  <c r="DR343" i="1"/>
  <c r="DQ343" i="1"/>
  <c r="DP343" i="1"/>
  <c r="DO343" i="1"/>
  <c r="DN343" i="1"/>
  <c r="DD343" i="1"/>
  <c r="DC343" i="1"/>
  <c r="DB343" i="1"/>
  <c r="DA343" i="1"/>
  <c r="CY343" i="1"/>
  <c r="DX343" i="1" s="1"/>
  <c r="CW343" i="1"/>
  <c r="CV343" i="1"/>
  <c r="CU343" i="1"/>
  <c r="CS343" i="1"/>
  <c r="CR343" i="1"/>
  <c r="CQ343" i="1"/>
  <c r="CP343" i="1"/>
  <c r="CO343" i="1"/>
  <c r="CE343" i="1"/>
  <c r="CD343" i="1"/>
  <c r="CC343" i="1"/>
  <c r="CB343" i="1"/>
  <c r="CA343" i="1"/>
  <c r="BZ343" i="1"/>
  <c r="BX343" i="1"/>
  <c r="BW343" i="1"/>
  <c r="BV343" i="1"/>
  <c r="EF343" i="1" s="1"/>
  <c r="EX343" i="1" s="1"/>
  <c r="BT343" i="1"/>
  <c r="BS343" i="1"/>
  <c r="BR343" i="1"/>
  <c r="BQ343" i="1"/>
  <c r="BP343" i="1"/>
  <c r="BF343" i="1"/>
  <c r="BE343" i="1"/>
  <c r="BD343" i="1"/>
  <c r="BC343" i="1"/>
  <c r="BB343" i="1"/>
  <c r="CZ343" i="1" s="1"/>
  <c r="BA343" i="1"/>
  <c r="AY343" i="1"/>
  <c r="AX343" i="1"/>
  <c r="AW343" i="1"/>
  <c r="EO342" i="1"/>
  <c r="DT342" i="1"/>
  <c r="DR342" i="1"/>
  <c r="DQ342" i="1"/>
  <c r="DP342" i="1"/>
  <c r="DO342" i="1"/>
  <c r="DN342" i="1"/>
  <c r="DD342" i="1"/>
  <c r="DC342" i="1"/>
  <c r="DB342" i="1"/>
  <c r="DY347" i="1" s="1"/>
  <c r="DA342" i="1"/>
  <c r="CY342" i="1"/>
  <c r="CX342" i="1"/>
  <c r="CV342" i="1"/>
  <c r="CU342" i="1"/>
  <c r="CS342" i="1"/>
  <c r="CR342" i="1"/>
  <c r="CQ342" i="1"/>
  <c r="CP342" i="1"/>
  <c r="CO342" i="1"/>
  <c r="CE342" i="1"/>
  <c r="CD342" i="1"/>
  <c r="CC342" i="1"/>
  <c r="CB342" i="1"/>
  <c r="CA342" i="1"/>
  <c r="BZ342" i="1"/>
  <c r="BY342" i="1"/>
  <c r="BW342" i="1"/>
  <c r="BV342" i="1"/>
  <c r="EF342" i="1" s="1"/>
  <c r="EX342" i="1" s="1"/>
  <c r="BT342" i="1"/>
  <c r="BS342" i="1"/>
  <c r="BR342" i="1"/>
  <c r="BQ342" i="1"/>
  <c r="BP342" i="1"/>
  <c r="BF342" i="1"/>
  <c r="BE342" i="1"/>
  <c r="BD342" i="1"/>
  <c r="BC342" i="1"/>
  <c r="BB342" i="1"/>
  <c r="CZ342" i="1" s="1"/>
  <c r="DX342" i="1" s="1"/>
  <c r="BA342" i="1"/>
  <c r="AZ342" i="1"/>
  <c r="AX342" i="1"/>
  <c r="AW342" i="1"/>
  <c r="EQ341" i="1"/>
  <c r="EP341" i="1"/>
  <c r="EN341" i="1"/>
  <c r="EM341" i="1"/>
  <c r="EL341" i="1"/>
  <c r="EJ341" i="1"/>
  <c r="EE341" i="1"/>
  <c r="DT341" i="1"/>
  <c r="EO341" i="1" s="1"/>
  <c r="DR341" i="1"/>
  <c r="DQ341" i="1"/>
  <c r="DP341" i="1"/>
  <c r="DO341" i="1"/>
  <c r="DN341" i="1"/>
  <c r="DD341" i="1"/>
  <c r="DC341" i="1"/>
  <c r="DB341" i="1"/>
  <c r="DA341" i="1"/>
  <c r="CY341" i="1"/>
  <c r="DZ344" i="1" s="1"/>
  <c r="CX341" i="1"/>
  <c r="CW341" i="1"/>
  <c r="CU341" i="1"/>
  <c r="CS341" i="1"/>
  <c r="CR341" i="1"/>
  <c r="CQ341" i="1"/>
  <c r="CP341" i="1"/>
  <c r="CO341" i="1"/>
  <c r="CE341" i="1"/>
  <c r="CD341" i="1"/>
  <c r="CC341" i="1"/>
  <c r="CB341" i="1"/>
  <c r="CA341" i="1"/>
  <c r="BZ341" i="1"/>
  <c r="BY341" i="1"/>
  <c r="BX341" i="1"/>
  <c r="BV341" i="1"/>
  <c r="BT341" i="1"/>
  <c r="BS341" i="1"/>
  <c r="BR341" i="1"/>
  <c r="BQ341" i="1"/>
  <c r="BP341" i="1"/>
  <c r="BF341" i="1"/>
  <c r="BE341" i="1"/>
  <c r="EF348" i="1" s="1"/>
  <c r="BD341" i="1"/>
  <c r="BC341" i="1"/>
  <c r="BB341" i="1"/>
  <c r="CZ341" i="1" s="1"/>
  <c r="BA341" i="1"/>
  <c r="EF344" i="1" s="1"/>
  <c r="EX344" i="1" s="1"/>
  <c r="AZ341" i="1"/>
  <c r="AY341" i="1"/>
  <c r="AW341" i="1"/>
  <c r="EO340" i="1"/>
  <c r="EN340" i="1"/>
  <c r="EJ340" i="1"/>
  <c r="EH340" i="1"/>
  <c r="DT340" i="1"/>
  <c r="DR340" i="1"/>
  <c r="DQ340" i="1"/>
  <c r="DP340" i="1"/>
  <c r="DO340" i="1"/>
  <c r="DN340" i="1"/>
  <c r="DD340" i="1"/>
  <c r="DC340" i="1"/>
  <c r="DB340" i="1"/>
  <c r="DA340" i="1"/>
  <c r="CY340" i="1"/>
  <c r="CX340" i="1"/>
  <c r="CW340" i="1"/>
  <c r="CV340" i="1"/>
  <c r="CS340" i="1"/>
  <c r="CR340" i="1"/>
  <c r="CQ340" i="1"/>
  <c r="CP340" i="1"/>
  <c r="CO340" i="1"/>
  <c r="CE340" i="1"/>
  <c r="CD340" i="1"/>
  <c r="CC340" i="1"/>
  <c r="CB340" i="1"/>
  <c r="CA340" i="1"/>
  <c r="BZ340" i="1"/>
  <c r="BY340" i="1"/>
  <c r="BX340" i="1"/>
  <c r="BW340" i="1"/>
  <c r="EF340" i="1" s="1"/>
  <c r="EX340" i="1" s="1"/>
  <c r="BT340" i="1"/>
  <c r="BS340" i="1"/>
  <c r="BR340" i="1"/>
  <c r="BQ340" i="1"/>
  <c r="BP340" i="1"/>
  <c r="BF340" i="1"/>
  <c r="BE340" i="1"/>
  <c r="BD340" i="1"/>
  <c r="BC340" i="1"/>
  <c r="BB340" i="1"/>
  <c r="CZ340" i="1" s="1"/>
  <c r="BA340" i="1"/>
  <c r="AZ340" i="1"/>
  <c r="AY340" i="1"/>
  <c r="AX340" i="1"/>
  <c r="EE340" i="1" s="1"/>
  <c r="J337" i="1"/>
  <c r="H337" i="1"/>
  <c r="G337" i="1"/>
  <c r="EO336" i="1"/>
  <c r="EN336" i="1"/>
  <c r="EJ336" i="1"/>
  <c r="EH336" i="1"/>
  <c r="DT336" i="1"/>
  <c r="DR336" i="1"/>
  <c r="DQ336" i="1"/>
  <c r="DP336" i="1"/>
  <c r="DO336" i="1"/>
  <c r="DN336" i="1"/>
  <c r="DB336" i="1"/>
  <c r="DA336" i="1"/>
  <c r="CZ336" i="1"/>
  <c r="CX336" i="1"/>
  <c r="CW336" i="1"/>
  <c r="CV336" i="1"/>
  <c r="CU336" i="1"/>
  <c r="CS336" i="1"/>
  <c r="CR336" i="1"/>
  <c r="CQ336" i="1"/>
  <c r="CP336" i="1"/>
  <c r="CO336" i="1"/>
  <c r="CC336" i="1"/>
  <c r="CB336" i="1"/>
  <c r="CA336" i="1"/>
  <c r="BZ336" i="1"/>
  <c r="CY336" i="1" s="1"/>
  <c r="BY336" i="1"/>
  <c r="BX336" i="1"/>
  <c r="BW336" i="1"/>
  <c r="BV336" i="1"/>
  <c r="EF336" i="1" s="1"/>
  <c r="EX336" i="1" s="1"/>
  <c r="BT336" i="1"/>
  <c r="BS336" i="1"/>
  <c r="BR336" i="1"/>
  <c r="BQ336" i="1"/>
  <c r="BP336" i="1"/>
  <c r="BD336" i="1"/>
  <c r="BC336" i="1"/>
  <c r="BB336" i="1"/>
  <c r="BA336" i="1"/>
  <c r="AZ336" i="1"/>
  <c r="AY336" i="1"/>
  <c r="AX336" i="1"/>
  <c r="EE336" i="1" s="1"/>
  <c r="EW336" i="1" s="1"/>
  <c r="AW336" i="1"/>
  <c r="EO335" i="1"/>
  <c r="DT335" i="1"/>
  <c r="DR335" i="1"/>
  <c r="DQ335" i="1"/>
  <c r="DP335" i="1"/>
  <c r="DO335" i="1"/>
  <c r="DN335" i="1"/>
  <c r="DC335" i="1"/>
  <c r="DA335" i="1"/>
  <c r="CZ335" i="1"/>
  <c r="CX335" i="1"/>
  <c r="CW335" i="1"/>
  <c r="CV335" i="1"/>
  <c r="CU335" i="1"/>
  <c r="CS335" i="1"/>
  <c r="CR335" i="1"/>
  <c r="CQ335" i="1"/>
  <c r="CP335" i="1"/>
  <c r="CO335" i="1"/>
  <c r="CD335" i="1"/>
  <c r="CB335" i="1"/>
  <c r="CA335" i="1"/>
  <c r="BZ335" i="1"/>
  <c r="BY335" i="1"/>
  <c r="BX335" i="1"/>
  <c r="EF335" i="1" s="1"/>
  <c r="BW335" i="1"/>
  <c r="BV335" i="1"/>
  <c r="BT335" i="1"/>
  <c r="BS335" i="1"/>
  <c r="BR335" i="1"/>
  <c r="BQ335" i="1"/>
  <c r="BP335" i="1"/>
  <c r="BE335" i="1"/>
  <c r="BC335" i="1"/>
  <c r="BB335" i="1"/>
  <c r="BA335" i="1"/>
  <c r="CY335" i="1" s="1"/>
  <c r="AZ335" i="1"/>
  <c r="AY335" i="1"/>
  <c r="AX335" i="1"/>
  <c r="AW335" i="1"/>
  <c r="EQ334" i="1"/>
  <c r="EN334" i="1"/>
  <c r="EM334" i="1"/>
  <c r="EJ334" i="1"/>
  <c r="DT334" i="1"/>
  <c r="EP334" i="1" s="1"/>
  <c r="DR334" i="1"/>
  <c r="DQ334" i="1"/>
  <c r="DP334" i="1"/>
  <c r="DO334" i="1"/>
  <c r="DN334" i="1"/>
  <c r="DC334" i="1"/>
  <c r="DV334" i="1" s="1"/>
  <c r="DB334" i="1"/>
  <c r="CZ334" i="1"/>
  <c r="CX334" i="1"/>
  <c r="CW334" i="1"/>
  <c r="CU334" i="1"/>
  <c r="CS334" i="1"/>
  <c r="CR334" i="1"/>
  <c r="CQ334" i="1"/>
  <c r="CP334" i="1"/>
  <c r="CO334" i="1"/>
  <c r="CD334" i="1"/>
  <c r="CC334" i="1"/>
  <c r="CA334" i="1"/>
  <c r="BZ334" i="1"/>
  <c r="BY334" i="1"/>
  <c r="BX334" i="1"/>
  <c r="BW334" i="1"/>
  <c r="BV334" i="1"/>
  <c r="BT334" i="1"/>
  <c r="BS334" i="1"/>
  <c r="BR334" i="1"/>
  <c r="BQ334" i="1"/>
  <c r="BP334" i="1"/>
  <c r="BE334" i="1"/>
  <c r="BD334" i="1"/>
  <c r="BB334" i="1"/>
  <c r="BA334" i="1"/>
  <c r="CY334" i="1" s="1"/>
  <c r="AZ334" i="1"/>
  <c r="AY334" i="1"/>
  <c r="AX334" i="1"/>
  <c r="AW334" i="1"/>
  <c r="EN333" i="1"/>
  <c r="EJ333" i="1"/>
  <c r="EE333" i="1"/>
  <c r="DT333" i="1"/>
  <c r="EQ333" i="1" s="1"/>
  <c r="DR333" i="1"/>
  <c r="DQ333" i="1"/>
  <c r="DP333" i="1"/>
  <c r="DO333" i="1"/>
  <c r="DN333" i="1"/>
  <c r="DW333" i="1" s="1"/>
  <c r="DC333" i="1"/>
  <c r="DB333" i="1"/>
  <c r="CX333" i="1"/>
  <c r="CW333" i="1"/>
  <c r="CV333" i="1"/>
  <c r="CU333" i="1"/>
  <c r="CS333" i="1"/>
  <c r="CR333" i="1"/>
  <c r="CQ333" i="1"/>
  <c r="CP333" i="1"/>
  <c r="CO333" i="1"/>
  <c r="CD333" i="1"/>
  <c r="CC333" i="1"/>
  <c r="CB333" i="1"/>
  <c r="BZ333" i="1"/>
  <c r="CY333" i="1" s="1"/>
  <c r="BY333" i="1"/>
  <c r="BX333" i="1"/>
  <c r="BW333" i="1"/>
  <c r="BV333" i="1"/>
  <c r="BT333" i="1"/>
  <c r="BS333" i="1"/>
  <c r="BR333" i="1"/>
  <c r="BQ333" i="1"/>
  <c r="BP333" i="1"/>
  <c r="BE333" i="1"/>
  <c r="BD333" i="1"/>
  <c r="BC333" i="1"/>
  <c r="BA333" i="1"/>
  <c r="AZ333" i="1"/>
  <c r="AY333" i="1"/>
  <c r="AX333" i="1"/>
  <c r="AW333" i="1"/>
  <c r="DT332" i="1"/>
  <c r="DR332" i="1"/>
  <c r="DQ332" i="1"/>
  <c r="DP332" i="1"/>
  <c r="DO332" i="1"/>
  <c r="DN332" i="1"/>
  <c r="DA332" i="1"/>
  <c r="CV332" i="1"/>
  <c r="CS332" i="1"/>
  <c r="CR332" i="1"/>
  <c r="CQ332" i="1"/>
  <c r="CP332" i="1"/>
  <c r="CO332" i="1"/>
  <c r="CD332" i="1"/>
  <c r="CC332" i="1"/>
  <c r="DB332" i="1" s="1"/>
  <c r="CB332" i="1"/>
  <c r="CA332" i="1"/>
  <c r="BY332" i="1"/>
  <c r="BX332" i="1"/>
  <c r="CW332" i="1" s="1"/>
  <c r="BW332" i="1"/>
  <c r="BV332" i="1"/>
  <c r="BT332" i="1"/>
  <c r="BS332" i="1"/>
  <c r="BR332" i="1"/>
  <c r="BQ332" i="1"/>
  <c r="BP332" i="1"/>
  <c r="BE332" i="1"/>
  <c r="DC332" i="1" s="1"/>
  <c r="BD332" i="1"/>
  <c r="BC332" i="1"/>
  <c r="BB332" i="1"/>
  <c r="CZ332" i="1" s="1"/>
  <c r="AZ332" i="1"/>
  <c r="CX332" i="1" s="1"/>
  <c r="AY332" i="1"/>
  <c r="AX332" i="1"/>
  <c r="AW332" i="1"/>
  <c r="EQ331" i="1"/>
  <c r="EN331" i="1"/>
  <c r="EM331" i="1"/>
  <c r="EJ331" i="1"/>
  <c r="DT331" i="1"/>
  <c r="EP331" i="1" s="1"/>
  <c r="DR331" i="1"/>
  <c r="DQ331" i="1"/>
  <c r="DP331" i="1"/>
  <c r="DO331" i="1"/>
  <c r="DN331" i="1"/>
  <c r="DC331" i="1"/>
  <c r="DB331" i="1"/>
  <c r="DA331" i="1"/>
  <c r="CZ331" i="1"/>
  <c r="CY331" i="1"/>
  <c r="DV331" i="1" s="1"/>
  <c r="CW331" i="1"/>
  <c r="CV331" i="1"/>
  <c r="CU331" i="1"/>
  <c r="CS331" i="1"/>
  <c r="CR331" i="1"/>
  <c r="CQ331" i="1"/>
  <c r="CP331" i="1"/>
  <c r="CO331" i="1"/>
  <c r="CD331" i="1"/>
  <c r="CC331" i="1"/>
  <c r="CB331" i="1"/>
  <c r="CA331" i="1"/>
  <c r="BZ331" i="1"/>
  <c r="BX331" i="1"/>
  <c r="BW331" i="1"/>
  <c r="BV331" i="1"/>
  <c r="BT331" i="1"/>
  <c r="BS331" i="1"/>
  <c r="BR331" i="1"/>
  <c r="BQ331" i="1"/>
  <c r="BP331" i="1"/>
  <c r="BE331" i="1"/>
  <c r="BD331" i="1"/>
  <c r="BC331" i="1"/>
  <c r="BB331" i="1"/>
  <c r="BA331" i="1"/>
  <c r="AY331" i="1"/>
  <c r="AX331" i="1"/>
  <c r="AW331" i="1"/>
  <c r="EP330" i="1"/>
  <c r="EO330" i="1"/>
  <c r="EL330" i="1"/>
  <c r="DY330" i="1"/>
  <c r="DT330" i="1"/>
  <c r="DR330" i="1"/>
  <c r="DQ330" i="1"/>
  <c r="DP330" i="1"/>
  <c r="DO330" i="1"/>
  <c r="DN330" i="1"/>
  <c r="DC330" i="1"/>
  <c r="DB330" i="1"/>
  <c r="DA330" i="1"/>
  <c r="CZ330" i="1"/>
  <c r="CX330" i="1"/>
  <c r="CV330" i="1"/>
  <c r="CU330" i="1"/>
  <c r="CS330" i="1"/>
  <c r="CR330" i="1"/>
  <c r="CQ330" i="1"/>
  <c r="CP330" i="1"/>
  <c r="CO330" i="1"/>
  <c r="CD330" i="1"/>
  <c r="CC330" i="1"/>
  <c r="CB330" i="1"/>
  <c r="CA330" i="1"/>
  <c r="BZ330" i="1"/>
  <c r="BY330" i="1"/>
  <c r="EF330" i="1" s="1"/>
  <c r="EX330" i="1" s="1"/>
  <c r="BW330" i="1"/>
  <c r="BV330" i="1"/>
  <c r="BT330" i="1"/>
  <c r="BS330" i="1"/>
  <c r="BR330" i="1"/>
  <c r="BQ330" i="1"/>
  <c r="BP330" i="1"/>
  <c r="BE330" i="1"/>
  <c r="BD330" i="1"/>
  <c r="BC330" i="1"/>
  <c r="BB330" i="1"/>
  <c r="BA330" i="1"/>
  <c r="CY330" i="1" s="1"/>
  <c r="AZ330" i="1"/>
  <c r="AX330" i="1"/>
  <c r="AW330" i="1"/>
  <c r="EQ329" i="1"/>
  <c r="EN329" i="1"/>
  <c r="EM329" i="1"/>
  <c r="EJ329" i="1"/>
  <c r="DV329" i="1"/>
  <c r="DT329" i="1"/>
  <c r="EP329" i="1" s="1"/>
  <c r="DR329" i="1"/>
  <c r="DQ329" i="1"/>
  <c r="DP329" i="1"/>
  <c r="DO329" i="1"/>
  <c r="DN329" i="1"/>
  <c r="DC329" i="1"/>
  <c r="DB329" i="1"/>
  <c r="DA329" i="1"/>
  <c r="CZ329" i="1"/>
  <c r="DY333" i="1" s="1"/>
  <c r="CY329" i="1"/>
  <c r="CX329" i="1"/>
  <c r="CW329" i="1"/>
  <c r="CU329" i="1"/>
  <c r="DW329" i="1" s="1"/>
  <c r="CS329" i="1"/>
  <c r="CR329" i="1"/>
  <c r="CQ329" i="1"/>
  <c r="CP329" i="1"/>
  <c r="CO329" i="1"/>
  <c r="CD329" i="1"/>
  <c r="CC329" i="1"/>
  <c r="CB329" i="1"/>
  <c r="CA329" i="1"/>
  <c r="BZ329" i="1"/>
  <c r="BY329" i="1"/>
  <c r="BX329" i="1"/>
  <c r="BV329" i="1"/>
  <c r="BT329" i="1"/>
  <c r="BS329" i="1"/>
  <c r="BR329" i="1"/>
  <c r="BQ329" i="1"/>
  <c r="BP329" i="1"/>
  <c r="BE329" i="1"/>
  <c r="BD329" i="1"/>
  <c r="BC329" i="1"/>
  <c r="BB329" i="1"/>
  <c r="BA329" i="1"/>
  <c r="AZ329" i="1"/>
  <c r="AY329" i="1"/>
  <c r="EE329" i="1" s="1"/>
  <c r="AW329" i="1"/>
  <c r="EK328" i="1"/>
  <c r="DT328" i="1"/>
  <c r="DR328" i="1"/>
  <c r="DQ328" i="1"/>
  <c r="DP328" i="1"/>
  <c r="DO328" i="1"/>
  <c r="DN328" i="1"/>
  <c r="DC328" i="1"/>
  <c r="DB328" i="1"/>
  <c r="DA328" i="1"/>
  <c r="CZ328" i="1"/>
  <c r="CX328" i="1"/>
  <c r="CW328" i="1"/>
  <c r="CV328" i="1"/>
  <c r="DY329" i="1" s="1"/>
  <c r="CS328" i="1"/>
  <c r="CR328" i="1"/>
  <c r="CQ328" i="1"/>
  <c r="CP328" i="1"/>
  <c r="CO328" i="1"/>
  <c r="CD328" i="1"/>
  <c r="CC328" i="1"/>
  <c r="CB328" i="1"/>
  <c r="CA328" i="1"/>
  <c r="BZ328" i="1"/>
  <c r="EF328" i="1" s="1"/>
  <c r="BY328" i="1"/>
  <c r="BX328" i="1"/>
  <c r="BW328" i="1"/>
  <c r="BT328" i="1"/>
  <c r="BS328" i="1"/>
  <c r="BR328" i="1"/>
  <c r="BQ328" i="1"/>
  <c r="BP328" i="1"/>
  <c r="BE328" i="1"/>
  <c r="BD328" i="1"/>
  <c r="BC328" i="1"/>
  <c r="BB328" i="1"/>
  <c r="BA328" i="1"/>
  <c r="AZ328" i="1"/>
  <c r="AY328" i="1"/>
  <c r="AX328" i="1"/>
  <c r="J325" i="1"/>
  <c r="H325" i="1"/>
  <c r="G325" i="1"/>
  <c r="EQ324" i="1"/>
  <c r="EP324" i="1"/>
  <c r="EN324" i="1"/>
  <c r="EM324" i="1"/>
  <c r="EL324" i="1"/>
  <c r="EJ324" i="1"/>
  <c r="DT324" i="1"/>
  <c r="EO324" i="1" s="1"/>
  <c r="DE324" i="1"/>
  <c r="DD324" i="1"/>
  <c r="DC324" i="1"/>
  <c r="CZ324" i="1"/>
  <c r="CX324" i="1"/>
  <c r="CW324" i="1"/>
  <c r="DV324" i="1" s="1"/>
  <c r="CV324" i="1"/>
  <c r="CU324" i="1"/>
  <c r="DX324" i="1" s="1"/>
  <c r="CF324" i="1"/>
  <c r="CE324" i="1"/>
  <c r="CD324" i="1"/>
  <c r="CC324" i="1"/>
  <c r="CB324" i="1"/>
  <c r="CA324" i="1"/>
  <c r="BZ324" i="1"/>
  <c r="BY324" i="1"/>
  <c r="BX324" i="1"/>
  <c r="BW324" i="1"/>
  <c r="BV324" i="1"/>
  <c r="BF324" i="1"/>
  <c r="BE324" i="1"/>
  <c r="BD324" i="1"/>
  <c r="BC324" i="1"/>
  <c r="BB324" i="1"/>
  <c r="BA324" i="1"/>
  <c r="CY324" i="1" s="1"/>
  <c r="AZ324" i="1"/>
  <c r="AY324" i="1"/>
  <c r="AX324" i="1"/>
  <c r="AW324" i="1"/>
  <c r="EQ323" i="1"/>
  <c r="EN323" i="1"/>
  <c r="EM323" i="1"/>
  <c r="EJ323" i="1"/>
  <c r="DT323" i="1"/>
  <c r="EP323" i="1" s="1"/>
  <c r="DE323" i="1"/>
  <c r="DD323" i="1"/>
  <c r="DC323" i="1"/>
  <c r="CZ323" i="1"/>
  <c r="CX323" i="1"/>
  <c r="CW323" i="1"/>
  <c r="CV323" i="1"/>
  <c r="CU323" i="1"/>
  <c r="CF323" i="1"/>
  <c r="CD323" i="1"/>
  <c r="CC323" i="1"/>
  <c r="CB323" i="1"/>
  <c r="CA323" i="1"/>
  <c r="BZ323" i="1"/>
  <c r="BY323" i="1"/>
  <c r="BX323" i="1"/>
  <c r="BW323" i="1"/>
  <c r="BV323" i="1"/>
  <c r="BG323" i="1"/>
  <c r="BE323" i="1"/>
  <c r="BD323" i="1"/>
  <c r="BC323" i="1"/>
  <c r="BB323" i="1"/>
  <c r="BA323" i="1"/>
  <c r="CY323" i="1" s="1"/>
  <c r="DV323" i="1" s="1"/>
  <c r="AZ323" i="1"/>
  <c r="AY323" i="1"/>
  <c r="AX323" i="1"/>
  <c r="AW323" i="1"/>
  <c r="EE323" i="1" s="1"/>
  <c r="EQ322" i="1"/>
  <c r="EN322" i="1"/>
  <c r="EM322" i="1"/>
  <c r="EJ322" i="1"/>
  <c r="DT322" i="1"/>
  <c r="EP322" i="1" s="1"/>
  <c r="DR322" i="1"/>
  <c r="DQ322" i="1"/>
  <c r="DP322" i="1"/>
  <c r="DO322" i="1"/>
  <c r="DN322" i="1"/>
  <c r="DE322" i="1"/>
  <c r="DD322" i="1"/>
  <c r="CZ322" i="1"/>
  <c r="CY322" i="1"/>
  <c r="CX322" i="1"/>
  <c r="DV322" i="1" s="1"/>
  <c r="CW322" i="1"/>
  <c r="CV322" i="1"/>
  <c r="CU322" i="1"/>
  <c r="CS322" i="1"/>
  <c r="CR322" i="1"/>
  <c r="CQ322" i="1"/>
  <c r="CP322" i="1"/>
  <c r="CO322" i="1"/>
  <c r="CF322" i="1"/>
  <c r="CE322" i="1"/>
  <c r="CC322" i="1"/>
  <c r="CB322" i="1"/>
  <c r="CA322" i="1"/>
  <c r="BZ322" i="1"/>
  <c r="BY322" i="1"/>
  <c r="BX322" i="1"/>
  <c r="BW322" i="1"/>
  <c r="BV322" i="1"/>
  <c r="BT322" i="1"/>
  <c r="BS322" i="1"/>
  <c r="BR322" i="1"/>
  <c r="BQ322" i="1"/>
  <c r="BP322" i="1"/>
  <c r="BG322" i="1"/>
  <c r="BF322" i="1"/>
  <c r="BD322" i="1"/>
  <c r="BC322" i="1"/>
  <c r="BB322" i="1"/>
  <c r="BA322" i="1"/>
  <c r="AZ322" i="1"/>
  <c r="AY322" i="1"/>
  <c r="AX322" i="1"/>
  <c r="EF315" i="1" s="1"/>
  <c r="EX315" i="1" s="1"/>
  <c r="AW322" i="1"/>
  <c r="EP321" i="1"/>
  <c r="EL321" i="1"/>
  <c r="DT321" i="1"/>
  <c r="EO321" i="1" s="1"/>
  <c r="DR321" i="1"/>
  <c r="DQ321" i="1"/>
  <c r="DP321" i="1"/>
  <c r="DO321" i="1"/>
  <c r="DN321" i="1"/>
  <c r="DE321" i="1"/>
  <c r="DD321" i="1"/>
  <c r="DC321" i="1"/>
  <c r="DA321" i="1"/>
  <c r="CZ321" i="1"/>
  <c r="CY321" i="1"/>
  <c r="CX321" i="1"/>
  <c r="CW321" i="1"/>
  <c r="CV321" i="1"/>
  <c r="CU321" i="1"/>
  <c r="CS321" i="1"/>
  <c r="CR321" i="1"/>
  <c r="CQ321" i="1"/>
  <c r="CP321" i="1"/>
  <c r="CO321" i="1"/>
  <c r="CF321" i="1"/>
  <c r="CE321" i="1"/>
  <c r="CD321" i="1"/>
  <c r="CB321" i="1"/>
  <c r="CA321" i="1"/>
  <c r="BZ321" i="1"/>
  <c r="BY321" i="1"/>
  <c r="BX321" i="1"/>
  <c r="BW321" i="1"/>
  <c r="BV321" i="1"/>
  <c r="BT321" i="1"/>
  <c r="BS321" i="1"/>
  <c r="BR321" i="1"/>
  <c r="BQ321" i="1"/>
  <c r="BP321" i="1"/>
  <c r="BG321" i="1"/>
  <c r="BF321" i="1"/>
  <c r="BE321" i="1"/>
  <c r="BC321" i="1"/>
  <c r="EF320" i="1" s="1"/>
  <c r="EX320" i="1" s="1"/>
  <c r="BB321" i="1"/>
  <c r="BA321" i="1"/>
  <c r="AZ321" i="1"/>
  <c r="AY321" i="1"/>
  <c r="EF316" i="1" s="1"/>
  <c r="EX316" i="1" s="1"/>
  <c r="AX321" i="1"/>
  <c r="AW321" i="1"/>
  <c r="EO320" i="1"/>
  <c r="DX320" i="1"/>
  <c r="DT320" i="1"/>
  <c r="EP320" i="1" s="1"/>
  <c r="DR320" i="1"/>
  <c r="DQ320" i="1"/>
  <c r="DP320" i="1"/>
  <c r="DO320" i="1"/>
  <c r="DN320" i="1"/>
  <c r="DE320" i="1"/>
  <c r="DD320" i="1"/>
  <c r="DC320" i="1"/>
  <c r="DB320" i="1"/>
  <c r="CZ320" i="1"/>
  <c r="CY320" i="1"/>
  <c r="CX320" i="1"/>
  <c r="CW320" i="1"/>
  <c r="CV320" i="1"/>
  <c r="CU320" i="1"/>
  <c r="CS320" i="1"/>
  <c r="CR320" i="1"/>
  <c r="CQ320" i="1"/>
  <c r="CP320" i="1"/>
  <c r="CO320" i="1"/>
  <c r="CF320" i="1"/>
  <c r="CE320" i="1"/>
  <c r="CD320" i="1"/>
  <c r="CC320" i="1"/>
  <c r="CA320" i="1"/>
  <c r="BZ320" i="1"/>
  <c r="BY320" i="1"/>
  <c r="BX320" i="1"/>
  <c r="BW320" i="1"/>
  <c r="BV320" i="1"/>
  <c r="BT320" i="1"/>
  <c r="BS320" i="1"/>
  <c r="BR320" i="1"/>
  <c r="BQ320" i="1"/>
  <c r="BP320" i="1"/>
  <c r="BG320" i="1"/>
  <c r="BF320" i="1"/>
  <c r="BE320" i="1"/>
  <c r="BD320" i="1"/>
  <c r="BB320" i="1"/>
  <c r="BA320" i="1"/>
  <c r="AZ320" i="1"/>
  <c r="AY320" i="1"/>
  <c r="AX320" i="1"/>
  <c r="AW320" i="1"/>
  <c r="EP319" i="1"/>
  <c r="EO319" i="1"/>
  <c r="EL319" i="1"/>
  <c r="DT319" i="1"/>
  <c r="DR319" i="1"/>
  <c r="DQ319" i="1"/>
  <c r="DP319" i="1"/>
  <c r="DO319" i="1"/>
  <c r="DN319" i="1"/>
  <c r="DE319" i="1"/>
  <c r="DD319" i="1"/>
  <c r="DC319" i="1"/>
  <c r="DA319" i="1"/>
  <c r="CX319" i="1"/>
  <c r="CW319" i="1"/>
  <c r="CV319" i="1"/>
  <c r="CS319" i="1"/>
  <c r="CR319" i="1"/>
  <c r="CQ319" i="1"/>
  <c r="CP319" i="1"/>
  <c r="CO319" i="1"/>
  <c r="CF319" i="1"/>
  <c r="CE319" i="1"/>
  <c r="CD319" i="1"/>
  <c r="CC319" i="1"/>
  <c r="CB319" i="1"/>
  <c r="BZ319" i="1"/>
  <c r="BY319" i="1"/>
  <c r="BX319" i="1"/>
  <c r="BW319" i="1"/>
  <c r="BV319" i="1"/>
  <c r="EF319" i="1" s="1"/>
  <c r="EX319" i="1" s="1"/>
  <c r="BT319" i="1"/>
  <c r="BS319" i="1"/>
  <c r="BR319" i="1"/>
  <c r="BQ319" i="1"/>
  <c r="BP319" i="1"/>
  <c r="BG319" i="1"/>
  <c r="BF319" i="1"/>
  <c r="BE319" i="1"/>
  <c r="BD319" i="1"/>
  <c r="BC319" i="1"/>
  <c r="BA319" i="1"/>
  <c r="AZ319" i="1"/>
  <c r="AY319" i="1"/>
  <c r="AX319" i="1"/>
  <c r="AW319" i="1"/>
  <c r="EQ318" i="1"/>
  <c r="EN318" i="1"/>
  <c r="EM318" i="1"/>
  <c r="EJ318" i="1"/>
  <c r="DT318" i="1"/>
  <c r="EP318" i="1" s="1"/>
  <c r="DR318" i="1"/>
  <c r="DQ318" i="1"/>
  <c r="DP318" i="1"/>
  <c r="DO318" i="1"/>
  <c r="DN318" i="1"/>
  <c r="DB318" i="1"/>
  <c r="CW318" i="1"/>
  <c r="CS318" i="1"/>
  <c r="CR318" i="1"/>
  <c r="CQ318" i="1"/>
  <c r="CP318" i="1"/>
  <c r="CO318" i="1"/>
  <c r="CF318" i="1"/>
  <c r="DE318" i="1" s="1"/>
  <c r="DZ324" i="1" s="1"/>
  <c r="CE318" i="1"/>
  <c r="CD318" i="1"/>
  <c r="CC318" i="1"/>
  <c r="CB318" i="1"/>
  <c r="DA318" i="1" s="1"/>
  <c r="CA318" i="1"/>
  <c r="BY318" i="1"/>
  <c r="BX318" i="1"/>
  <c r="BW318" i="1"/>
  <c r="CV318" i="1" s="1"/>
  <c r="DZ315" i="1" s="1"/>
  <c r="BV318" i="1"/>
  <c r="EF318" i="1" s="1"/>
  <c r="BT318" i="1"/>
  <c r="BS318" i="1"/>
  <c r="BR318" i="1"/>
  <c r="BQ318" i="1"/>
  <c r="BP318" i="1"/>
  <c r="BG318" i="1"/>
  <c r="BF318" i="1"/>
  <c r="BE318" i="1"/>
  <c r="DC318" i="1" s="1"/>
  <c r="BD318" i="1"/>
  <c r="BC318" i="1"/>
  <c r="BB318" i="1"/>
  <c r="AZ318" i="1"/>
  <c r="CX318" i="1" s="1"/>
  <c r="AY318" i="1"/>
  <c r="AX318" i="1"/>
  <c r="AW318" i="1"/>
  <c r="EE318" i="1" s="1"/>
  <c r="EQ317" i="1"/>
  <c r="EN317" i="1"/>
  <c r="EM317" i="1"/>
  <c r="EJ317" i="1"/>
  <c r="DV317" i="1"/>
  <c r="DT317" i="1"/>
  <c r="EP317" i="1" s="1"/>
  <c r="DR317" i="1"/>
  <c r="DQ317" i="1"/>
  <c r="DP317" i="1"/>
  <c r="DO317" i="1"/>
  <c r="DN317" i="1"/>
  <c r="DE317" i="1"/>
  <c r="DD317" i="1"/>
  <c r="DC317" i="1"/>
  <c r="DB317" i="1"/>
  <c r="DA317" i="1"/>
  <c r="CZ317" i="1"/>
  <c r="CY317" i="1"/>
  <c r="CW317" i="1"/>
  <c r="DZ316" i="1" s="1"/>
  <c r="CV317" i="1"/>
  <c r="CU317" i="1"/>
  <c r="CS317" i="1"/>
  <c r="CR317" i="1"/>
  <c r="CQ317" i="1"/>
  <c r="CP317" i="1"/>
  <c r="CO317" i="1"/>
  <c r="CF317" i="1"/>
  <c r="CE317" i="1"/>
  <c r="CD317" i="1"/>
  <c r="CC317" i="1"/>
  <c r="CB317" i="1"/>
  <c r="CA317" i="1"/>
  <c r="BZ317" i="1"/>
  <c r="BX317" i="1"/>
  <c r="BW317" i="1"/>
  <c r="BV317" i="1"/>
  <c r="BT317" i="1"/>
  <c r="BS317" i="1"/>
  <c r="BR317" i="1"/>
  <c r="BQ317" i="1"/>
  <c r="BP317" i="1"/>
  <c r="BG317" i="1"/>
  <c r="BF317" i="1"/>
  <c r="BE317" i="1"/>
  <c r="BD317" i="1"/>
  <c r="BC317" i="1"/>
  <c r="BB317" i="1"/>
  <c r="BA317" i="1"/>
  <c r="AY317" i="1"/>
  <c r="AX317" i="1"/>
  <c r="AW317" i="1"/>
  <c r="EO316" i="1"/>
  <c r="EM316" i="1"/>
  <c r="EJ316" i="1"/>
  <c r="EA316" i="1"/>
  <c r="DV316" i="1"/>
  <c r="DT316" i="1"/>
  <c r="EN316" i="1" s="1"/>
  <c r="DR316" i="1"/>
  <c r="DQ316" i="1"/>
  <c r="DP316" i="1"/>
  <c r="DO316" i="1"/>
  <c r="DN316" i="1"/>
  <c r="DE316" i="1"/>
  <c r="DD316" i="1"/>
  <c r="DC316" i="1"/>
  <c r="DB316" i="1"/>
  <c r="DA316" i="1"/>
  <c r="CZ316" i="1"/>
  <c r="CY316" i="1"/>
  <c r="CX316" i="1"/>
  <c r="DX316" i="1" s="1"/>
  <c r="CV316" i="1"/>
  <c r="DW316" i="1" s="1"/>
  <c r="EC316" i="1" s="1"/>
  <c r="CU316" i="1"/>
  <c r="CS316" i="1"/>
  <c r="CR316" i="1"/>
  <c r="CQ316" i="1"/>
  <c r="CP316" i="1"/>
  <c r="CO316" i="1"/>
  <c r="CF316" i="1"/>
  <c r="CE316" i="1"/>
  <c r="CD316" i="1"/>
  <c r="CC316" i="1"/>
  <c r="CB316" i="1"/>
  <c r="CA316" i="1"/>
  <c r="BZ316" i="1"/>
  <c r="BY316" i="1"/>
  <c r="BW316" i="1"/>
  <c r="BV316" i="1"/>
  <c r="BT316" i="1"/>
  <c r="BS316" i="1"/>
  <c r="BR316" i="1"/>
  <c r="BQ316" i="1"/>
  <c r="BP316" i="1"/>
  <c r="BG316" i="1"/>
  <c r="BF316" i="1"/>
  <c r="BE316" i="1"/>
  <c r="BD316" i="1"/>
  <c r="BC316" i="1"/>
  <c r="BB316" i="1"/>
  <c r="BA316" i="1"/>
  <c r="AZ316" i="1"/>
  <c r="AX316" i="1"/>
  <c r="AW316" i="1"/>
  <c r="EO315" i="1"/>
  <c r="EM315" i="1"/>
  <c r="EJ315" i="1"/>
  <c r="DV315" i="1"/>
  <c r="DT315" i="1"/>
  <c r="EN315" i="1" s="1"/>
  <c r="DR315" i="1"/>
  <c r="DQ315" i="1"/>
  <c r="DP315" i="1"/>
  <c r="DO315" i="1"/>
  <c r="DN315" i="1"/>
  <c r="DE315" i="1"/>
  <c r="DD315" i="1"/>
  <c r="DC315" i="1"/>
  <c r="DB315" i="1"/>
  <c r="DA315" i="1"/>
  <c r="CZ315" i="1"/>
  <c r="CY315" i="1"/>
  <c r="CX315" i="1"/>
  <c r="DX315" i="1" s="1"/>
  <c r="CW315" i="1"/>
  <c r="DW315" i="1" s="1"/>
  <c r="CU315" i="1"/>
  <c r="CS315" i="1"/>
  <c r="CR315" i="1"/>
  <c r="CQ315" i="1"/>
  <c r="CP315" i="1"/>
  <c r="CO315" i="1"/>
  <c r="CF315" i="1"/>
  <c r="CE315" i="1"/>
  <c r="CD315" i="1"/>
  <c r="CC315" i="1"/>
  <c r="CB315" i="1"/>
  <c r="CA315" i="1"/>
  <c r="BZ315" i="1"/>
  <c r="BY315" i="1"/>
  <c r="BX315" i="1"/>
  <c r="BV315" i="1"/>
  <c r="BT315" i="1"/>
  <c r="BS315" i="1"/>
  <c r="BR315" i="1"/>
  <c r="BQ315" i="1"/>
  <c r="BP315" i="1"/>
  <c r="BG315" i="1"/>
  <c r="BF315" i="1"/>
  <c r="BE315" i="1"/>
  <c r="BD315" i="1"/>
  <c r="BC315" i="1"/>
  <c r="BB315" i="1"/>
  <c r="BA315" i="1"/>
  <c r="AZ315" i="1"/>
  <c r="AY315" i="1"/>
  <c r="AW315" i="1"/>
  <c r="EE315" i="1" s="1"/>
  <c r="EX314" i="1"/>
  <c r="EO314" i="1"/>
  <c r="EM314" i="1"/>
  <c r="EJ314" i="1"/>
  <c r="EF314" i="1"/>
  <c r="DV314" i="1"/>
  <c r="DT314" i="1"/>
  <c r="EN314" i="1" s="1"/>
  <c r="DR314" i="1"/>
  <c r="DQ314" i="1"/>
  <c r="DP314" i="1"/>
  <c r="DO314" i="1"/>
  <c r="DN314" i="1"/>
  <c r="DE314" i="1"/>
  <c r="DD314" i="1"/>
  <c r="DC314" i="1"/>
  <c r="EA322" i="1" s="1"/>
  <c r="DB314" i="1"/>
  <c r="DA314" i="1"/>
  <c r="CZ314" i="1"/>
  <c r="CY314" i="1"/>
  <c r="CX314" i="1"/>
  <c r="CW314" i="1"/>
  <c r="CV314" i="1"/>
  <c r="CS314" i="1"/>
  <c r="CR314" i="1"/>
  <c r="CQ314" i="1"/>
  <c r="CP314" i="1"/>
  <c r="CO314" i="1"/>
  <c r="CF314" i="1"/>
  <c r="CE314" i="1"/>
  <c r="CD314" i="1"/>
  <c r="CC314" i="1"/>
  <c r="CB314" i="1"/>
  <c r="CA314" i="1"/>
  <c r="BZ314" i="1"/>
  <c r="BY314" i="1"/>
  <c r="BX314" i="1"/>
  <c r="BW314" i="1"/>
  <c r="BT314" i="1"/>
  <c r="BS314" i="1"/>
  <c r="BR314" i="1"/>
  <c r="BQ314" i="1"/>
  <c r="BP314" i="1"/>
  <c r="BG314" i="1"/>
  <c r="BF314" i="1"/>
  <c r="BE314" i="1"/>
  <c r="BD314" i="1"/>
  <c r="BC314" i="1"/>
  <c r="BB314" i="1"/>
  <c r="BA314" i="1"/>
  <c r="AZ314" i="1"/>
  <c r="AY314" i="1"/>
  <c r="AX314" i="1"/>
  <c r="EE314" i="1" s="1"/>
  <c r="J311" i="1"/>
  <c r="H311" i="1"/>
  <c r="G311" i="1"/>
  <c r="EQ310" i="1"/>
  <c r="EP310" i="1"/>
  <c r="EN310" i="1"/>
  <c r="EM310" i="1"/>
  <c r="EL310" i="1"/>
  <c r="EJ310" i="1"/>
  <c r="EE310" i="1"/>
  <c r="EW310" i="1" s="1"/>
  <c r="DT310" i="1"/>
  <c r="EO310" i="1" s="1"/>
  <c r="DD310" i="1"/>
  <c r="DC310" i="1"/>
  <c r="DB310" i="1"/>
  <c r="DA310" i="1"/>
  <c r="CY310" i="1"/>
  <c r="CX310" i="1"/>
  <c r="CW310" i="1"/>
  <c r="CV310" i="1"/>
  <c r="CU310" i="1"/>
  <c r="CD310" i="1"/>
  <c r="CC310" i="1"/>
  <c r="CB310" i="1"/>
  <c r="CA310" i="1"/>
  <c r="BZ310" i="1"/>
  <c r="BY310" i="1"/>
  <c r="BX310" i="1"/>
  <c r="BW310" i="1"/>
  <c r="BV310" i="1"/>
  <c r="BE310" i="1"/>
  <c r="BD310" i="1"/>
  <c r="BC310" i="1"/>
  <c r="BB310" i="1"/>
  <c r="CZ310" i="1" s="1"/>
  <c r="BA310" i="1"/>
  <c r="AZ310" i="1"/>
  <c r="AY310" i="1"/>
  <c r="AX310" i="1"/>
  <c r="AW310" i="1"/>
  <c r="EQ309" i="1"/>
  <c r="EO309" i="1"/>
  <c r="EL309" i="1"/>
  <c r="DT309" i="1"/>
  <c r="EM309" i="1" s="1"/>
  <c r="DR309" i="1"/>
  <c r="DQ309" i="1"/>
  <c r="DP309" i="1"/>
  <c r="DO309" i="1"/>
  <c r="DN309" i="1"/>
  <c r="DD309" i="1"/>
  <c r="DB309" i="1"/>
  <c r="DA309" i="1"/>
  <c r="CY309" i="1"/>
  <c r="CX309" i="1"/>
  <c r="CW309" i="1"/>
  <c r="DZ303" i="1" s="1"/>
  <c r="CV309" i="1"/>
  <c r="CU309" i="1"/>
  <c r="DV309" i="1" s="1"/>
  <c r="CS309" i="1"/>
  <c r="CR309" i="1"/>
  <c r="CQ309" i="1"/>
  <c r="CP309" i="1"/>
  <c r="CO309" i="1"/>
  <c r="CE309" i="1"/>
  <c r="CC309" i="1"/>
  <c r="CB309" i="1"/>
  <c r="CA309" i="1"/>
  <c r="BZ309" i="1"/>
  <c r="BY309" i="1"/>
  <c r="BX309" i="1"/>
  <c r="BW309" i="1"/>
  <c r="BV309" i="1"/>
  <c r="BT309" i="1"/>
  <c r="BS309" i="1"/>
  <c r="BR309" i="1"/>
  <c r="BQ309" i="1"/>
  <c r="BP309" i="1"/>
  <c r="BF309" i="1"/>
  <c r="BD309" i="1"/>
  <c r="BC309" i="1"/>
  <c r="BB309" i="1"/>
  <c r="CZ309" i="1" s="1"/>
  <c r="BA309" i="1"/>
  <c r="AZ309" i="1"/>
  <c r="AY309" i="1"/>
  <c r="AX309" i="1"/>
  <c r="AW309" i="1"/>
  <c r="EQ308" i="1"/>
  <c r="EP308" i="1"/>
  <c r="EN308" i="1"/>
  <c r="EM308" i="1"/>
  <c r="EL308" i="1"/>
  <c r="EJ308" i="1"/>
  <c r="DV308" i="1"/>
  <c r="DT308" i="1"/>
  <c r="EO308" i="1" s="1"/>
  <c r="DR308" i="1"/>
  <c r="DQ308" i="1"/>
  <c r="DP308" i="1"/>
  <c r="DO308" i="1"/>
  <c r="DN308" i="1"/>
  <c r="DD308" i="1"/>
  <c r="DC308" i="1"/>
  <c r="DA308" i="1"/>
  <c r="CY308" i="1"/>
  <c r="CX308" i="1"/>
  <c r="CW308" i="1"/>
  <c r="CV308" i="1"/>
  <c r="CU308" i="1"/>
  <c r="CS308" i="1"/>
  <c r="CR308" i="1"/>
  <c r="CQ308" i="1"/>
  <c r="CP308" i="1"/>
  <c r="CO308" i="1"/>
  <c r="CE308" i="1"/>
  <c r="CD308" i="1"/>
  <c r="CB308" i="1"/>
  <c r="CA308" i="1"/>
  <c r="BZ308" i="1"/>
  <c r="BY308" i="1"/>
  <c r="BX308" i="1"/>
  <c r="BW308" i="1"/>
  <c r="BV308" i="1"/>
  <c r="BT308" i="1"/>
  <c r="BS308" i="1"/>
  <c r="BR308" i="1"/>
  <c r="BQ308" i="1"/>
  <c r="BP308" i="1"/>
  <c r="BF308" i="1"/>
  <c r="BE308" i="1"/>
  <c r="BC308" i="1"/>
  <c r="BB308" i="1"/>
  <c r="CZ308" i="1" s="1"/>
  <c r="BA308" i="1"/>
  <c r="AZ308" i="1"/>
  <c r="AY308" i="1"/>
  <c r="AX308" i="1"/>
  <c r="AW308" i="1"/>
  <c r="EE308" i="1" s="1"/>
  <c r="EO307" i="1"/>
  <c r="EN307" i="1"/>
  <c r="EM307" i="1"/>
  <c r="EJ307" i="1"/>
  <c r="DT307" i="1"/>
  <c r="DR307" i="1"/>
  <c r="DQ307" i="1"/>
  <c r="DP307" i="1"/>
  <c r="DO307" i="1"/>
  <c r="DN307" i="1"/>
  <c r="DD307" i="1"/>
  <c r="DC307" i="1"/>
  <c r="DB307" i="1"/>
  <c r="CY307" i="1"/>
  <c r="CX307" i="1"/>
  <c r="CW307" i="1"/>
  <c r="CV307" i="1"/>
  <c r="CU307" i="1"/>
  <c r="CS307" i="1"/>
  <c r="CR307" i="1"/>
  <c r="CQ307" i="1"/>
  <c r="CP307" i="1"/>
  <c r="CO307" i="1"/>
  <c r="CE307" i="1"/>
  <c r="CD307" i="1"/>
  <c r="CC307" i="1"/>
  <c r="CA307" i="1"/>
  <c r="BZ307" i="1"/>
  <c r="BY307" i="1"/>
  <c r="EF307" i="1" s="1"/>
  <c r="BX307" i="1"/>
  <c r="BW307" i="1"/>
  <c r="BV307" i="1"/>
  <c r="BT307" i="1"/>
  <c r="BS307" i="1"/>
  <c r="BR307" i="1"/>
  <c r="BQ307" i="1"/>
  <c r="BP307" i="1"/>
  <c r="BF307" i="1"/>
  <c r="BE307" i="1"/>
  <c r="BD307" i="1"/>
  <c r="BB307" i="1"/>
  <c r="CZ307" i="1" s="1"/>
  <c r="DX307" i="1" s="1"/>
  <c r="BA307" i="1"/>
  <c r="AZ307" i="1"/>
  <c r="AY307" i="1"/>
  <c r="AX307" i="1"/>
  <c r="AW307" i="1"/>
  <c r="EE307" i="1" s="1"/>
  <c r="EE306" i="1"/>
  <c r="DT306" i="1"/>
  <c r="EK306" i="1" s="1"/>
  <c r="DR306" i="1"/>
  <c r="DQ306" i="1"/>
  <c r="DP306" i="1"/>
  <c r="DO306" i="1"/>
  <c r="DN306" i="1"/>
  <c r="DA306" i="1"/>
  <c r="CW306" i="1"/>
  <c r="EA303" i="1" s="1"/>
  <c r="CS306" i="1"/>
  <c r="CR306" i="1"/>
  <c r="CQ306" i="1"/>
  <c r="CP306" i="1"/>
  <c r="CO306" i="1"/>
  <c r="CE306" i="1"/>
  <c r="CD306" i="1"/>
  <c r="CC306" i="1"/>
  <c r="CB306" i="1"/>
  <c r="BZ306" i="1"/>
  <c r="BY306" i="1"/>
  <c r="BX306" i="1"/>
  <c r="BW306" i="1"/>
  <c r="BV306" i="1"/>
  <c r="BT306" i="1"/>
  <c r="BS306" i="1"/>
  <c r="BR306" i="1"/>
  <c r="BQ306" i="1"/>
  <c r="BP306" i="1"/>
  <c r="BF306" i="1"/>
  <c r="BE306" i="1"/>
  <c r="DC306" i="1" s="1"/>
  <c r="BD306" i="1"/>
  <c r="DB306" i="1" s="1"/>
  <c r="BC306" i="1"/>
  <c r="BA306" i="1"/>
  <c r="AZ306" i="1"/>
  <c r="CX306" i="1" s="1"/>
  <c r="AY306" i="1"/>
  <c r="AX306" i="1"/>
  <c r="CV306" i="1" s="1"/>
  <c r="AW306" i="1"/>
  <c r="EQ305" i="1"/>
  <c r="EO305" i="1"/>
  <c r="EM305" i="1"/>
  <c r="EL305" i="1"/>
  <c r="DT305" i="1"/>
  <c r="DR305" i="1"/>
  <c r="DQ305" i="1"/>
  <c r="DP305" i="1"/>
  <c r="DO305" i="1"/>
  <c r="DN305" i="1"/>
  <c r="DD305" i="1"/>
  <c r="DC305" i="1"/>
  <c r="DB305" i="1"/>
  <c r="DA305" i="1"/>
  <c r="CX305" i="1"/>
  <c r="CW305" i="1"/>
  <c r="CV305" i="1"/>
  <c r="CU305" i="1"/>
  <c r="CS305" i="1"/>
  <c r="CR305" i="1"/>
  <c r="CQ305" i="1"/>
  <c r="CP305" i="1"/>
  <c r="CO305" i="1"/>
  <c r="CE305" i="1"/>
  <c r="CD305" i="1"/>
  <c r="CC305" i="1"/>
  <c r="CB305" i="1"/>
  <c r="CA305" i="1"/>
  <c r="BY305" i="1"/>
  <c r="BX305" i="1"/>
  <c r="BW305" i="1"/>
  <c r="BV305" i="1"/>
  <c r="BT305" i="1"/>
  <c r="BS305" i="1"/>
  <c r="BR305" i="1"/>
  <c r="BQ305" i="1"/>
  <c r="BP305" i="1"/>
  <c r="BF305" i="1"/>
  <c r="BE305" i="1"/>
  <c r="BD305" i="1"/>
  <c r="BC305" i="1"/>
  <c r="BB305" i="1"/>
  <c r="CZ305" i="1" s="1"/>
  <c r="DX305" i="1" s="1"/>
  <c r="AZ305" i="1"/>
  <c r="AY305" i="1"/>
  <c r="AX305" i="1"/>
  <c r="AW305" i="1"/>
  <c r="EQ304" i="1"/>
  <c r="EP304" i="1"/>
  <c r="EN304" i="1"/>
  <c r="EM304" i="1"/>
  <c r="EL304" i="1"/>
  <c r="EJ304" i="1"/>
  <c r="EE304" i="1"/>
  <c r="DT304" i="1"/>
  <c r="EO304" i="1" s="1"/>
  <c r="DR304" i="1"/>
  <c r="DQ304" i="1"/>
  <c r="DP304" i="1"/>
  <c r="DO304" i="1"/>
  <c r="DN304" i="1"/>
  <c r="DD304" i="1"/>
  <c r="DC304" i="1"/>
  <c r="DZ309" i="1" s="1"/>
  <c r="DB304" i="1"/>
  <c r="DA304" i="1"/>
  <c r="CY304" i="1"/>
  <c r="CW304" i="1"/>
  <c r="CV304" i="1"/>
  <c r="CU304" i="1"/>
  <c r="CS304" i="1"/>
  <c r="CR304" i="1"/>
  <c r="CQ304" i="1"/>
  <c r="CP304" i="1"/>
  <c r="CO304" i="1"/>
  <c r="CE304" i="1"/>
  <c r="CD304" i="1"/>
  <c r="CC304" i="1"/>
  <c r="CB304" i="1"/>
  <c r="CA304" i="1"/>
  <c r="BZ304" i="1"/>
  <c r="BX304" i="1"/>
  <c r="BW304" i="1"/>
  <c r="BV304" i="1"/>
  <c r="BT304" i="1"/>
  <c r="BS304" i="1"/>
  <c r="BR304" i="1"/>
  <c r="BQ304" i="1"/>
  <c r="BP304" i="1"/>
  <c r="BF304" i="1"/>
  <c r="BE304" i="1"/>
  <c r="EF309" i="1" s="1"/>
  <c r="EX309" i="1" s="1"/>
  <c r="BD304" i="1"/>
  <c r="BC304" i="1"/>
  <c r="BB304" i="1"/>
  <c r="CZ304" i="1" s="1"/>
  <c r="BA304" i="1"/>
  <c r="AY304" i="1"/>
  <c r="AX304" i="1"/>
  <c r="AW304" i="1"/>
  <c r="EN303" i="1"/>
  <c r="DT303" i="1"/>
  <c r="EO303" i="1" s="1"/>
  <c r="DR303" i="1"/>
  <c r="DQ303" i="1"/>
  <c r="DP303" i="1"/>
  <c r="DO303" i="1"/>
  <c r="DN303" i="1"/>
  <c r="DD303" i="1"/>
  <c r="DC303" i="1"/>
  <c r="DB303" i="1"/>
  <c r="DA303" i="1"/>
  <c r="CY303" i="1"/>
  <c r="CX303" i="1"/>
  <c r="CV303" i="1"/>
  <c r="CU303" i="1"/>
  <c r="CS303" i="1"/>
  <c r="CR303" i="1"/>
  <c r="CQ303" i="1"/>
  <c r="CP303" i="1"/>
  <c r="CO303" i="1"/>
  <c r="CE303" i="1"/>
  <c r="CD303" i="1"/>
  <c r="CC303" i="1"/>
  <c r="CB303" i="1"/>
  <c r="CA303" i="1"/>
  <c r="BZ303" i="1"/>
  <c r="BY303" i="1"/>
  <c r="BW303" i="1"/>
  <c r="BV303" i="1"/>
  <c r="BT303" i="1"/>
  <c r="BS303" i="1"/>
  <c r="BR303" i="1"/>
  <c r="BQ303" i="1"/>
  <c r="BP303" i="1"/>
  <c r="BF303" i="1"/>
  <c r="BE303" i="1"/>
  <c r="BD303" i="1"/>
  <c r="BC303" i="1"/>
  <c r="BB303" i="1"/>
  <c r="CZ303" i="1" s="1"/>
  <c r="DW303" i="1" s="1"/>
  <c r="EC303" i="1" s="1"/>
  <c r="BA303" i="1"/>
  <c r="AZ303" i="1"/>
  <c r="AX303" i="1"/>
  <c r="AW303" i="1"/>
  <c r="EO302" i="1"/>
  <c r="EN302" i="1"/>
  <c r="EL302" i="1"/>
  <c r="EJ302" i="1"/>
  <c r="DX302" i="1"/>
  <c r="DT302" i="1"/>
  <c r="DR302" i="1"/>
  <c r="DQ302" i="1"/>
  <c r="DP302" i="1"/>
  <c r="DO302" i="1"/>
  <c r="DN302" i="1"/>
  <c r="DD302" i="1"/>
  <c r="DC302" i="1"/>
  <c r="DB302" i="1"/>
  <c r="DA302" i="1"/>
  <c r="CY302" i="1"/>
  <c r="CX302" i="1"/>
  <c r="DW302" i="1" s="1"/>
  <c r="CW302" i="1"/>
  <c r="CU302" i="1"/>
  <c r="CS302" i="1"/>
  <c r="CR302" i="1"/>
  <c r="CQ302" i="1"/>
  <c r="CP302" i="1"/>
  <c r="CO302" i="1"/>
  <c r="CE302" i="1"/>
  <c r="CD302" i="1"/>
  <c r="CC302" i="1"/>
  <c r="CB302" i="1"/>
  <c r="CA302" i="1"/>
  <c r="BZ302" i="1"/>
  <c r="BY302" i="1"/>
  <c r="BX302" i="1"/>
  <c r="BV302" i="1"/>
  <c r="EF302" i="1" s="1"/>
  <c r="EX302" i="1" s="1"/>
  <c r="BT302" i="1"/>
  <c r="BS302" i="1"/>
  <c r="BR302" i="1"/>
  <c r="BQ302" i="1"/>
  <c r="BP302" i="1"/>
  <c r="BF302" i="1"/>
  <c r="BE302" i="1"/>
  <c r="BD302" i="1"/>
  <c r="BC302" i="1"/>
  <c r="BB302" i="1"/>
  <c r="CZ302" i="1" s="1"/>
  <c r="BA302" i="1"/>
  <c r="AZ302" i="1"/>
  <c r="AY302" i="1"/>
  <c r="AW302" i="1"/>
  <c r="DT301" i="1"/>
  <c r="DR301" i="1"/>
  <c r="DQ301" i="1"/>
  <c r="DP301" i="1"/>
  <c r="DO301" i="1"/>
  <c r="DN301" i="1"/>
  <c r="DD301" i="1"/>
  <c r="DC301" i="1"/>
  <c r="DB301" i="1"/>
  <c r="DA301" i="1"/>
  <c r="CY301" i="1"/>
  <c r="CX301" i="1"/>
  <c r="CW301" i="1"/>
  <c r="CV301" i="1"/>
  <c r="CS301" i="1"/>
  <c r="CR301" i="1"/>
  <c r="CQ301" i="1"/>
  <c r="CP301" i="1"/>
  <c r="CO301" i="1"/>
  <c r="CE301" i="1"/>
  <c r="CD301" i="1"/>
  <c r="CC301" i="1"/>
  <c r="CB301" i="1"/>
  <c r="CA301" i="1"/>
  <c r="BZ301" i="1"/>
  <c r="BY301" i="1"/>
  <c r="BX301" i="1"/>
  <c r="BW301" i="1"/>
  <c r="BT301" i="1"/>
  <c r="BS301" i="1"/>
  <c r="BR301" i="1"/>
  <c r="BQ301" i="1"/>
  <c r="BP301" i="1"/>
  <c r="BF301" i="1"/>
  <c r="BE301" i="1"/>
  <c r="BD301" i="1"/>
  <c r="BC301" i="1"/>
  <c r="BB301" i="1"/>
  <c r="CZ301" i="1" s="1"/>
  <c r="BA301" i="1"/>
  <c r="AZ301" i="1"/>
  <c r="AY301" i="1"/>
  <c r="AX301" i="1"/>
  <c r="DR298" i="1"/>
  <c r="DQ298" i="1"/>
  <c r="DP298" i="1"/>
  <c r="DO298" i="1"/>
  <c r="DN298" i="1"/>
  <c r="J298" i="1"/>
  <c r="H298" i="1"/>
  <c r="G298" i="1"/>
  <c r="EQ297" i="1"/>
  <c r="EP297" i="1"/>
  <c r="EN297" i="1"/>
  <c r="EM297" i="1"/>
  <c r="EL297" i="1"/>
  <c r="EJ297" i="1"/>
  <c r="DT297" i="1"/>
  <c r="EO297" i="1" s="1"/>
  <c r="DR297" i="1"/>
  <c r="DQ297" i="1"/>
  <c r="DA297" i="1"/>
  <c r="CY297" i="1"/>
  <c r="CW297" i="1"/>
  <c r="CS297" i="1"/>
  <c r="CR297" i="1"/>
  <c r="CQ297" i="1"/>
  <c r="CP297" i="1"/>
  <c r="CO297" i="1"/>
  <c r="CB297" i="1"/>
  <c r="CA297" i="1"/>
  <c r="BZ297" i="1"/>
  <c r="BY297" i="1"/>
  <c r="BX297" i="1"/>
  <c r="BW297" i="1"/>
  <c r="BV297" i="1"/>
  <c r="BT297" i="1"/>
  <c r="BS297" i="1"/>
  <c r="BR297" i="1"/>
  <c r="BQ297" i="1"/>
  <c r="BP297" i="1"/>
  <c r="BC297" i="1"/>
  <c r="BB297" i="1"/>
  <c r="CZ297" i="1" s="1"/>
  <c r="BA297" i="1"/>
  <c r="AZ297" i="1"/>
  <c r="CX297" i="1" s="1"/>
  <c r="AY297" i="1"/>
  <c r="AX297" i="1"/>
  <c r="CV297" i="1" s="1"/>
  <c r="AW297" i="1"/>
  <c r="EQ296" i="1"/>
  <c r="EP296" i="1"/>
  <c r="EN296" i="1"/>
  <c r="EM296" i="1"/>
  <c r="EL296" i="1"/>
  <c r="EJ296" i="1"/>
  <c r="DT296" i="1"/>
  <c r="EO296" i="1" s="1"/>
  <c r="DR296" i="1"/>
  <c r="DQ296" i="1"/>
  <c r="DB296" i="1"/>
  <c r="CX296" i="1"/>
  <c r="CS296" i="1"/>
  <c r="CR296" i="1"/>
  <c r="CQ296" i="1"/>
  <c r="CP296" i="1"/>
  <c r="CO296" i="1"/>
  <c r="CC296" i="1"/>
  <c r="CA296" i="1"/>
  <c r="BZ296" i="1"/>
  <c r="BY296" i="1"/>
  <c r="BX296" i="1"/>
  <c r="BW296" i="1"/>
  <c r="BV296" i="1"/>
  <c r="BT296" i="1"/>
  <c r="BS296" i="1"/>
  <c r="BR296" i="1"/>
  <c r="BQ296" i="1"/>
  <c r="BP296" i="1"/>
  <c r="BD296" i="1"/>
  <c r="BB296" i="1"/>
  <c r="CZ296" i="1" s="1"/>
  <c r="BA296" i="1"/>
  <c r="CY296" i="1" s="1"/>
  <c r="AZ296" i="1"/>
  <c r="AY296" i="1"/>
  <c r="CW296" i="1" s="1"/>
  <c r="AX296" i="1"/>
  <c r="CV296" i="1" s="1"/>
  <c r="AW296" i="1"/>
  <c r="EP295" i="1"/>
  <c r="EN295" i="1"/>
  <c r="EL295" i="1"/>
  <c r="EJ295" i="1"/>
  <c r="DT295" i="1"/>
  <c r="EO295" i="1" s="1"/>
  <c r="DR295" i="1"/>
  <c r="DQ295" i="1"/>
  <c r="DB295" i="1"/>
  <c r="CW295" i="1"/>
  <c r="CS295" i="1"/>
  <c r="CR295" i="1"/>
  <c r="CQ295" i="1"/>
  <c r="CP295" i="1"/>
  <c r="CO295" i="1"/>
  <c r="CC295" i="1"/>
  <c r="CB295" i="1"/>
  <c r="BZ295" i="1"/>
  <c r="BY295" i="1"/>
  <c r="BX295" i="1"/>
  <c r="BW295" i="1"/>
  <c r="BV295" i="1"/>
  <c r="BT295" i="1"/>
  <c r="BS295" i="1"/>
  <c r="BR295" i="1"/>
  <c r="BQ295" i="1"/>
  <c r="BP295" i="1"/>
  <c r="BD295" i="1"/>
  <c r="BC295" i="1"/>
  <c r="DA295" i="1" s="1"/>
  <c r="BA295" i="1"/>
  <c r="CY295" i="1" s="1"/>
  <c r="AZ295" i="1"/>
  <c r="CX295" i="1" s="1"/>
  <c r="AY295" i="1"/>
  <c r="AX295" i="1"/>
  <c r="CV295" i="1" s="1"/>
  <c r="AW295" i="1"/>
  <c r="EP294" i="1"/>
  <c r="EN294" i="1"/>
  <c r="EL294" i="1"/>
  <c r="EJ294" i="1"/>
  <c r="DT294" i="1"/>
  <c r="EO294" i="1" s="1"/>
  <c r="DR294" i="1"/>
  <c r="DQ294" i="1"/>
  <c r="DB294" i="1"/>
  <c r="CS294" i="1"/>
  <c r="CR294" i="1"/>
  <c r="CQ294" i="1"/>
  <c r="CP294" i="1"/>
  <c r="CO294" i="1"/>
  <c r="CC294" i="1"/>
  <c r="CB294" i="1"/>
  <c r="CA294" i="1"/>
  <c r="BY294" i="1"/>
  <c r="BX294" i="1"/>
  <c r="BW294" i="1"/>
  <c r="BV294" i="1"/>
  <c r="BT294" i="1"/>
  <c r="BS294" i="1"/>
  <c r="BR294" i="1"/>
  <c r="BQ294" i="1"/>
  <c r="BP294" i="1"/>
  <c r="BD294" i="1"/>
  <c r="BC294" i="1"/>
  <c r="DA294" i="1" s="1"/>
  <c r="BB294" i="1"/>
  <c r="CZ294" i="1" s="1"/>
  <c r="AZ294" i="1"/>
  <c r="CX294" i="1" s="1"/>
  <c r="AY294" i="1"/>
  <c r="CW294" i="1" s="1"/>
  <c r="AX294" i="1"/>
  <c r="CV294" i="1" s="1"/>
  <c r="AW294" i="1"/>
  <c r="EP293" i="1"/>
  <c r="EN293" i="1"/>
  <c r="EL293" i="1"/>
  <c r="EJ293" i="1"/>
  <c r="DT293" i="1"/>
  <c r="EO293" i="1" s="1"/>
  <c r="DR293" i="1"/>
  <c r="DQ293" i="1"/>
  <c r="CW293" i="1"/>
  <c r="CS293" i="1"/>
  <c r="CR293" i="1"/>
  <c r="CQ293" i="1"/>
  <c r="CP293" i="1"/>
  <c r="CO293" i="1"/>
  <c r="CC293" i="1"/>
  <c r="CB293" i="1"/>
  <c r="CA293" i="1"/>
  <c r="BZ293" i="1"/>
  <c r="BX293" i="1"/>
  <c r="BW293" i="1"/>
  <c r="BV293" i="1"/>
  <c r="BT293" i="1"/>
  <c r="BS293" i="1"/>
  <c r="BR293" i="1"/>
  <c r="BQ293" i="1"/>
  <c r="BP293" i="1"/>
  <c r="BD293" i="1"/>
  <c r="DB293" i="1" s="1"/>
  <c r="BC293" i="1"/>
  <c r="DA293" i="1" s="1"/>
  <c r="BB293" i="1"/>
  <c r="CZ293" i="1" s="1"/>
  <c r="BA293" i="1"/>
  <c r="CY293" i="1" s="1"/>
  <c r="AY293" i="1"/>
  <c r="AX293" i="1"/>
  <c r="CV293" i="1" s="1"/>
  <c r="AW293" i="1"/>
  <c r="EP292" i="1"/>
  <c r="EN292" i="1"/>
  <c r="EL292" i="1"/>
  <c r="EJ292" i="1"/>
  <c r="DT292" i="1"/>
  <c r="EO292" i="1" s="1"/>
  <c r="DR292" i="1"/>
  <c r="DQ292" i="1"/>
  <c r="DB292" i="1"/>
  <c r="CX292" i="1"/>
  <c r="CS292" i="1"/>
  <c r="CR292" i="1"/>
  <c r="CQ292" i="1"/>
  <c r="CP292" i="1"/>
  <c r="CO292" i="1"/>
  <c r="CC292" i="1"/>
  <c r="CB292" i="1"/>
  <c r="CA292" i="1"/>
  <c r="BZ292" i="1"/>
  <c r="BY292" i="1"/>
  <c r="BW292" i="1"/>
  <c r="BV292" i="1"/>
  <c r="BT292" i="1"/>
  <c r="BS292" i="1"/>
  <c r="BR292" i="1"/>
  <c r="BQ292" i="1"/>
  <c r="BP292" i="1"/>
  <c r="BD292" i="1"/>
  <c r="BC292" i="1"/>
  <c r="DA292" i="1" s="1"/>
  <c r="BB292" i="1"/>
  <c r="CZ292" i="1" s="1"/>
  <c r="BA292" i="1"/>
  <c r="CY292" i="1" s="1"/>
  <c r="AZ292" i="1"/>
  <c r="AX292" i="1"/>
  <c r="CV292" i="1" s="1"/>
  <c r="AW292" i="1"/>
  <c r="EP291" i="1"/>
  <c r="EN291" i="1"/>
  <c r="EL291" i="1"/>
  <c r="EJ291" i="1"/>
  <c r="DT291" i="1"/>
  <c r="EO291" i="1" s="1"/>
  <c r="DR291" i="1"/>
  <c r="DQ291" i="1"/>
  <c r="DP291" i="1"/>
  <c r="DO291" i="1"/>
  <c r="DN291" i="1"/>
  <c r="CY291" i="1"/>
  <c r="CS291" i="1"/>
  <c r="CR291" i="1"/>
  <c r="CQ291" i="1"/>
  <c r="CP291" i="1"/>
  <c r="CO291" i="1"/>
  <c r="CC291" i="1"/>
  <c r="CB291" i="1"/>
  <c r="CA291" i="1"/>
  <c r="BZ291" i="1"/>
  <c r="BY291" i="1"/>
  <c r="BX291" i="1"/>
  <c r="BV291" i="1"/>
  <c r="BT291" i="1"/>
  <c r="BS291" i="1"/>
  <c r="BR291" i="1"/>
  <c r="BQ291" i="1"/>
  <c r="BP291" i="1"/>
  <c r="BD291" i="1"/>
  <c r="DB291" i="1" s="1"/>
  <c r="BC291" i="1"/>
  <c r="DA291" i="1" s="1"/>
  <c r="BB291" i="1"/>
  <c r="CZ291" i="1" s="1"/>
  <c r="BA291" i="1"/>
  <c r="AZ291" i="1"/>
  <c r="CX291" i="1" s="1"/>
  <c r="AY291" i="1"/>
  <c r="AW291" i="1"/>
  <c r="CU291" i="1" s="1"/>
  <c r="EQ290" i="1"/>
  <c r="EO290" i="1"/>
  <c r="EM290" i="1"/>
  <c r="DT290" i="1"/>
  <c r="DR290" i="1"/>
  <c r="DQ290" i="1"/>
  <c r="DP290" i="1"/>
  <c r="DO290" i="1"/>
  <c r="DN290" i="1"/>
  <c r="CZ290" i="1"/>
  <c r="CS290" i="1"/>
  <c r="CR290" i="1"/>
  <c r="CQ290" i="1"/>
  <c r="CP290" i="1"/>
  <c r="CO290" i="1"/>
  <c r="CC290" i="1"/>
  <c r="CB290" i="1"/>
  <c r="CA290" i="1"/>
  <c r="BZ290" i="1"/>
  <c r="BY290" i="1"/>
  <c r="BX290" i="1"/>
  <c r="BW290" i="1"/>
  <c r="BT290" i="1"/>
  <c r="BS290" i="1"/>
  <c r="BR290" i="1"/>
  <c r="BQ290" i="1"/>
  <c r="BP290" i="1"/>
  <c r="BD290" i="1"/>
  <c r="DB290" i="1" s="1"/>
  <c r="BC290" i="1"/>
  <c r="DA290" i="1" s="1"/>
  <c r="BB290" i="1"/>
  <c r="BA290" i="1"/>
  <c r="CY290" i="1" s="1"/>
  <c r="AZ290" i="1"/>
  <c r="CX290" i="1" s="1"/>
  <c r="AY290" i="1"/>
  <c r="CW290" i="1" s="1"/>
  <c r="AX290" i="1"/>
  <c r="J287" i="1"/>
  <c r="H287" i="1"/>
  <c r="G287" i="1"/>
  <c r="EQ286" i="1"/>
  <c r="EO286" i="1"/>
  <c r="EM286" i="1"/>
  <c r="DT286" i="1"/>
  <c r="DR286" i="1"/>
  <c r="DQ286" i="1"/>
  <c r="DA286" i="1"/>
  <c r="CZ286" i="1"/>
  <c r="CY286" i="1"/>
  <c r="CX286" i="1"/>
  <c r="CV286" i="1"/>
  <c r="DX286" i="1" s="1"/>
  <c r="CU286" i="1"/>
  <c r="CS286" i="1"/>
  <c r="CR286" i="1"/>
  <c r="CQ286" i="1"/>
  <c r="CP286" i="1"/>
  <c r="CO286" i="1"/>
  <c r="CB286" i="1"/>
  <c r="CA286" i="1"/>
  <c r="BZ286" i="1"/>
  <c r="BY286" i="1"/>
  <c r="BX286" i="1"/>
  <c r="BW286" i="1"/>
  <c r="BV286" i="1"/>
  <c r="BT286" i="1"/>
  <c r="BS286" i="1"/>
  <c r="BR286" i="1"/>
  <c r="BQ286" i="1"/>
  <c r="BP286" i="1"/>
  <c r="BC286" i="1"/>
  <c r="BB286" i="1"/>
  <c r="BA286" i="1"/>
  <c r="AZ286" i="1"/>
  <c r="AY286" i="1"/>
  <c r="CW286" i="1" s="1"/>
  <c r="AX286" i="1"/>
  <c r="AW286" i="1"/>
  <c r="EQ285" i="1"/>
  <c r="EO285" i="1"/>
  <c r="EM285" i="1"/>
  <c r="DT285" i="1"/>
  <c r="DR285" i="1"/>
  <c r="DQ285" i="1"/>
  <c r="DB285" i="1"/>
  <c r="CZ285" i="1"/>
  <c r="CY285" i="1"/>
  <c r="CX285" i="1"/>
  <c r="CV285" i="1"/>
  <c r="DX285" i="1" s="1"/>
  <c r="CU285" i="1"/>
  <c r="CS285" i="1"/>
  <c r="CR285" i="1"/>
  <c r="CQ285" i="1"/>
  <c r="CP285" i="1"/>
  <c r="CO285" i="1"/>
  <c r="CC285" i="1"/>
  <c r="CA285" i="1"/>
  <c r="BZ285" i="1"/>
  <c r="BY285" i="1"/>
  <c r="BX285" i="1"/>
  <c r="BW285" i="1"/>
  <c r="BV285" i="1"/>
  <c r="BT285" i="1"/>
  <c r="BS285" i="1"/>
  <c r="BR285" i="1"/>
  <c r="BQ285" i="1"/>
  <c r="BP285" i="1"/>
  <c r="BD285" i="1"/>
  <c r="BB285" i="1"/>
  <c r="BA285" i="1"/>
  <c r="AZ285" i="1"/>
  <c r="AY285" i="1"/>
  <c r="CW285" i="1" s="1"/>
  <c r="AX285" i="1"/>
  <c r="AW285" i="1"/>
  <c r="EQ284" i="1"/>
  <c r="EO284" i="1"/>
  <c r="EM284" i="1"/>
  <c r="DT284" i="1"/>
  <c r="DR284" i="1"/>
  <c r="DQ284" i="1"/>
  <c r="DB284" i="1"/>
  <c r="DA284" i="1"/>
  <c r="CY284" i="1"/>
  <c r="CX284" i="1"/>
  <c r="CV284" i="1"/>
  <c r="CU284" i="1"/>
  <c r="CS284" i="1"/>
  <c r="CR284" i="1"/>
  <c r="CQ284" i="1"/>
  <c r="CP284" i="1"/>
  <c r="CO284" i="1"/>
  <c r="CC284" i="1"/>
  <c r="CB284" i="1"/>
  <c r="BZ284" i="1"/>
  <c r="BY284" i="1"/>
  <c r="BX284" i="1"/>
  <c r="BW284" i="1"/>
  <c r="BV284" i="1"/>
  <c r="BT284" i="1"/>
  <c r="BS284" i="1"/>
  <c r="BR284" i="1"/>
  <c r="BQ284" i="1"/>
  <c r="BP284" i="1"/>
  <c r="BD284" i="1"/>
  <c r="BC284" i="1"/>
  <c r="BA284" i="1"/>
  <c r="AZ284" i="1"/>
  <c r="AY284" i="1"/>
  <c r="CW284" i="1" s="1"/>
  <c r="AX284" i="1"/>
  <c r="AW284" i="1"/>
  <c r="EQ283" i="1"/>
  <c r="EO283" i="1"/>
  <c r="EM283" i="1"/>
  <c r="DT283" i="1"/>
  <c r="DR283" i="1"/>
  <c r="DQ283" i="1"/>
  <c r="DB283" i="1"/>
  <c r="DA283" i="1"/>
  <c r="CZ283" i="1"/>
  <c r="CX283" i="1"/>
  <c r="CV283" i="1"/>
  <c r="CU283" i="1"/>
  <c r="CS283" i="1"/>
  <c r="CR283" i="1"/>
  <c r="CQ283" i="1"/>
  <c r="CP283" i="1"/>
  <c r="CO283" i="1"/>
  <c r="CC283" i="1"/>
  <c r="CB283" i="1"/>
  <c r="CA283" i="1"/>
  <c r="BY283" i="1"/>
  <c r="BX283" i="1"/>
  <c r="BW283" i="1"/>
  <c r="BV283" i="1"/>
  <c r="BT283" i="1"/>
  <c r="BS283" i="1"/>
  <c r="BR283" i="1"/>
  <c r="BQ283" i="1"/>
  <c r="BP283" i="1"/>
  <c r="BD283" i="1"/>
  <c r="BC283" i="1"/>
  <c r="BB283" i="1"/>
  <c r="AZ283" i="1"/>
  <c r="AY283" i="1"/>
  <c r="CW283" i="1" s="1"/>
  <c r="AX283" i="1"/>
  <c r="AW283" i="1"/>
  <c r="EM282" i="1"/>
  <c r="DV282" i="1"/>
  <c r="DT282" i="1"/>
  <c r="DR282" i="1"/>
  <c r="DQ282" i="1"/>
  <c r="DB282" i="1"/>
  <c r="DA282" i="1"/>
  <c r="CZ282" i="1"/>
  <c r="CY282" i="1"/>
  <c r="CV282" i="1"/>
  <c r="DX282" i="1" s="1"/>
  <c r="CU282" i="1"/>
  <c r="CS282" i="1"/>
  <c r="CR282" i="1"/>
  <c r="CQ282" i="1"/>
  <c r="CP282" i="1"/>
  <c r="CO282" i="1"/>
  <c r="CC282" i="1"/>
  <c r="CB282" i="1"/>
  <c r="CA282" i="1"/>
  <c r="BZ282" i="1"/>
  <c r="BX282" i="1"/>
  <c r="BW282" i="1"/>
  <c r="BV282" i="1"/>
  <c r="BT282" i="1"/>
  <c r="BS282" i="1"/>
  <c r="BR282" i="1"/>
  <c r="BQ282" i="1"/>
  <c r="BP282" i="1"/>
  <c r="BD282" i="1"/>
  <c r="BC282" i="1"/>
  <c r="BB282" i="1"/>
  <c r="BA282" i="1"/>
  <c r="AY282" i="1"/>
  <c r="CW282" i="1" s="1"/>
  <c r="AX282" i="1"/>
  <c r="AW282" i="1"/>
  <c r="EQ281" i="1"/>
  <c r="EO281" i="1"/>
  <c r="EL281" i="1"/>
  <c r="DT281" i="1"/>
  <c r="EM281" i="1" s="1"/>
  <c r="DR281" i="1"/>
  <c r="DQ281" i="1"/>
  <c r="CY281" i="1"/>
  <c r="CV281" i="1"/>
  <c r="CS281" i="1"/>
  <c r="CR281" i="1"/>
  <c r="CQ281" i="1"/>
  <c r="CP281" i="1"/>
  <c r="CO281" i="1"/>
  <c r="CC281" i="1"/>
  <c r="CB281" i="1"/>
  <c r="CA281" i="1"/>
  <c r="BZ281" i="1"/>
  <c r="BY281" i="1"/>
  <c r="EF281" i="1" s="1"/>
  <c r="EX281" i="1" s="1"/>
  <c r="BW281" i="1"/>
  <c r="BV281" i="1"/>
  <c r="BT281" i="1"/>
  <c r="BS281" i="1"/>
  <c r="BR281" i="1"/>
  <c r="BQ281" i="1"/>
  <c r="BP281" i="1"/>
  <c r="BD281" i="1"/>
  <c r="DB281" i="1" s="1"/>
  <c r="BC281" i="1"/>
  <c r="DA281" i="1" s="1"/>
  <c r="BB281" i="1"/>
  <c r="CZ281" i="1" s="1"/>
  <c r="BA281" i="1"/>
  <c r="AZ281" i="1"/>
  <c r="CX281" i="1" s="1"/>
  <c r="AX281" i="1"/>
  <c r="AW281" i="1"/>
  <c r="EM280" i="1"/>
  <c r="DV280" i="1"/>
  <c r="DT280" i="1"/>
  <c r="DR280" i="1"/>
  <c r="DQ280" i="1"/>
  <c r="DP280" i="1"/>
  <c r="DO280" i="1"/>
  <c r="DN280" i="1"/>
  <c r="DB280" i="1"/>
  <c r="DA280" i="1"/>
  <c r="CZ280" i="1"/>
  <c r="DZ284" i="1" s="1"/>
  <c r="CY280" i="1"/>
  <c r="CX280" i="1"/>
  <c r="CU280" i="1"/>
  <c r="CS280" i="1"/>
  <c r="CR280" i="1"/>
  <c r="CQ280" i="1"/>
  <c r="CP280" i="1"/>
  <c r="CO280" i="1"/>
  <c r="CC280" i="1"/>
  <c r="CB280" i="1"/>
  <c r="CA280" i="1"/>
  <c r="BZ280" i="1"/>
  <c r="BY280" i="1"/>
  <c r="BX280" i="1"/>
  <c r="BV280" i="1"/>
  <c r="EF280" i="1" s="1"/>
  <c r="BT280" i="1"/>
  <c r="BS280" i="1"/>
  <c r="BR280" i="1"/>
  <c r="BQ280" i="1"/>
  <c r="BP280" i="1"/>
  <c r="BD280" i="1"/>
  <c r="BC280" i="1"/>
  <c r="BB280" i="1"/>
  <c r="BA280" i="1"/>
  <c r="AZ280" i="1"/>
  <c r="AY280" i="1"/>
  <c r="CW280" i="1" s="1"/>
  <c r="AW280" i="1"/>
  <c r="EO279" i="1"/>
  <c r="EL279" i="1"/>
  <c r="EJ279" i="1"/>
  <c r="DT279" i="1"/>
  <c r="DR279" i="1"/>
  <c r="DQ279" i="1"/>
  <c r="DP279" i="1"/>
  <c r="DO279" i="1"/>
  <c r="DN279" i="1"/>
  <c r="DB279" i="1"/>
  <c r="DA279" i="1"/>
  <c r="CZ279" i="1"/>
  <c r="CY279" i="1"/>
  <c r="CX279" i="1"/>
  <c r="CV279" i="1"/>
  <c r="CS279" i="1"/>
  <c r="CR279" i="1"/>
  <c r="CQ279" i="1"/>
  <c r="CP279" i="1"/>
  <c r="CO279" i="1"/>
  <c r="CC279" i="1"/>
  <c r="CB279" i="1"/>
  <c r="CA279" i="1"/>
  <c r="BZ279" i="1"/>
  <c r="BY279" i="1"/>
  <c r="BX279" i="1"/>
  <c r="EF279" i="1" s="1"/>
  <c r="EX279" i="1" s="1"/>
  <c r="BW279" i="1"/>
  <c r="BT279" i="1"/>
  <c r="BS279" i="1"/>
  <c r="BR279" i="1"/>
  <c r="BQ279" i="1"/>
  <c r="BP279" i="1"/>
  <c r="BD279" i="1"/>
  <c r="BC279" i="1"/>
  <c r="BB279" i="1"/>
  <c r="BA279" i="1"/>
  <c r="AZ279" i="1"/>
  <c r="AY279" i="1"/>
  <c r="CW279" i="1" s="1"/>
  <c r="AX279" i="1"/>
  <c r="J276" i="1"/>
  <c r="H276" i="1"/>
  <c r="G276" i="1"/>
  <c r="EQ275" i="1"/>
  <c r="EP275" i="1"/>
  <c r="EN275" i="1"/>
  <c r="EM275" i="1"/>
  <c r="EL275" i="1"/>
  <c r="EJ275" i="1"/>
  <c r="DV275" i="1"/>
  <c r="DT275" i="1"/>
  <c r="EO275" i="1" s="1"/>
  <c r="DR275" i="1"/>
  <c r="DQ275" i="1"/>
  <c r="CZ275" i="1"/>
  <c r="CY275" i="1"/>
  <c r="CX275" i="1"/>
  <c r="CW275" i="1"/>
  <c r="CV275" i="1"/>
  <c r="CU275" i="1"/>
  <c r="CS275" i="1"/>
  <c r="CR275" i="1"/>
  <c r="CQ275" i="1"/>
  <c r="CP275" i="1"/>
  <c r="CO275" i="1"/>
  <c r="CB275" i="1"/>
  <c r="CA275" i="1"/>
  <c r="BZ275" i="1"/>
  <c r="BY275" i="1"/>
  <c r="BX275" i="1"/>
  <c r="BW275" i="1"/>
  <c r="BV275" i="1"/>
  <c r="BT275" i="1"/>
  <c r="BS275" i="1"/>
  <c r="BR275" i="1"/>
  <c r="BQ275" i="1"/>
  <c r="BP275" i="1"/>
  <c r="BC275" i="1"/>
  <c r="DA275" i="1" s="1"/>
  <c r="BB275" i="1"/>
  <c r="BA275" i="1"/>
  <c r="AZ275" i="1"/>
  <c r="AY275" i="1"/>
  <c r="AX275" i="1"/>
  <c r="AW275" i="1"/>
  <c r="EQ274" i="1"/>
  <c r="EP274" i="1"/>
  <c r="EN274" i="1"/>
  <c r="EM274" i="1"/>
  <c r="EL274" i="1"/>
  <c r="EJ274" i="1"/>
  <c r="DT274" i="1"/>
  <c r="EO274" i="1" s="1"/>
  <c r="DR274" i="1"/>
  <c r="DQ274" i="1"/>
  <c r="CX274" i="1"/>
  <c r="CS274" i="1"/>
  <c r="CR274" i="1"/>
  <c r="CQ274" i="1"/>
  <c r="CP274" i="1"/>
  <c r="CO274" i="1"/>
  <c r="CC274" i="1"/>
  <c r="CA274" i="1"/>
  <c r="BZ274" i="1"/>
  <c r="BY274" i="1"/>
  <c r="BX274" i="1"/>
  <c r="BW274" i="1"/>
  <c r="BV274" i="1"/>
  <c r="BT274" i="1"/>
  <c r="BS274" i="1"/>
  <c r="BR274" i="1"/>
  <c r="BQ274" i="1"/>
  <c r="BP274" i="1"/>
  <c r="BD274" i="1"/>
  <c r="DB274" i="1" s="1"/>
  <c r="BB274" i="1"/>
  <c r="CZ274" i="1" s="1"/>
  <c r="BA274" i="1"/>
  <c r="CY274" i="1" s="1"/>
  <c r="AZ274" i="1"/>
  <c r="AY274" i="1"/>
  <c r="CW274" i="1" s="1"/>
  <c r="AX274" i="1"/>
  <c r="CV274" i="1" s="1"/>
  <c r="AW274" i="1"/>
  <c r="CU274" i="1" s="1"/>
  <c r="EQ273" i="1"/>
  <c r="EP273" i="1"/>
  <c r="EN273" i="1"/>
  <c r="EM273" i="1"/>
  <c r="EL273" i="1"/>
  <c r="EJ273" i="1"/>
  <c r="DV273" i="1"/>
  <c r="DT273" i="1"/>
  <c r="EO273" i="1" s="1"/>
  <c r="DR273" i="1"/>
  <c r="DQ273" i="1"/>
  <c r="DB273" i="1"/>
  <c r="CY273" i="1"/>
  <c r="CX273" i="1"/>
  <c r="CW273" i="1"/>
  <c r="CV273" i="1"/>
  <c r="CU273" i="1"/>
  <c r="CS273" i="1"/>
  <c r="CR273" i="1"/>
  <c r="CQ273" i="1"/>
  <c r="CP273" i="1"/>
  <c r="CO273" i="1"/>
  <c r="CC273" i="1"/>
  <c r="CB273" i="1"/>
  <c r="BZ273" i="1"/>
  <c r="BY273" i="1"/>
  <c r="BX273" i="1"/>
  <c r="BW273" i="1"/>
  <c r="BV273" i="1"/>
  <c r="BT273" i="1"/>
  <c r="BS273" i="1"/>
  <c r="BR273" i="1"/>
  <c r="BQ273" i="1"/>
  <c r="BP273" i="1"/>
  <c r="BD273" i="1"/>
  <c r="BC273" i="1"/>
  <c r="DA273" i="1" s="1"/>
  <c r="BA273" i="1"/>
  <c r="AZ273" i="1"/>
  <c r="AY273" i="1"/>
  <c r="AX273" i="1"/>
  <c r="AW273" i="1"/>
  <c r="EQ272" i="1"/>
  <c r="EP272" i="1"/>
  <c r="EN272" i="1"/>
  <c r="EM272" i="1"/>
  <c r="EL272" i="1"/>
  <c r="EJ272" i="1"/>
  <c r="DT272" i="1"/>
  <c r="EO272" i="1" s="1"/>
  <c r="DR272" i="1"/>
  <c r="DQ272" i="1"/>
  <c r="DB272" i="1"/>
  <c r="CZ272" i="1"/>
  <c r="CX272" i="1"/>
  <c r="CW272" i="1"/>
  <c r="CV272" i="1"/>
  <c r="CU272" i="1"/>
  <c r="CS272" i="1"/>
  <c r="CR272" i="1"/>
  <c r="CQ272" i="1"/>
  <c r="CP272" i="1"/>
  <c r="CO272" i="1"/>
  <c r="CC272" i="1"/>
  <c r="CB272" i="1"/>
  <c r="CA272" i="1"/>
  <c r="BY272" i="1"/>
  <c r="BX272" i="1"/>
  <c r="BW272" i="1"/>
  <c r="BV272" i="1"/>
  <c r="EF272" i="1" s="1"/>
  <c r="EX272" i="1" s="1"/>
  <c r="BT272" i="1"/>
  <c r="BS272" i="1"/>
  <c r="BR272" i="1"/>
  <c r="BQ272" i="1"/>
  <c r="BP272" i="1"/>
  <c r="BD272" i="1"/>
  <c r="BC272" i="1"/>
  <c r="DA272" i="1" s="1"/>
  <c r="BB272" i="1"/>
  <c r="AZ272" i="1"/>
  <c r="AY272" i="1"/>
  <c r="AX272" i="1"/>
  <c r="AW272" i="1"/>
  <c r="EE272" i="1" s="1"/>
  <c r="EQ271" i="1"/>
  <c r="EP271" i="1"/>
  <c r="EN271" i="1"/>
  <c r="EM271" i="1"/>
  <c r="EL271" i="1"/>
  <c r="EJ271" i="1"/>
  <c r="EA271" i="1"/>
  <c r="DV271" i="1"/>
  <c r="DT271" i="1"/>
  <c r="EO271" i="1" s="1"/>
  <c r="DR271" i="1"/>
  <c r="DQ271" i="1"/>
  <c r="DB271" i="1"/>
  <c r="CZ271" i="1"/>
  <c r="CY271" i="1"/>
  <c r="CW271" i="1"/>
  <c r="CV271" i="1"/>
  <c r="CU271" i="1"/>
  <c r="CS271" i="1"/>
  <c r="CR271" i="1"/>
  <c r="CQ271" i="1"/>
  <c r="CP271" i="1"/>
  <c r="CO271" i="1"/>
  <c r="CC271" i="1"/>
  <c r="CB271" i="1"/>
  <c r="CA271" i="1"/>
  <c r="BZ271" i="1"/>
  <c r="BX271" i="1"/>
  <c r="BW271" i="1"/>
  <c r="BV271" i="1"/>
  <c r="BT271" i="1"/>
  <c r="BS271" i="1"/>
  <c r="BR271" i="1"/>
  <c r="BQ271" i="1"/>
  <c r="BP271" i="1"/>
  <c r="BD271" i="1"/>
  <c r="BC271" i="1"/>
  <c r="DA271" i="1" s="1"/>
  <c r="BB271" i="1"/>
  <c r="BA271" i="1"/>
  <c r="AY271" i="1"/>
  <c r="AX271" i="1"/>
  <c r="AW271" i="1"/>
  <c r="DT270" i="1"/>
  <c r="DR270" i="1"/>
  <c r="DQ270" i="1"/>
  <c r="DB270" i="1"/>
  <c r="CZ270" i="1"/>
  <c r="CY270" i="1"/>
  <c r="CX270" i="1"/>
  <c r="CV270" i="1"/>
  <c r="CU270" i="1"/>
  <c r="CS270" i="1"/>
  <c r="CR270" i="1"/>
  <c r="CQ270" i="1"/>
  <c r="CP270" i="1"/>
  <c r="CO270" i="1"/>
  <c r="CC270" i="1"/>
  <c r="CB270" i="1"/>
  <c r="CA270" i="1"/>
  <c r="BZ270" i="1"/>
  <c r="BY270" i="1"/>
  <c r="BW270" i="1"/>
  <c r="BV270" i="1"/>
  <c r="BT270" i="1"/>
  <c r="BS270" i="1"/>
  <c r="BR270" i="1"/>
  <c r="BQ270" i="1"/>
  <c r="BP270" i="1"/>
  <c r="BD270" i="1"/>
  <c r="BC270" i="1"/>
  <c r="DA270" i="1" s="1"/>
  <c r="BB270" i="1"/>
  <c r="BA270" i="1"/>
  <c r="AZ270" i="1"/>
  <c r="AX270" i="1"/>
  <c r="AW270" i="1"/>
  <c r="EQ269" i="1"/>
  <c r="EO269" i="1"/>
  <c r="EM269" i="1"/>
  <c r="DT269" i="1"/>
  <c r="DR269" i="1"/>
  <c r="DQ269" i="1"/>
  <c r="DP269" i="1"/>
  <c r="DO269" i="1"/>
  <c r="DN269" i="1"/>
  <c r="DB269" i="1"/>
  <c r="CZ269" i="1"/>
  <c r="EA273" i="1" s="1"/>
  <c r="CY269" i="1"/>
  <c r="CX269" i="1"/>
  <c r="DY271" i="1" s="1"/>
  <c r="CW269" i="1"/>
  <c r="CU269" i="1"/>
  <c r="CS269" i="1"/>
  <c r="CR269" i="1"/>
  <c r="CQ269" i="1"/>
  <c r="CP269" i="1"/>
  <c r="CO269" i="1"/>
  <c r="CC269" i="1"/>
  <c r="CB269" i="1"/>
  <c r="CA269" i="1"/>
  <c r="BZ269" i="1"/>
  <c r="BY269" i="1"/>
  <c r="BX269" i="1"/>
  <c r="BV269" i="1"/>
  <c r="EE268" i="1" s="1"/>
  <c r="BT269" i="1"/>
  <c r="BS269" i="1"/>
  <c r="BR269" i="1"/>
  <c r="BQ269" i="1"/>
  <c r="BP269" i="1"/>
  <c r="BD269" i="1"/>
  <c r="BC269" i="1"/>
  <c r="DA269" i="1" s="1"/>
  <c r="BB269" i="1"/>
  <c r="BA269" i="1"/>
  <c r="AZ269" i="1"/>
  <c r="AY269" i="1"/>
  <c r="AW269" i="1"/>
  <c r="EE269" i="1" s="1"/>
  <c r="EP268" i="1"/>
  <c r="EN268" i="1"/>
  <c r="EL268" i="1"/>
  <c r="EJ268" i="1"/>
  <c r="DT268" i="1"/>
  <c r="EQ268" i="1" s="1"/>
  <c r="DR268" i="1"/>
  <c r="DQ268" i="1"/>
  <c r="DP268" i="1"/>
  <c r="DO268" i="1"/>
  <c r="DN268" i="1"/>
  <c r="DB268" i="1"/>
  <c r="CZ268" i="1"/>
  <c r="DZ273" i="1" s="1"/>
  <c r="CY268" i="1"/>
  <c r="DY272" i="1" s="1"/>
  <c r="CX268" i="1"/>
  <c r="DZ271" i="1" s="1"/>
  <c r="CW268" i="1"/>
  <c r="CV268" i="1"/>
  <c r="EA269" i="1" s="1"/>
  <c r="CS268" i="1"/>
  <c r="CR268" i="1"/>
  <c r="CQ268" i="1"/>
  <c r="CP268" i="1"/>
  <c r="CO268" i="1"/>
  <c r="CC268" i="1"/>
  <c r="CB268" i="1"/>
  <c r="CA268" i="1"/>
  <c r="BZ268" i="1"/>
  <c r="BY268" i="1"/>
  <c r="BX268" i="1"/>
  <c r="BW268" i="1"/>
  <c r="EF268" i="1" s="1"/>
  <c r="BT268" i="1"/>
  <c r="BS268" i="1"/>
  <c r="BR268" i="1"/>
  <c r="BQ268" i="1"/>
  <c r="BP268" i="1"/>
  <c r="BD268" i="1"/>
  <c r="BC268" i="1"/>
  <c r="DA268" i="1" s="1"/>
  <c r="BB268" i="1"/>
  <c r="BA268" i="1"/>
  <c r="AZ268" i="1"/>
  <c r="AY268" i="1"/>
  <c r="AX268" i="1"/>
  <c r="J265" i="1"/>
  <c r="H265" i="1"/>
  <c r="G265" i="1"/>
  <c r="EQ264" i="1"/>
  <c r="EP264" i="1"/>
  <c r="EN264" i="1"/>
  <c r="EM264" i="1"/>
  <c r="EL264" i="1"/>
  <c r="EJ264" i="1"/>
  <c r="DT264" i="1"/>
  <c r="EO264" i="1" s="1"/>
  <c r="DR264" i="1"/>
  <c r="DQ264" i="1"/>
  <c r="DA264" i="1"/>
  <c r="CW264" i="1"/>
  <c r="CS264" i="1"/>
  <c r="CR264" i="1"/>
  <c r="CQ264" i="1"/>
  <c r="CP264" i="1"/>
  <c r="CO264" i="1"/>
  <c r="CB264" i="1"/>
  <c r="CA264" i="1"/>
  <c r="BZ264" i="1"/>
  <c r="BY264" i="1"/>
  <c r="BX264" i="1"/>
  <c r="BW264" i="1"/>
  <c r="BV264" i="1"/>
  <c r="BT264" i="1"/>
  <c r="BS264" i="1"/>
  <c r="BR264" i="1"/>
  <c r="BQ264" i="1"/>
  <c r="BP264" i="1"/>
  <c r="BC264" i="1"/>
  <c r="BB264" i="1"/>
  <c r="CZ264" i="1" s="1"/>
  <c r="BA264" i="1"/>
  <c r="CY264" i="1" s="1"/>
  <c r="AZ264" i="1"/>
  <c r="CX264" i="1" s="1"/>
  <c r="AY264" i="1"/>
  <c r="AX264" i="1"/>
  <c r="CV264" i="1" s="1"/>
  <c r="AW264" i="1"/>
  <c r="EE264" i="1" s="1"/>
  <c r="EQ263" i="1"/>
  <c r="EP263" i="1"/>
  <c r="EN263" i="1"/>
  <c r="EM263" i="1"/>
  <c r="EL263" i="1"/>
  <c r="EJ263" i="1"/>
  <c r="DT263" i="1"/>
  <c r="EO263" i="1" s="1"/>
  <c r="DR263" i="1"/>
  <c r="DQ263" i="1"/>
  <c r="DB263" i="1"/>
  <c r="CZ263" i="1"/>
  <c r="CS263" i="1"/>
  <c r="CR263" i="1"/>
  <c r="CQ263" i="1"/>
  <c r="CP263" i="1"/>
  <c r="CO263" i="1"/>
  <c r="CC263" i="1"/>
  <c r="CA263" i="1"/>
  <c r="BZ263" i="1"/>
  <c r="BY263" i="1"/>
  <c r="BX263" i="1"/>
  <c r="BW263" i="1"/>
  <c r="BV263" i="1"/>
  <c r="EF263" i="1" s="1"/>
  <c r="EX263" i="1" s="1"/>
  <c r="BT263" i="1"/>
  <c r="BS263" i="1"/>
  <c r="BR263" i="1"/>
  <c r="BQ263" i="1"/>
  <c r="BP263" i="1"/>
  <c r="BD263" i="1"/>
  <c r="BB263" i="1"/>
  <c r="BA263" i="1"/>
  <c r="CY263" i="1" s="1"/>
  <c r="AZ263" i="1"/>
  <c r="CX263" i="1" s="1"/>
  <c r="AY263" i="1"/>
  <c r="CW263" i="1" s="1"/>
  <c r="AX263" i="1"/>
  <c r="CV263" i="1" s="1"/>
  <c r="AW263" i="1"/>
  <c r="EE263" i="1" s="1"/>
  <c r="EQ262" i="1"/>
  <c r="EP262" i="1"/>
  <c r="EN262" i="1"/>
  <c r="EM262" i="1"/>
  <c r="EL262" i="1"/>
  <c r="EJ262" i="1"/>
  <c r="DT262" i="1"/>
  <c r="EO262" i="1" s="1"/>
  <c r="DR262" i="1"/>
  <c r="DQ262" i="1"/>
  <c r="CY262" i="1"/>
  <c r="CS262" i="1"/>
  <c r="CR262" i="1"/>
  <c r="CQ262" i="1"/>
  <c r="CP262" i="1"/>
  <c r="CO262" i="1"/>
  <c r="CC262" i="1"/>
  <c r="CB262" i="1"/>
  <c r="BZ262" i="1"/>
  <c r="BY262" i="1"/>
  <c r="BX262" i="1"/>
  <c r="BW262" i="1"/>
  <c r="BV262" i="1"/>
  <c r="EF262" i="1" s="1"/>
  <c r="EX262" i="1" s="1"/>
  <c r="BT262" i="1"/>
  <c r="BS262" i="1"/>
  <c r="BR262" i="1"/>
  <c r="BQ262" i="1"/>
  <c r="BP262" i="1"/>
  <c r="BD262" i="1"/>
  <c r="DB262" i="1" s="1"/>
  <c r="BC262" i="1"/>
  <c r="DA262" i="1" s="1"/>
  <c r="BA262" i="1"/>
  <c r="AZ262" i="1"/>
  <c r="CX262" i="1" s="1"/>
  <c r="AY262" i="1"/>
  <c r="CW262" i="1" s="1"/>
  <c r="AX262" i="1"/>
  <c r="CV262" i="1" s="1"/>
  <c r="AW262" i="1"/>
  <c r="EE262" i="1" s="1"/>
  <c r="EQ261" i="1"/>
  <c r="EP261" i="1"/>
  <c r="EN261" i="1"/>
  <c r="EM261" i="1"/>
  <c r="EL261" i="1"/>
  <c r="EJ261" i="1"/>
  <c r="DT261" i="1"/>
  <c r="EO261" i="1" s="1"/>
  <c r="DR261" i="1"/>
  <c r="DQ261" i="1"/>
  <c r="DB261" i="1"/>
  <c r="DA261" i="1"/>
  <c r="CZ261" i="1"/>
  <c r="CW261" i="1"/>
  <c r="CS261" i="1"/>
  <c r="CR261" i="1"/>
  <c r="CQ261" i="1"/>
  <c r="CP261" i="1"/>
  <c r="CO261" i="1"/>
  <c r="CC261" i="1"/>
  <c r="CB261" i="1"/>
  <c r="CA261" i="1"/>
  <c r="BY261" i="1"/>
  <c r="BX261" i="1"/>
  <c r="BW261" i="1"/>
  <c r="BV261" i="1"/>
  <c r="BT261" i="1"/>
  <c r="BS261" i="1"/>
  <c r="BR261" i="1"/>
  <c r="BQ261" i="1"/>
  <c r="BP261" i="1"/>
  <c r="BD261" i="1"/>
  <c r="BC261" i="1"/>
  <c r="BB261" i="1"/>
  <c r="AZ261" i="1"/>
  <c r="CX261" i="1" s="1"/>
  <c r="AY261" i="1"/>
  <c r="AX261" i="1"/>
  <c r="CV261" i="1" s="1"/>
  <c r="AW261" i="1"/>
  <c r="CU261" i="1" s="1"/>
  <c r="EQ260" i="1"/>
  <c r="EP260" i="1"/>
  <c r="EN260" i="1"/>
  <c r="EM260" i="1"/>
  <c r="EL260" i="1"/>
  <c r="EJ260" i="1"/>
  <c r="DT260" i="1"/>
  <c r="EO260" i="1" s="1"/>
  <c r="DR260" i="1"/>
  <c r="DQ260" i="1"/>
  <c r="DB260" i="1"/>
  <c r="CW260" i="1"/>
  <c r="CS260" i="1"/>
  <c r="CR260" i="1"/>
  <c r="CQ260" i="1"/>
  <c r="CP260" i="1"/>
  <c r="CO260" i="1"/>
  <c r="CC260" i="1"/>
  <c r="CB260" i="1"/>
  <c r="CA260" i="1"/>
  <c r="BZ260" i="1"/>
  <c r="BX260" i="1"/>
  <c r="BW260" i="1"/>
  <c r="BV260" i="1"/>
  <c r="BT260" i="1"/>
  <c r="BS260" i="1"/>
  <c r="BR260" i="1"/>
  <c r="BQ260" i="1"/>
  <c r="BP260" i="1"/>
  <c r="BD260" i="1"/>
  <c r="BC260" i="1"/>
  <c r="DA260" i="1" s="1"/>
  <c r="BB260" i="1"/>
  <c r="CZ260" i="1" s="1"/>
  <c r="BA260" i="1"/>
  <c r="CY260" i="1" s="1"/>
  <c r="AY260" i="1"/>
  <c r="AX260" i="1"/>
  <c r="CV260" i="1" s="1"/>
  <c r="AW260" i="1"/>
  <c r="EE260" i="1" s="1"/>
  <c r="EQ259" i="1"/>
  <c r="EP259" i="1"/>
  <c r="EN259" i="1"/>
  <c r="EM259" i="1"/>
  <c r="EL259" i="1"/>
  <c r="EJ259" i="1"/>
  <c r="DT259" i="1"/>
  <c r="EO259" i="1" s="1"/>
  <c r="DR259" i="1"/>
  <c r="DQ259" i="1"/>
  <c r="DB259" i="1"/>
  <c r="CX259" i="1"/>
  <c r="CS259" i="1"/>
  <c r="CR259" i="1"/>
  <c r="CQ259" i="1"/>
  <c r="CP259" i="1"/>
  <c r="CO259" i="1"/>
  <c r="CC259" i="1"/>
  <c r="CB259" i="1"/>
  <c r="CA259" i="1"/>
  <c r="BZ259" i="1"/>
  <c r="BY259" i="1"/>
  <c r="BW259" i="1"/>
  <c r="BV259" i="1"/>
  <c r="BT259" i="1"/>
  <c r="BS259" i="1"/>
  <c r="BR259" i="1"/>
  <c r="BQ259" i="1"/>
  <c r="BP259" i="1"/>
  <c r="BD259" i="1"/>
  <c r="BC259" i="1"/>
  <c r="DA259" i="1" s="1"/>
  <c r="BB259" i="1"/>
  <c r="CZ259" i="1" s="1"/>
  <c r="BA259" i="1"/>
  <c r="CY259" i="1" s="1"/>
  <c r="AZ259" i="1"/>
  <c r="AX259" i="1"/>
  <c r="CV259" i="1" s="1"/>
  <c r="AW259" i="1"/>
  <c r="EE259" i="1" s="1"/>
  <c r="EQ258" i="1"/>
  <c r="EP258" i="1"/>
  <c r="EN258" i="1"/>
  <c r="EM258" i="1"/>
  <c r="EL258" i="1"/>
  <c r="EJ258" i="1"/>
  <c r="DT258" i="1"/>
  <c r="EO258" i="1" s="1"/>
  <c r="DR258" i="1"/>
  <c r="DQ258" i="1"/>
  <c r="DP258" i="1"/>
  <c r="DO258" i="1"/>
  <c r="DN258" i="1"/>
  <c r="CS258" i="1"/>
  <c r="CR258" i="1"/>
  <c r="CQ258" i="1"/>
  <c r="CP258" i="1"/>
  <c r="CO258" i="1"/>
  <c r="CC258" i="1"/>
  <c r="CB258" i="1"/>
  <c r="CA258" i="1"/>
  <c r="BZ258" i="1"/>
  <c r="EE261" i="1" s="1"/>
  <c r="BY258" i="1"/>
  <c r="BX258" i="1"/>
  <c r="BV258" i="1"/>
  <c r="BT258" i="1"/>
  <c r="BS258" i="1"/>
  <c r="BR258" i="1"/>
  <c r="BQ258" i="1"/>
  <c r="BP258" i="1"/>
  <c r="BD258" i="1"/>
  <c r="DB258" i="1" s="1"/>
  <c r="BC258" i="1"/>
  <c r="DA258" i="1" s="1"/>
  <c r="BB258" i="1"/>
  <c r="CZ258" i="1" s="1"/>
  <c r="BA258" i="1"/>
  <c r="CY258" i="1" s="1"/>
  <c r="AZ258" i="1"/>
  <c r="CX258" i="1" s="1"/>
  <c r="AY258" i="1"/>
  <c r="EE258" i="1" s="1"/>
  <c r="AW258" i="1"/>
  <c r="CU258" i="1" s="1"/>
  <c r="EQ257" i="1"/>
  <c r="EO257" i="1"/>
  <c r="EL257" i="1"/>
  <c r="DT257" i="1"/>
  <c r="DR257" i="1"/>
  <c r="DQ257" i="1"/>
  <c r="DP257" i="1"/>
  <c r="DO257" i="1"/>
  <c r="DN257" i="1"/>
  <c r="DB257" i="1"/>
  <c r="DY264" i="1" s="1"/>
  <c r="CS257" i="1"/>
  <c r="CR257" i="1"/>
  <c r="CQ257" i="1"/>
  <c r="CP257" i="1"/>
  <c r="CO257" i="1"/>
  <c r="CC257" i="1"/>
  <c r="CB257" i="1"/>
  <c r="CA257" i="1"/>
  <c r="BZ257" i="1"/>
  <c r="BY257" i="1"/>
  <c r="BX257" i="1"/>
  <c r="BW257" i="1"/>
  <c r="EF257" i="1" s="1"/>
  <c r="EX257" i="1" s="1"/>
  <c r="BT257" i="1"/>
  <c r="BS257" i="1"/>
  <c r="BR257" i="1"/>
  <c r="BQ257" i="1"/>
  <c r="BP257" i="1"/>
  <c r="BD257" i="1"/>
  <c r="BC257" i="1"/>
  <c r="DA257" i="1" s="1"/>
  <c r="BB257" i="1"/>
  <c r="CZ257" i="1" s="1"/>
  <c r="BA257" i="1"/>
  <c r="CY257" i="1" s="1"/>
  <c r="AZ257" i="1"/>
  <c r="CX257" i="1" s="1"/>
  <c r="AY257" i="1"/>
  <c r="CW257" i="1" s="1"/>
  <c r="AX257" i="1"/>
  <c r="J254" i="1"/>
  <c r="H254" i="1"/>
  <c r="G254" i="1"/>
  <c r="DT253" i="1"/>
  <c r="DR253" i="1"/>
  <c r="DQ253" i="1"/>
  <c r="DP253" i="1"/>
  <c r="DO253" i="1"/>
  <c r="DN253" i="1"/>
  <c r="DF253" i="1"/>
  <c r="DE253" i="1"/>
  <c r="DD253" i="1"/>
  <c r="DC253" i="1"/>
  <c r="DB253" i="1"/>
  <c r="DA253" i="1"/>
  <c r="CZ253" i="1"/>
  <c r="CY253" i="1"/>
  <c r="CX253" i="1"/>
  <c r="CW253" i="1"/>
  <c r="CV253" i="1"/>
  <c r="DW253" i="1" s="1"/>
  <c r="CU253" i="1"/>
  <c r="DX253" i="1" s="1"/>
  <c r="CS253" i="1"/>
  <c r="CR253" i="1"/>
  <c r="CQ253" i="1"/>
  <c r="CP253" i="1"/>
  <c r="CO253" i="1"/>
  <c r="CG253" i="1"/>
  <c r="CF253" i="1"/>
  <c r="CE253" i="1"/>
  <c r="CD253" i="1"/>
  <c r="CC253" i="1"/>
  <c r="CB253" i="1"/>
  <c r="CA253" i="1"/>
  <c r="BZ253" i="1"/>
  <c r="BY253" i="1"/>
  <c r="BX253" i="1"/>
  <c r="BW253" i="1"/>
  <c r="BV253" i="1"/>
  <c r="EF253" i="1" s="1"/>
  <c r="BT253" i="1"/>
  <c r="BS253" i="1"/>
  <c r="BR253" i="1"/>
  <c r="BQ253" i="1"/>
  <c r="BP253" i="1"/>
  <c r="BH253" i="1"/>
  <c r="BG253" i="1"/>
  <c r="BF253" i="1"/>
  <c r="BE253" i="1"/>
  <c r="BD253" i="1"/>
  <c r="BC253" i="1"/>
  <c r="BB253" i="1"/>
  <c r="BA253" i="1"/>
  <c r="AZ253" i="1"/>
  <c r="EE253" i="1" s="1"/>
  <c r="AY253" i="1"/>
  <c r="AX253" i="1"/>
  <c r="AW253" i="1"/>
  <c r="EQ252" i="1"/>
  <c r="EM252" i="1"/>
  <c r="DT252" i="1"/>
  <c r="EP252" i="1" s="1"/>
  <c r="DG252" i="1"/>
  <c r="DE252" i="1"/>
  <c r="DD252" i="1"/>
  <c r="DC252" i="1"/>
  <c r="DB252" i="1"/>
  <c r="DA252" i="1"/>
  <c r="CY252" i="1"/>
  <c r="CX252" i="1"/>
  <c r="CW252" i="1"/>
  <c r="CV252" i="1"/>
  <c r="CU252" i="1"/>
  <c r="CS252" i="1"/>
  <c r="CR252" i="1"/>
  <c r="CQ252" i="1"/>
  <c r="CP252" i="1"/>
  <c r="CO252" i="1"/>
  <c r="CH252" i="1"/>
  <c r="CF252" i="1"/>
  <c r="CE252" i="1"/>
  <c r="CD252" i="1"/>
  <c r="CC252" i="1"/>
  <c r="CB252" i="1"/>
  <c r="CA252" i="1"/>
  <c r="CZ252" i="1" s="1"/>
  <c r="BZ252" i="1"/>
  <c r="BY252" i="1"/>
  <c r="BX252" i="1"/>
  <c r="BW252" i="1"/>
  <c r="EF252" i="1" s="1"/>
  <c r="BV252" i="1"/>
  <c r="BT252" i="1"/>
  <c r="BS252" i="1"/>
  <c r="BR252" i="1"/>
  <c r="BQ252" i="1"/>
  <c r="BP252" i="1"/>
  <c r="BI252" i="1"/>
  <c r="BG252" i="1"/>
  <c r="BF252" i="1"/>
  <c r="BE252" i="1"/>
  <c r="BD252" i="1"/>
  <c r="BC252" i="1"/>
  <c r="BB252" i="1"/>
  <c r="BA252" i="1"/>
  <c r="AZ252" i="1"/>
  <c r="AY252" i="1"/>
  <c r="AX252" i="1"/>
  <c r="AW252" i="1"/>
  <c r="EE252" i="1" s="1"/>
  <c r="EQ251" i="1"/>
  <c r="EP251" i="1"/>
  <c r="EN251" i="1"/>
  <c r="EM251" i="1"/>
  <c r="EL251" i="1"/>
  <c r="EJ251" i="1"/>
  <c r="DT251" i="1"/>
  <c r="EO251" i="1" s="1"/>
  <c r="DG251" i="1"/>
  <c r="DF251" i="1"/>
  <c r="DD251" i="1"/>
  <c r="DC251" i="1"/>
  <c r="DB251" i="1"/>
  <c r="DA251" i="1"/>
  <c r="CY251" i="1"/>
  <c r="CX251" i="1"/>
  <c r="CW251" i="1"/>
  <c r="CV251" i="1"/>
  <c r="DV251" i="1" s="1"/>
  <c r="CU251" i="1"/>
  <c r="DX251" i="1" s="1"/>
  <c r="CS251" i="1"/>
  <c r="CR251" i="1"/>
  <c r="CQ251" i="1"/>
  <c r="CP251" i="1"/>
  <c r="CO251" i="1"/>
  <c r="CH251" i="1"/>
  <c r="CG251" i="1"/>
  <c r="CE251" i="1"/>
  <c r="CD251" i="1"/>
  <c r="CC251" i="1"/>
  <c r="CB251" i="1"/>
  <c r="CA251" i="1"/>
  <c r="BZ251" i="1"/>
  <c r="BY251" i="1"/>
  <c r="BX251" i="1"/>
  <c r="BW251" i="1"/>
  <c r="BV251" i="1"/>
  <c r="EF251" i="1" s="1"/>
  <c r="EX251" i="1" s="1"/>
  <c r="BT251" i="1"/>
  <c r="BS251" i="1"/>
  <c r="BR251" i="1"/>
  <c r="BQ251" i="1"/>
  <c r="BP251" i="1"/>
  <c r="BI251" i="1"/>
  <c r="BH251" i="1"/>
  <c r="BF251" i="1"/>
  <c r="BE251" i="1"/>
  <c r="BD251" i="1"/>
  <c r="BC251" i="1"/>
  <c r="BB251" i="1"/>
  <c r="CZ251" i="1" s="1"/>
  <c r="BA251" i="1"/>
  <c r="AZ251" i="1"/>
  <c r="AY251" i="1"/>
  <c r="AX251" i="1"/>
  <c r="EE251" i="1" s="1"/>
  <c r="AW251" i="1"/>
  <c r="DT250" i="1"/>
  <c r="EN250" i="1" s="1"/>
  <c r="DG250" i="1"/>
  <c r="DF250" i="1"/>
  <c r="DE250" i="1"/>
  <c r="DC250" i="1"/>
  <c r="DB250" i="1"/>
  <c r="DA250" i="1"/>
  <c r="CY250" i="1"/>
  <c r="CX250" i="1"/>
  <c r="CW250" i="1"/>
  <c r="CV250" i="1"/>
  <c r="CU250" i="1"/>
  <c r="CS250" i="1"/>
  <c r="CR250" i="1"/>
  <c r="CQ250" i="1"/>
  <c r="CP250" i="1"/>
  <c r="CO250" i="1"/>
  <c r="CH250" i="1"/>
  <c r="CG250" i="1"/>
  <c r="CF250" i="1"/>
  <c r="CD250" i="1"/>
  <c r="CC250" i="1"/>
  <c r="CB250" i="1"/>
  <c r="CA250" i="1"/>
  <c r="BZ250" i="1"/>
  <c r="BY250" i="1"/>
  <c r="BX250" i="1"/>
  <c r="BW250" i="1"/>
  <c r="EF250" i="1" s="1"/>
  <c r="BV250" i="1"/>
  <c r="BT250" i="1"/>
  <c r="BS250" i="1"/>
  <c r="BR250" i="1"/>
  <c r="BQ250" i="1"/>
  <c r="BP250" i="1"/>
  <c r="BI250" i="1"/>
  <c r="BH250" i="1"/>
  <c r="BG250" i="1"/>
  <c r="BE250" i="1"/>
  <c r="BD250" i="1"/>
  <c r="BC250" i="1"/>
  <c r="BB250" i="1"/>
  <c r="CZ250" i="1" s="1"/>
  <c r="BA250" i="1"/>
  <c r="AZ250" i="1"/>
  <c r="AY250" i="1"/>
  <c r="AX250" i="1"/>
  <c r="AW250" i="1"/>
  <c r="EE250" i="1" s="1"/>
  <c r="EP249" i="1"/>
  <c r="EL249" i="1"/>
  <c r="DT249" i="1"/>
  <c r="EO249" i="1" s="1"/>
  <c r="DG249" i="1"/>
  <c r="DF249" i="1"/>
  <c r="DE249" i="1"/>
  <c r="DD249" i="1"/>
  <c r="DB249" i="1"/>
  <c r="DA249" i="1"/>
  <c r="CZ249" i="1"/>
  <c r="CY249" i="1"/>
  <c r="CX249" i="1"/>
  <c r="CW249" i="1"/>
  <c r="CV249" i="1"/>
  <c r="CU249" i="1"/>
  <c r="DX249" i="1" s="1"/>
  <c r="CS249" i="1"/>
  <c r="CR249" i="1"/>
  <c r="CQ249" i="1"/>
  <c r="CP249" i="1"/>
  <c r="CO249" i="1"/>
  <c r="CH249" i="1"/>
  <c r="CG249" i="1"/>
  <c r="CF249" i="1"/>
  <c r="CE249" i="1"/>
  <c r="CC249" i="1"/>
  <c r="CB249" i="1"/>
  <c r="CA249" i="1"/>
  <c r="BZ249" i="1"/>
  <c r="BY249" i="1"/>
  <c r="BX249" i="1"/>
  <c r="BW249" i="1"/>
  <c r="BV249" i="1"/>
  <c r="EF249" i="1" s="1"/>
  <c r="BT249" i="1"/>
  <c r="BS249" i="1"/>
  <c r="BR249" i="1"/>
  <c r="BQ249" i="1"/>
  <c r="BP249" i="1"/>
  <c r="BI249" i="1"/>
  <c r="BH249" i="1"/>
  <c r="BG249" i="1"/>
  <c r="BF249" i="1"/>
  <c r="BD249" i="1"/>
  <c r="BC249" i="1"/>
  <c r="BB249" i="1"/>
  <c r="BA249" i="1"/>
  <c r="AZ249" i="1"/>
  <c r="AY249" i="1"/>
  <c r="AX249" i="1"/>
  <c r="EE249" i="1" s="1"/>
  <c r="AW249" i="1"/>
  <c r="EQ248" i="1"/>
  <c r="EM248" i="1"/>
  <c r="DT248" i="1"/>
  <c r="EP248" i="1" s="1"/>
  <c r="DG248" i="1"/>
  <c r="DF248" i="1"/>
  <c r="DE248" i="1"/>
  <c r="DD248" i="1"/>
  <c r="DC248" i="1"/>
  <c r="DA248" i="1"/>
  <c r="CY248" i="1"/>
  <c r="CX248" i="1"/>
  <c r="CW248" i="1"/>
  <c r="CV248" i="1"/>
  <c r="CU248" i="1"/>
  <c r="CS248" i="1"/>
  <c r="CR248" i="1"/>
  <c r="CQ248" i="1"/>
  <c r="CP248" i="1"/>
  <c r="CO248" i="1"/>
  <c r="CH248" i="1"/>
  <c r="CG248" i="1"/>
  <c r="CF248" i="1"/>
  <c r="CE248" i="1"/>
  <c r="CD248" i="1"/>
  <c r="CB248" i="1"/>
  <c r="CA248" i="1"/>
  <c r="CZ248" i="1" s="1"/>
  <c r="BZ248" i="1"/>
  <c r="BY248" i="1"/>
  <c r="BX248" i="1"/>
  <c r="BW248" i="1"/>
  <c r="EF248" i="1" s="1"/>
  <c r="BV248" i="1"/>
  <c r="BT248" i="1"/>
  <c r="BS248" i="1"/>
  <c r="BR248" i="1"/>
  <c r="BQ248" i="1"/>
  <c r="BP248" i="1"/>
  <c r="BI248" i="1"/>
  <c r="BH248" i="1"/>
  <c r="BG248" i="1"/>
  <c r="BF248" i="1"/>
  <c r="BE248" i="1"/>
  <c r="BC248" i="1"/>
  <c r="BB248" i="1"/>
  <c r="BA248" i="1"/>
  <c r="AZ248" i="1"/>
  <c r="AY248" i="1"/>
  <c r="AX248" i="1"/>
  <c r="AW248" i="1"/>
  <c r="EE248" i="1" s="1"/>
  <c r="EQ247" i="1"/>
  <c r="EP247" i="1"/>
  <c r="EN247" i="1"/>
  <c r="EM247" i="1"/>
  <c r="EL247" i="1"/>
  <c r="EJ247" i="1"/>
  <c r="DT247" i="1"/>
  <c r="EO247" i="1" s="1"/>
  <c r="DG247" i="1"/>
  <c r="DF247" i="1"/>
  <c r="DE247" i="1"/>
  <c r="DD247" i="1"/>
  <c r="DC247" i="1"/>
  <c r="DB247" i="1"/>
  <c r="CY247" i="1"/>
  <c r="CX247" i="1"/>
  <c r="CW247" i="1"/>
  <c r="CV247" i="1"/>
  <c r="CU247" i="1"/>
  <c r="DX247" i="1" s="1"/>
  <c r="CS247" i="1"/>
  <c r="CR247" i="1"/>
  <c r="CQ247" i="1"/>
  <c r="CP247" i="1"/>
  <c r="CO247" i="1"/>
  <c r="CH247" i="1"/>
  <c r="CG247" i="1"/>
  <c r="CF247" i="1"/>
  <c r="CE247" i="1"/>
  <c r="CD247" i="1"/>
  <c r="CC247" i="1"/>
  <c r="CA247" i="1"/>
  <c r="BZ247" i="1"/>
  <c r="BY247" i="1"/>
  <c r="BX247" i="1"/>
  <c r="BW247" i="1"/>
  <c r="BV247" i="1"/>
  <c r="EF247" i="1" s="1"/>
  <c r="EX247" i="1" s="1"/>
  <c r="BT247" i="1"/>
  <c r="BS247" i="1"/>
  <c r="BR247" i="1"/>
  <c r="BQ247" i="1"/>
  <c r="BP247" i="1"/>
  <c r="BI247" i="1"/>
  <c r="BH247" i="1"/>
  <c r="BG247" i="1"/>
  <c r="BF247" i="1"/>
  <c r="BE247" i="1"/>
  <c r="BD247" i="1"/>
  <c r="BB247" i="1"/>
  <c r="CZ247" i="1" s="1"/>
  <c r="BA247" i="1"/>
  <c r="AZ247" i="1"/>
  <c r="AY247" i="1"/>
  <c r="AX247" i="1"/>
  <c r="EE247" i="1" s="1"/>
  <c r="AW247" i="1"/>
  <c r="DT246" i="1"/>
  <c r="EN246" i="1" s="1"/>
  <c r="DD246" i="1"/>
  <c r="CY246" i="1"/>
  <c r="CU246" i="1"/>
  <c r="CS246" i="1"/>
  <c r="CR246" i="1"/>
  <c r="CQ246" i="1"/>
  <c r="CP246" i="1"/>
  <c r="CO246" i="1"/>
  <c r="CH246" i="1"/>
  <c r="DG246" i="1" s="1"/>
  <c r="CG246" i="1"/>
  <c r="CF246" i="1"/>
  <c r="CE246" i="1"/>
  <c r="CD246" i="1"/>
  <c r="DC246" i="1" s="1"/>
  <c r="CC246" i="1"/>
  <c r="CB246" i="1"/>
  <c r="BZ246" i="1"/>
  <c r="BY246" i="1"/>
  <c r="CX246" i="1" s="1"/>
  <c r="DZ244" i="1" s="1"/>
  <c r="BX246" i="1"/>
  <c r="BW246" i="1"/>
  <c r="EF246" i="1" s="1"/>
  <c r="BV246" i="1"/>
  <c r="BT246" i="1"/>
  <c r="BS246" i="1"/>
  <c r="BR246" i="1"/>
  <c r="BQ246" i="1"/>
  <c r="BP246" i="1"/>
  <c r="BI246" i="1"/>
  <c r="BH246" i="1"/>
  <c r="DF246" i="1" s="1"/>
  <c r="BG246" i="1"/>
  <c r="DE246" i="1" s="1"/>
  <c r="BF246" i="1"/>
  <c r="BE246" i="1"/>
  <c r="BD246" i="1"/>
  <c r="DB246" i="1" s="1"/>
  <c r="BC246" i="1"/>
  <c r="DA246" i="1" s="1"/>
  <c r="BA246" i="1"/>
  <c r="AZ246" i="1"/>
  <c r="AY246" i="1"/>
  <c r="CW246" i="1" s="1"/>
  <c r="AX246" i="1"/>
  <c r="CV246" i="1" s="1"/>
  <c r="AW246" i="1"/>
  <c r="EE246" i="1" s="1"/>
  <c r="EP245" i="1"/>
  <c r="EL245" i="1"/>
  <c r="DT245" i="1"/>
  <c r="EO245" i="1" s="1"/>
  <c r="DG245" i="1"/>
  <c r="DF245" i="1"/>
  <c r="DE245" i="1"/>
  <c r="DD245" i="1"/>
  <c r="DC245" i="1"/>
  <c r="DB245" i="1"/>
  <c r="DA245" i="1"/>
  <c r="CX245" i="1"/>
  <c r="CW245" i="1"/>
  <c r="CV245" i="1"/>
  <c r="CU245" i="1"/>
  <c r="DX245" i="1" s="1"/>
  <c r="CS245" i="1"/>
  <c r="CR245" i="1"/>
  <c r="CQ245" i="1"/>
  <c r="CP245" i="1"/>
  <c r="CO245" i="1"/>
  <c r="CH245" i="1"/>
  <c r="CG245" i="1"/>
  <c r="CF245" i="1"/>
  <c r="CE245" i="1"/>
  <c r="CD245" i="1"/>
  <c r="CC245" i="1"/>
  <c r="CB245" i="1"/>
  <c r="CA245" i="1"/>
  <c r="CZ245" i="1" s="1"/>
  <c r="BY245" i="1"/>
  <c r="BX245" i="1"/>
  <c r="BW245" i="1"/>
  <c r="BV245" i="1"/>
  <c r="EF245" i="1" s="1"/>
  <c r="EX245" i="1" s="1"/>
  <c r="BT245" i="1"/>
  <c r="BS245" i="1"/>
  <c r="BR245" i="1"/>
  <c r="BQ245" i="1"/>
  <c r="BP245" i="1"/>
  <c r="BI245" i="1"/>
  <c r="BH245" i="1"/>
  <c r="BG245" i="1"/>
  <c r="BF245" i="1"/>
  <c r="BE245" i="1"/>
  <c r="BD245" i="1"/>
  <c r="BC245" i="1"/>
  <c r="BB245" i="1"/>
  <c r="AZ245" i="1"/>
  <c r="AY245" i="1"/>
  <c r="AX245" i="1"/>
  <c r="EE245" i="1" s="1"/>
  <c r="AW245" i="1"/>
  <c r="EQ244" i="1"/>
  <c r="EM244" i="1"/>
  <c r="DT244" i="1"/>
  <c r="EP244" i="1" s="1"/>
  <c r="DG244" i="1"/>
  <c r="DF244" i="1"/>
  <c r="DZ252" i="1" s="1"/>
  <c r="DE244" i="1"/>
  <c r="DD244" i="1"/>
  <c r="DC244" i="1"/>
  <c r="DB244" i="1"/>
  <c r="DZ248" i="1" s="1"/>
  <c r="DA244" i="1"/>
  <c r="CY244" i="1"/>
  <c r="CW244" i="1"/>
  <c r="CV244" i="1"/>
  <c r="CU244" i="1"/>
  <c r="CS244" i="1"/>
  <c r="CR244" i="1"/>
  <c r="CQ244" i="1"/>
  <c r="CP244" i="1"/>
  <c r="CO244" i="1"/>
  <c r="CH244" i="1"/>
  <c r="CG244" i="1"/>
  <c r="CF244" i="1"/>
  <c r="CE244" i="1"/>
  <c r="CD244" i="1"/>
  <c r="CC244" i="1"/>
  <c r="CB244" i="1"/>
  <c r="CA244" i="1"/>
  <c r="BZ244" i="1"/>
  <c r="BX244" i="1"/>
  <c r="BW244" i="1"/>
  <c r="EF244" i="1" s="1"/>
  <c r="BV244" i="1"/>
  <c r="BT244" i="1"/>
  <c r="BS244" i="1"/>
  <c r="BR244" i="1"/>
  <c r="BQ244" i="1"/>
  <c r="BP244" i="1"/>
  <c r="BI244" i="1"/>
  <c r="BH244" i="1"/>
  <c r="BG244" i="1"/>
  <c r="BF244" i="1"/>
  <c r="BE244" i="1"/>
  <c r="BD244" i="1"/>
  <c r="BC244" i="1"/>
  <c r="BB244" i="1"/>
  <c r="CZ244" i="1" s="1"/>
  <c r="BA244" i="1"/>
  <c r="AY244" i="1"/>
  <c r="AX244" i="1"/>
  <c r="AW244" i="1"/>
  <c r="EE244" i="1" s="1"/>
  <c r="EQ243" i="1"/>
  <c r="EP243" i="1"/>
  <c r="EN243" i="1"/>
  <c r="EM243" i="1"/>
  <c r="EL243" i="1"/>
  <c r="EJ243" i="1"/>
  <c r="DT243" i="1"/>
  <c r="EO243" i="1" s="1"/>
  <c r="DG243" i="1"/>
  <c r="DF243" i="1"/>
  <c r="DE243" i="1"/>
  <c r="DD243" i="1"/>
  <c r="DC243" i="1"/>
  <c r="DY249" i="1" s="1"/>
  <c r="DB243" i="1"/>
  <c r="DA243" i="1"/>
  <c r="CY243" i="1"/>
  <c r="DY245" i="1" s="1"/>
  <c r="CX243" i="1"/>
  <c r="CV243" i="1"/>
  <c r="CU243" i="1"/>
  <c r="CS243" i="1"/>
  <c r="CR243" i="1"/>
  <c r="CQ243" i="1"/>
  <c r="CP243" i="1"/>
  <c r="CO243" i="1"/>
  <c r="CH243" i="1"/>
  <c r="CG243" i="1"/>
  <c r="CF243" i="1"/>
  <c r="CE243" i="1"/>
  <c r="CD243" i="1"/>
  <c r="CC243" i="1"/>
  <c r="CB243" i="1"/>
  <c r="CA243" i="1"/>
  <c r="BZ243" i="1"/>
  <c r="BY243" i="1"/>
  <c r="BW243" i="1"/>
  <c r="BV243" i="1"/>
  <c r="EF243" i="1" s="1"/>
  <c r="EX243" i="1" s="1"/>
  <c r="BT243" i="1"/>
  <c r="BS243" i="1"/>
  <c r="BR243" i="1"/>
  <c r="BQ243" i="1"/>
  <c r="BP243" i="1"/>
  <c r="BI243" i="1"/>
  <c r="BH243" i="1"/>
  <c r="BG243" i="1"/>
  <c r="BF243" i="1"/>
  <c r="BE243" i="1"/>
  <c r="BD243" i="1"/>
  <c r="BC243" i="1"/>
  <c r="BB243" i="1"/>
  <c r="CZ243" i="1" s="1"/>
  <c r="BA243" i="1"/>
  <c r="AZ243" i="1"/>
  <c r="AX243" i="1"/>
  <c r="EE243" i="1" s="1"/>
  <c r="AW243" i="1"/>
  <c r="DT242" i="1"/>
  <c r="EN242" i="1" s="1"/>
  <c r="DG242" i="1"/>
  <c r="DF242" i="1"/>
  <c r="DE242" i="1"/>
  <c r="DD242" i="1"/>
  <c r="DC242" i="1"/>
  <c r="DB242" i="1"/>
  <c r="DA242" i="1"/>
  <c r="CZ242" i="1"/>
  <c r="CY242" i="1"/>
  <c r="CX242" i="1"/>
  <c r="CW242" i="1"/>
  <c r="CU242" i="1"/>
  <c r="DW242" i="1" s="1"/>
  <c r="CS242" i="1"/>
  <c r="CR242" i="1"/>
  <c r="CQ242" i="1"/>
  <c r="CP242" i="1"/>
  <c r="CO242" i="1"/>
  <c r="CH242" i="1"/>
  <c r="CG242" i="1"/>
  <c r="CF242" i="1"/>
  <c r="CE242" i="1"/>
  <c r="CD242" i="1"/>
  <c r="CC242" i="1"/>
  <c r="CB242" i="1"/>
  <c r="CA242" i="1"/>
  <c r="BZ242" i="1"/>
  <c r="BY242" i="1"/>
  <c r="BX242" i="1"/>
  <c r="EF242" i="1" s="1"/>
  <c r="BV242" i="1"/>
  <c r="BT242" i="1"/>
  <c r="BS242" i="1"/>
  <c r="BR242" i="1"/>
  <c r="BQ242" i="1"/>
  <c r="BP242" i="1"/>
  <c r="BI242" i="1"/>
  <c r="BH242" i="1"/>
  <c r="BG242" i="1"/>
  <c r="BF242" i="1"/>
  <c r="BE242" i="1"/>
  <c r="BD242" i="1"/>
  <c r="BC242" i="1"/>
  <c r="BB242" i="1"/>
  <c r="BA242" i="1"/>
  <c r="AZ242" i="1"/>
  <c r="AY242" i="1"/>
  <c r="AW242" i="1"/>
  <c r="EE242" i="1" s="1"/>
  <c r="EP241" i="1"/>
  <c r="EL241" i="1"/>
  <c r="DY241" i="1"/>
  <c r="DT241" i="1"/>
  <c r="EO241" i="1" s="1"/>
  <c r="DG241" i="1"/>
  <c r="EA253" i="1" s="1"/>
  <c r="DF241" i="1"/>
  <c r="DY252" i="1" s="1"/>
  <c r="DE241" i="1"/>
  <c r="DZ251" i="1" s="1"/>
  <c r="DD241" i="1"/>
  <c r="EA250" i="1" s="1"/>
  <c r="DC241" i="1"/>
  <c r="EA249" i="1" s="1"/>
  <c r="DB241" i="1"/>
  <c r="DY248" i="1" s="1"/>
  <c r="DA241" i="1"/>
  <c r="DZ247" i="1" s="1"/>
  <c r="CY241" i="1"/>
  <c r="EA245" i="1" s="1"/>
  <c r="CX241" i="1"/>
  <c r="DY244" i="1" s="1"/>
  <c r="CW241" i="1"/>
  <c r="DZ243" i="1" s="1"/>
  <c r="CV241" i="1"/>
  <c r="EA242" i="1" s="1"/>
  <c r="CS241" i="1"/>
  <c r="CR241" i="1"/>
  <c r="CQ241" i="1"/>
  <c r="CP241" i="1"/>
  <c r="CO241" i="1"/>
  <c r="CH241" i="1"/>
  <c r="CG241" i="1"/>
  <c r="CF241" i="1"/>
  <c r="CE241" i="1"/>
  <c r="CD241" i="1"/>
  <c r="CC241" i="1"/>
  <c r="CB241" i="1"/>
  <c r="CA241" i="1"/>
  <c r="CZ241" i="1" s="1"/>
  <c r="BZ241" i="1"/>
  <c r="BY241" i="1"/>
  <c r="BX241" i="1"/>
  <c r="BW241" i="1"/>
  <c r="EF241" i="1" s="1"/>
  <c r="EX241" i="1" s="1"/>
  <c r="BT241" i="1"/>
  <c r="BS241" i="1"/>
  <c r="BR241" i="1"/>
  <c r="BQ241" i="1"/>
  <c r="BP241" i="1"/>
  <c r="BI241" i="1"/>
  <c r="BH241" i="1"/>
  <c r="BG241" i="1"/>
  <c r="BF241" i="1"/>
  <c r="BE241" i="1"/>
  <c r="BD241" i="1"/>
  <c r="BC241" i="1"/>
  <c r="BB241" i="1"/>
  <c r="BA241" i="1"/>
  <c r="AZ241" i="1"/>
  <c r="AY241" i="1"/>
  <c r="EE241" i="1" s="1"/>
  <c r="AX241" i="1"/>
  <c r="DR238" i="1"/>
  <c r="DQ238" i="1"/>
  <c r="DP238" i="1"/>
  <c r="DO238" i="1"/>
  <c r="DN238" i="1"/>
  <c r="J238" i="1"/>
  <c r="H238" i="1"/>
  <c r="G238" i="1"/>
  <c r="EQ237" i="1"/>
  <c r="EM237" i="1"/>
  <c r="DT237" i="1"/>
  <c r="EP237" i="1" s="1"/>
  <c r="DE237" i="1"/>
  <c r="DD237" i="1"/>
  <c r="DB237" i="1"/>
  <c r="DA237" i="1"/>
  <c r="CW237" i="1"/>
  <c r="CV237" i="1"/>
  <c r="CU237" i="1"/>
  <c r="CS237" i="1"/>
  <c r="CR237" i="1"/>
  <c r="CQ237" i="1"/>
  <c r="CP237" i="1"/>
  <c r="CO237" i="1"/>
  <c r="CF237" i="1"/>
  <c r="CE237" i="1"/>
  <c r="CD237" i="1"/>
  <c r="CC237" i="1"/>
  <c r="CB237" i="1"/>
  <c r="CA237" i="1"/>
  <c r="BZ237" i="1"/>
  <c r="BY237" i="1"/>
  <c r="BX237" i="1"/>
  <c r="BW237" i="1"/>
  <c r="BV237" i="1"/>
  <c r="BT237" i="1"/>
  <c r="BS237" i="1"/>
  <c r="BR237" i="1"/>
  <c r="BQ237" i="1"/>
  <c r="BP237" i="1"/>
  <c r="BG237" i="1"/>
  <c r="BF237" i="1"/>
  <c r="BE237" i="1"/>
  <c r="DC237" i="1" s="1"/>
  <c r="BD237" i="1"/>
  <c r="BC237" i="1"/>
  <c r="BB237" i="1"/>
  <c r="CZ237" i="1" s="1"/>
  <c r="BA237" i="1"/>
  <c r="CY237" i="1" s="1"/>
  <c r="AZ237" i="1"/>
  <c r="CX237" i="1" s="1"/>
  <c r="AY237" i="1"/>
  <c r="AX237" i="1"/>
  <c r="AW237" i="1"/>
  <c r="DT236" i="1"/>
  <c r="EN236" i="1" s="1"/>
  <c r="DF236" i="1"/>
  <c r="DD236" i="1"/>
  <c r="DC236" i="1"/>
  <c r="DB236" i="1"/>
  <c r="CY236" i="1"/>
  <c r="CX236" i="1"/>
  <c r="CV236" i="1"/>
  <c r="CU236" i="1"/>
  <c r="CS236" i="1"/>
  <c r="CR236" i="1"/>
  <c r="CQ236" i="1"/>
  <c r="CP236" i="1"/>
  <c r="CO236" i="1"/>
  <c r="CG236" i="1"/>
  <c r="CE236" i="1"/>
  <c r="CD236" i="1"/>
  <c r="CC236" i="1"/>
  <c r="CB236" i="1"/>
  <c r="CA236" i="1"/>
  <c r="BZ236" i="1"/>
  <c r="BY236" i="1"/>
  <c r="EF236" i="1" s="1"/>
  <c r="BX236" i="1"/>
  <c r="BW236" i="1"/>
  <c r="BV236" i="1"/>
  <c r="BT236" i="1"/>
  <c r="BS236" i="1"/>
  <c r="BR236" i="1"/>
  <c r="BQ236" i="1"/>
  <c r="BP236" i="1"/>
  <c r="BH236" i="1"/>
  <c r="BF236" i="1"/>
  <c r="BE236" i="1"/>
  <c r="BD236" i="1"/>
  <c r="BC236" i="1"/>
  <c r="DA236" i="1" s="1"/>
  <c r="BB236" i="1"/>
  <c r="CZ236" i="1" s="1"/>
  <c r="BA236" i="1"/>
  <c r="AZ236" i="1"/>
  <c r="AY236" i="1"/>
  <c r="CW236" i="1" s="1"/>
  <c r="AX236" i="1"/>
  <c r="AW236" i="1"/>
  <c r="EQ235" i="1"/>
  <c r="EP235" i="1"/>
  <c r="EM235" i="1"/>
  <c r="EL235" i="1"/>
  <c r="DT235" i="1"/>
  <c r="EO235" i="1" s="1"/>
  <c r="DF235" i="1"/>
  <c r="DE235" i="1"/>
  <c r="DC235" i="1"/>
  <c r="CX235" i="1"/>
  <c r="CW235" i="1"/>
  <c r="CU235" i="1"/>
  <c r="CS235" i="1"/>
  <c r="CR235" i="1"/>
  <c r="CQ235" i="1"/>
  <c r="CP235" i="1"/>
  <c r="CO235" i="1"/>
  <c r="CG235" i="1"/>
  <c r="CF235" i="1"/>
  <c r="CD235" i="1"/>
  <c r="CC235" i="1"/>
  <c r="CB235" i="1"/>
  <c r="CA235" i="1"/>
  <c r="BZ235" i="1"/>
  <c r="BY235" i="1"/>
  <c r="BX235" i="1"/>
  <c r="BW235" i="1"/>
  <c r="BV235" i="1"/>
  <c r="BT235" i="1"/>
  <c r="BS235" i="1"/>
  <c r="BR235" i="1"/>
  <c r="BQ235" i="1"/>
  <c r="BP235" i="1"/>
  <c r="BH235" i="1"/>
  <c r="BG235" i="1"/>
  <c r="BE235" i="1"/>
  <c r="BD235" i="1"/>
  <c r="DB235" i="1" s="1"/>
  <c r="BC235" i="1"/>
  <c r="DA235" i="1" s="1"/>
  <c r="BB235" i="1"/>
  <c r="CZ235" i="1" s="1"/>
  <c r="BA235" i="1"/>
  <c r="CY235" i="1" s="1"/>
  <c r="AZ235" i="1"/>
  <c r="AY235" i="1"/>
  <c r="AX235" i="1"/>
  <c r="CV235" i="1" s="1"/>
  <c r="AW235" i="1"/>
  <c r="DT234" i="1"/>
  <c r="DF234" i="1"/>
  <c r="DE234" i="1"/>
  <c r="DB234" i="1"/>
  <c r="CY234" i="1"/>
  <c r="CX234" i="1"/>
  <c r="CW234" i="1"/>
  <c r="CU234" i="1"/>
  <c r="CS234" i="1"/>
  <c r="CR234" i="1"/>
  <c r="CQ234" i="1"/>
  <c r="CP234" i="1"/>
  <c r="CO234" i="1"/>
  <c r="CG234" i="1"/>
  <c r="CF234" i="1"/>
  <c r="CE234" i="1"/>
  <c r="CC234" i="1"/>
  <c r="CB234" i="1"/>
  <c r="CA234" i="1"/>
  <c r="BZ234" i="1"/>
  <c r="BY234" i="1"/>
  <c r="EF234" i="1" s="1"/>
  <c r="BX234" i="1"/>
  <c r="BW234" i="1"/>
  <c r="BV234" i="1"/>
  <c r="BT234" i="1"/>
  <c r="BS234" i="1"/>
  <c r="BR234" i="1"/>
  <c r="BQ234" i="1"/>
  <c r="BP234" i="1"/>
  <c r="BH234" i="1"/>
  <c r="BG234" i="1"/>
  <c r="BF234" i="1"/>
  <c r="DD234" i="1" s="1"/>
  <c r="BD234" i="1"/>
  <c r="BC234" i="1"/>
  <c r="DA234" i="1" s="1"/>
  <c r="BB234" i="1"/>
  <c r="CZ234" i="1" s="1"/>
  <c r="BA234" i="1"/>
  <c r="AZ234" i="1"/>
  <c r="AY234" i="1"/>
  <c r="AX234" i="1"/>
  <c r="AW234" i="1"/>
  <c r="EQ233" i="1"/>
  <c r="EP233" i="1"/>
  <c r="EM233" i="1"/>
  <c r="EL233" i="1"/>
  <c r="DT233" i="1"/>
  <c r="EO233" i="1" s="1"/>
  <c r="DF233" i="1"/>
  <c r="DE233" i="1"/>
  <c r="DD233" i="1"/>
  <c r="DA233" i="1"/>
  <c r="CX233" i="1"/>
  <c r="CW233" i="1"/>
  <c r="CV233" i="1"/>
  <c r="CU233" i="1"/>
  <c r="CS233" i="1"/>
  <c r="CR233" i="1"/>
  <c r="CQ233" i="1"/>
  <c r="CP233" i="1"/>
  <c r="CO233" i="1"/>
  <c r="CG233" i="1"/>
  <c r="CF233" i="1"/>
  <c r="CE233" i="1"/>
  <c r="CD233" i="1"/>
  <c r="CB233" i="1"/>
  <c r="CA233" i="1"/>
  <c r="BZ233" i="1"/>
  <c r="BY233" i="1"/>
  <c r="BX233" i="1"/>
  <c r="BW233" i="1"/>
  <c r="BV233" i="1"/>
  <c r="BT233" i="1"/>
  <c r="BS233" i="1"/>
  <c r="BR233" i="1"/>
  <c r="BQ233" i="1"/>
  <c r="BP233" i="1"/>
  <c r="BH233" i="1"/>
  <c r="BG233" i="1"/>
  <c r="BF233" i="1"/>
  <c r="BE233" i="1"/>
  <c r="DC233" i="1" s="1"/>
  <c r="BC233" i="1"/>
  <c r="BB233" i="1"/>
  <c r="CZ233" i="1" s="1"/>
  <c r="DV233" i="1" s="1"/>
  <c r="BA233" i="1"/>
  <c r="CY233" i="1" s="1"/>
  <c r="AZ233" i="1"/>
  <c r="AY233" i="1"/>
  <c r="AX233" i="1"/>
  <c r="AW233" i="1"/>
  <c r="EO232" i="1"/>
  <c r="EF232" i="1"/>
  <c r="EX232" i="1" s="1"/>
  <c r="DT232" i="1"/>
  <c r="DF232" i="1"/>
  <c r="DE232" i="1"/>
  <c r="DC232" i="1"/>
  <c r="DB232" i="1"/>
  <c r="CY232" i="1"/>
  <c r="CX232" i="1"/>
  <c r="DX232" i="1" s="1"/>
  <c r="CW232" i="1"/>
  <c r="CV232" i="1"/>
  <c r="CU232" i="1"/>
  <c r="CS232" i="1"/>
  <c r="CR232" i="1"/>
  <c r="CQ232" i="1"/>
  <c r="CP232" i="1"/>
  <c r="CO232" i="1"/>
  <c r="CG232" i="1"/>
  <c r="CF232" i="1"/>
  <c r="CE232" i="1"/>
  <c r="CD232" i="1"/>
  <c r="CC232" i="1"/>
  <c r="CA232" i="1"/>
  <c r="BZ232" i="1"/>
  <c r="BY232" i="1"/>
  <c r="BX232" i="1"/>
  <c r="BW232" i="1"/>
  <c r="BV232" i="1"/>
  <c r="BT232" i="1"/>
  <c r="BS232" i="1"/>
  <c r="BR232" i="1"/>
  <c r="BQ232" i="1"/>
  <c r="BP232" i="1"/>
  <c r="BH232" i="1"/>
  <c r="BG232" i="1"/>
  <c r="BF232" i="1"/>
  <c r="DD232" i="1" s="1"/>
  <c r="BE232" i="1"/>
  <c r="BD232" i="1"/>
  <c r="BB232" i="1"/>
  <c r="CZ232" i="1" s="1"/>
  <c r="BA232" i="1"/>
  <c r="AZ232" i="1"/>
  <c r="AY232" i="1"/>
  <c r="AX232" i="1"/>
  <c r="AW232" i="1"/>
  <c r="EQ231" i="1"/>
  <c r="EP231" i="1"/>
  <c r="EM231" i="1"/>
  <c r="EL231" i="1"/>
  <c r="DT231" i="1"/>
  <c r="EO231" i="1" s="1"/>
  <c r="DE231" i="1"/>
  <c r="DD231" i="1"/>
  <c r="DA231" i="1"/>
  <c r="CZ231" i="1"/>
  <c r="CW231" i="1"/>
  <c r="CV231" i="1"/>
  <c r="CS231" i="1"/>
  <c r="CR231" i="1"/>
  <c r="CQ231" i="1"/>
  <c r="CP231" i="1"/>
  <c r="CO231" i="1"/>
  <c r="CG231" i="1"/>
  <c r="CF231" i="1"/>
  <c r="CE231" i="1"/>
  <c r="CD231" i="1"/>
  <c r="CC231" i="1"/>
  <c r="CB231" i="1"/>
  <c r="CA231" i="1"/>
  <c r="BZ231" i="1"/>
  <c r="BY231" i="1"/>
  <c r="BX231" i="1"/>
  <c r="BW231" i="1"/>
  <c r="BV231" i="1"/>
  <c r="BT231" i="1"/>
  <c r="BS231" i="1"/>
  <c r="BR231" i="1"/>
  <c r="BQ231" i="1"/>
  <c r="BP231" i="1"/>
  <c r="BH231" i="1"/>
  <c r="DF231" i="1" s="1"/>
  <c r="BG231" i="1"/>
  <c r="BF231" i="1"/>
  <c r="BE231" i="1"/>
  <c r="DC231" i="1" s="1"/>
  <c r="BD231" i="1"/>
  <c r="DB231" i="1" s="1"/>
  <c r="BC231" i="1"/>
  <c r="BB231" i="1"/>
  <c r="BA231" i="1"/>
  <c r="CY231" i="1" s="1"/>
  <c r="AZ231" i="1"/>
  <c r="CX231" i="1" s="1"/>
  <c r="AY231" i="1"/>
  <c r="AX231" i="1"/>
  <c r="AW231" i="1"/>
  <c r="EQ230" i="1"/>
  <c r="EP230" i="1"/>
  <c r="EN230" i="1"/>
  <c r="EM230" i="1"/>
  <c r="EL230" i="1"/>
  <c r="EJ230" i="1"/>
  <c r="EE230" i="1"/>
  <c r="DT230" i="1"/>
  <c r="EO230" i="1" s="1"/>
  <c r="DF230" i="1"/>
  <c r="DE230" i="1"/>
  <c r="DD230" i="1"/>
  <c r="DB230" i="1"/>
  <c r="DA230" i="1"/>
  <c r="CW230" i="1"/>
  <c r="DW230" i="1" s="1"/>
  <c r="CV230" i="1"/>
  <c r="CU230" i="1"/>
  <c r="CS230" i="1"/>
  <c r="CR230" i="1"/>
  <c r="CQ230" i="1"/>
  <c r="CP230" i="1"/>
  <c r="CO230" i="1"/>
  <c r="CG230" i="1"/>
  <c r="CF230" i="1"/>
  <c r="CE230" i="1"/>
  <c r="CD230" i="1"/>
  <c r="CC230" i="1"/>
  <c r="CB230" i="1"/>
  <c r="CA230" i="1"/>
  <c r="BY230" i="1"/>
  <c r="BX230" i="1"/>
  <c r="BW230" i="1"/>
  <c r="BV230" i="1"/>
  <c r="BT230" i="1"/>
  <c r="BS230" i="1"/>
  <c r="BR230" i="1"/>
  <c r="BQ230" i="1"/>
  <c r="BP230" i="1"/>
  <c r="BH230" i="1"/>
  <c r="BG230" i="1"/>
  <c r="BF230" i="1"/>
  <c r="BE230" i="1"/>
  <c r="DC230" i="1" s="1"/>
  <c r="BD230" i="1"/>
  <c r="BC230" i="1"/>
  <c r="BB230" i="1"/>
  <c r="CZ230" i="1" s="1"/>
  <c r="AZ230" i="1"/>
  <c r="CX230" i="1" s="1"/>
  <c r="AY230" i="1"/>
  <c r="AX230" i="1"/>
  <c r="AW230" i="1"/>
  <c r="EP229" i="1"/>
  <c r="EL229" i="1"/>
  <c r="DT229" i="1"/>
  <c r="EO229" i="1" s="1"/>
  <c r="DF229" i="1"/>
  <c r="DE229" i="1"/>
  <c r="DC229" i="1"/>
  <c r="DB229" i="1"/>
  <c r="DA229" i="1"/>
  <c r="CY229" i="1"/>
  <c r="CW229" i="1"/>
  <c r="CV229" i="1"/>
  <c r="CU229" i="1"/>
  <c r="CS229" i="1"/>
  <c r="CR229" i="1"/>
  <c r="CQ229" i="1"/>
  <c r="CP229" i="1"/>
  <c r="CO229" i="1"/>
  <c r="CG229" i="1"/>
  <c r="CF229" i="1"/>
  <c r="CE229" i="1"/>
  <c r="CD229" i="1"/>
  <c r="CC229" i="1"/>
  <c r="CB229" i="1"/>
  <c r="CA229" i="1"/>
  <c r="BZ229" i="1"/>
  <c r="BX229" i="1"/>
  <c r="BW229" i="1"/>
  <c r="BV229" i="1"/>
  <c r="BT229" i="1"/>
  <c r="BS229" i="1"/>
  <c r="BR229" i="1"/>
  <c r="BQ229" i="1"/>
  <c r="BP229" i="1"/>
  <c r="BH229" i="1"/>
  <c r="BG229" i="1"/>
  <c r="BF229" i="1"/>
  <c r="DD229" i="1" s="1"/>
  <c r="BE229" i="1"/>
  <c r="BD229" i="1"/>
  <c r="BC229" i="1"/>
  <c r="BB229" i="1"/>
  <c r="CZ229" i="1" s="1"/>
  <c r="BA229" i="1"/>
  <c r="AY229" i="1"/>
  <c r="AX229" i="1"/>
  <c r="AW229" i="1"/>
  <c r="EQ228" i="1"/>
  <c r="EP228" i="1"/>
  <c r="EN228" i="1"/>
  <c r="EM228" i="1"/>
  <c r="EL228" i="1"/>
  <c r="EJ228" i="1"/>
  <c r="EE228" i="1"/>
  <c r="DT228" i="1"/>
  <c r="EO228" i="1" s="1"/>
  <c r="DF228" i="1"/>
  <c r="DE228" i="1"/>
  <c r="DD228" i="1"/>
  <c r="DC228" i="1"/>
  <c r="DB228" i="1"/>
  <c r="DZ233" i="1" s="1"/>
  <c r="CY228" i="1"/>
  <c r="CV228" i="1"/>
  <c r="CU228" i="1"/>
  <c r="CS228" i="1"/>
  <c r="CR228" i="1"/>
  <c r="CQ228" i="1"/>
  <c r="CP228" i="1"/>
  <c r="CO228" i="1"/>
  <c r="CG228" i="1"/>
  <c r="CF228" i="1"/>
  <c r="CE228" i="1"/>
  <c r="CD228" i="1"/>
  <c r="CC228" i="1"/>
  <c r="CB228" i="1"/>
  <c r="CA228" i="1"/>
  <c r="BZ228" i="1"/>
  <c r="BY228" i="1"/>
  <c r="BW228" i="1"/>
  <c r="BV228" i="1"/>
  <c r="EF228" i="1" s="1"/>
  <c r="EX228" i="1" s="1"/>
  <c r="BT228" i="1"/>
  <c r="BS228" i="1"/>
  <c r="BR228" i="1"/>
  <c r="BQ228" i="1"/>
  <c r="BP228" i="1"/>
  <c r="BH228" i="1"/>
  <c r="BG228" i="1"/>
  <c r="BF228" i="1"/>
  <c r="BE228" i="1"/>
  <c r="BD228" i="1"/>
  <c r="BC228" i="1"/>
  <c r="DA228" i="1" s="1"/>
  <c r="BB228" i="1"/>
  <c r="CZ228" i="1" s="1"/>
  <c r="BA228" i="1"/>
  <c r="AZ228" i="1"/>
  <c r="CX228" i="1" s="1"/>
  <c r="DW228" i="1" s="1"/>
  <c r="AX228" i="1"/>
  <c r="AW228" i="1"/>
  <c r="EP227" i="1"/>
  <c r="EL227" i="1"/>
  <c r="DT227" i="1"/>
  <c r="EO227" i="1" s="1"/>
  <c r="DE227" i="1"/>
  <c r="DD227" i="1"/>
  <c r="DC227" i="1"/>
  <c r="DB227" i="1"/>
  <c r="CY227" i="1"/>
  <c r="CX227" i="1"/>
  <c r="CS227" i="1"/>
  <c r="CR227" i="1"/>
  <c r="CQ227" i="1"/>
  <c r="CP227" i="1"/>
  <c r="CO227" i="1"/>
  <c r="CG227" i="1"/>
  <c r="CF227" i="1"/>
  <c r="CE227" i="1"/>
  <c r="CD227" i="1"/>
  <c r="CC227" i="1"/>
  <c r="CB227" i="1"/>
  <c r="CA227" i="1"/>
  <c r="BZ227" i="1"/>
  <c r="BY227" i="1"/>
  <c r="BX227" i="1"/>
  <c r="BV227" i="1"/>
  <c r="EF227" i="1" s="1"/>
  <c r="EX227" i="1" s="1"/>
  <c r="BT227" i="1"/>
  <c r="BS227" i="1"/>
  <c r="BR227" i="1"/>
  <c r="BQ227" i="1"/>
  <c r="BP227" i="1"/>
  <c r="BH227" i="1"/>
  <c r="DF227" i="1" s="1"/>
  <c r="BG227" i="1"/>
  <c r="BF227" i="1"/>
  <c r="BE227" i="1"/>
  <c r="BD227" i="1"/>
  <c r="BC227" i="1"/>
  <c r="DA227" i="1" s="1"/>
  <c r="BB227" i="1"/>
  <c r="CZ227" i="1" s="1"/>
  <c r="BA227" i="1"/>
  <c r="AZ227" i="1"/>
  <c r="AY227" i="1"/>
  <c r="CW227" i="1" s="1"/>
  <c r="AW227" i="1"/>
  <c r="EE227" i="1" s="1"/>
  <c r="EQ226" i="1"/>
  <c r="EP226" i="1"/>
  <c r="EN226" i="1"/>
  <c r="EM226" i="1"/>
  <c r="EL226" i="1"/>
  <c r="EJ226" i="1"/>
  <c r="DT226" i="1"/>
  <c r="EO226" i="1" s="1"/>
  <c r="DF226" i="1"/>
  <c r="DE226" i="1"/>
  <c r="DD226" i="1"/>
  <c r="DB226" i="1"/>
  <c r="DA226" i="1"/>
  <c r="CX226" i="1"/>
  <c r="CV226" i="1"/>
  <c r="CS226" i="1"/>
  <c r="CR226" i="1"/>
  <c r="CQ226" i="1"/>
  <c r="CP226" i="1"/>
  <c r="CO226" i="1"/>
  <c r="CG226" i="1"/>
  <c r="CF226" i="1"/>
  <c r="CE226" i="1"/>
  <c r="CD226" i="1"/>
  <c r="CC226" i="1"/>
  <c r="CB226" i="1"/>
  <c r="CA226" i="1"/>
  <c r="BZ226" i="1"/>
  <c r="BY226" i="1"/>
  <c r="BX226" i="1"/>
  <c r="BW226" i="1"/>
  <c r="EF226" i="1" s="1"/>
  <c r="EX226" i="1" s="1"/>
  <c r="BT226" i="1"/>
  <c r="BS226" i="1"/>
  <c r="BR226" i="1"/>
  <c r="BQ226" i="1"/>
  <c r="BP226" i="1"/>
  <c r="BH226" i="1"/>
  <c r="BG226" i="1"/>
  <c r="BF226" i="1"/>
  <c r="BE226" i="1"/>
  <c r="DC226" i="1" s="1"/>
  <c r="BD226" i="1"/>
  <c r="BC226" i="1"/>
  <c r="BB226" i="1"/>
  <c r="CZ226" i="1" s="1"/>
  <c r="BA226" i="1"/>
  <c r="CY226" i="1" s="1"/>
  <c r="AZ226" i="1"/>
  <c r="EE226" i="1" s="1"/>
  <c r="AY226" i="1"/>
  <c r="CW226" i="1" s="1"/>
  <c r="AX226" i="1"/>
  <c r="J223" i="1"/>
  <c r="H223" i="1"/>
  <c r="G223" i="1"/>
  <c r="DT222" i="1"/>
  <c r="DD222" i="1"/>
  <c r="DC222" i="1"/>
  <c r="DB222" i="1"/>
  <c r="DA222" i="1"/>
  <c r="CZ222" i="1"/>
  <c r="CX222" i="1"/>
  <c r="CW222" i="1"/>
  <c r="DX222" i="1" s="1"/>
  <c r="CV222" i="1"/>
  <c r="CU222" i="1"/>
  <c r="DV222" i="1" s="1"/>
  <c r="CD222" i="1"/>
  <c r="CC222" i="1"/>
  <c r="CB222" i="1"/>
  <c r="CA222" i="1"/>
  <c r="BZ222" i="1"/>
  <c r="BY222" i="1"/>
  <c r="BX222" i="1"/>
  <c r="BW222" i="1"/>
  <c r="BV222" i="1"/>
  <c r="BE222" i="1"/>
  <c r="BD222" i="1"/>
  <c r="BC222" i="1"/>
  <c r="BB222" i="1"/>
  <c r="BA222" i="1"/>
  <c r="CY222" i="1" s="1"/>
  <c r="AZ222" i="1"/>
  <c r="AY222" i="1"/>
  <c r="AX222" i="1"/>
  <c r="AW222" i="1"/>
  <c r="EQ221" i="1"/>
  <c r="EP221" i="1"/>
  <c r="EN221" i="1"/>
  <c r="EM221" i="1"/>
  <c r="EL221" i="1"/>
  <c r="EJ221" i="1"/>
  <c r="DW221" i="1"/>
  <c r="DT221" i="1"/>
  <c r="EO221" i="1" s="1"/>
  <c r="DR221" i="1"/>
  <c r="DQ221" i="1"/>
  <c r="DP221" i="1"/>
  <c r="DO221" i="1"/>
  <c r="DN221" i="1"/>
  <c r="DD221" i="1"/>
  <c r="DB221" i="1"/>
  <c r="DA221" i="1"/>
  <c r="CZ221" i="1"/>
  <c r="CX221" i="1"/>
  <c r="CW221" i="1"/>
  <c r="CV221" i="1"/>
  <c r="CU221" i="1"/>
  <c r="CS221" i="1"/>
  <c r="CR221" i="1"/>
  <c r="CQ221" i="1"/>
  <c r="CP221" i="1"/>
  <c r="CO221" i="1"/>
  <c r="CE221" i="1"/>
  <c r="CC221" i="1"/>
  <c r="CB221" i="1"/>
  <c r="CA221" i="1"/>
  <c r="BZ221" i="1"/>
  <c r="BY221" i="1"/>
  <c r="BX221" i="1"/>
  <c r="BW221" i="1"/>
  <c r="BV221" i="1"/>
  <c r="BT221" i="1"/>
  <c r="BS221" i="1"/>
  <c r="BR221" i="1"/>
  <c r="BQ221" i="1"/>
  <c r="BP221" i="1"/>
  <c r="BF221" i="1"/>
  <c r="BD221" i="1"/>
  <c r="BC221" i="1"/>
  <c r="BB221" i="1"/>
  <c r="BA221" i="1"/>
  <c r="CY221" i="1" s="1"/>
  <c r="AZ221" i="1"/>
  <c r="AY221" i="1"/>
  <c r="AX221" i="1"/>
  <c r="AW221" i="1"/>
  <c r="EE221" i="1" s="1"/>
  <c r="EO220" i="1"/>
  <c r="EN220" i="1"/>
  <c r="EJ220" i="1"/>
  <c r="DT220" i="1"/>
  <c r="DR220" i="1"/>
  <c r="DQ220" i="1"/>
  <c r="DP220" i="1"/>
  <c r="DO220" i="1"/>
  <c r="DN220" i="1"/>
  <c r="DD220" i="1"/>
  <c r="DC220" i="1"/>
  <c r="DA220" i="1"/>
  <c r="CZ220" i="1"/>
  <c r="CX220" i="1"/>
  <c r="CW220" i="1"/>
  <c r="CV220" i="1"/>
  <c r="CU220" i="1"/>
  <c r="CS220" i="1"/>
  <c r="CR220" i="1"/>
  <c r="CQ220" i="1"/>
  <c r="CP220" i="1"/>
  <c r="CO220" i="1"/>
  <c r="CE220" i="1"/>
  <c r="CD220" i="1"/>
  <c r="CB220" i="1"/>
  <c r="CA220" i="1"/>
  <c r="BZ220" i="1"/>
  <c r="BY220" i="1"/>
  <c r="BX220" i="1"/>
  <c r="BW220" i="1"/>
  <c r="BV220" i="1"/>
  <c r="BT220" i="1"/>
  <c r="BS220" i="1"/>
  <c r="BR220" i="1"/>
  <c r="BQ220" i="1"/>
  <c r="BP220" i="1"/>
  <c r="BF220" i="1"/>
  <c r="BE220" i="1"/>
  <c r="BC220" i="1"/>
  <c r="BB220" i="1"/>
  <c r="BA220" i="1"/>
  <c r="AZ220" i="1"/>
  <c r="AY220" i="1"/>
  <c r="AX220" i="1"/>
  <c r="AW220" i="1"/>
  <c r="EE220" i="1" s="1"/>
  <c r="EN219" i="1"/>
  <c r="EL219" i="1"/>
  <c r="DT219" i="1"/>
  <c r="EO219" i="1" s="1"/>
  <c r="DR219" i="1"/>
  <c r="DQ219" i="1"/>
  <c r="DP219" i="1"/>
  <c r="DO219" i="1"/>
  <c r="DN219" i="1"/>
  <c r="DD219" i="1"/>
  <c r="DC219" i="1"/>
  <c r="DB219" i="1"/>
  <c r="CZ219" i="1"/>
  <c r="CX219" i="1"/>
  <c r="CW219" i="1"/>
  <c r="CV219" i="1"/>
  <c r="CU219" i="1"/>
  <c r="CS219" i="1"/>
  <c r="CR219" i="1"/>
  <c r="CQ219" i="1"/>
  <c r="CP219" i="1"/>
  <c r="CO219" i="1"/>
  <c r="CE219" i="1"/>
  <c r="CD219" i="1"/>
  <c r="CC219" i="1"/>
  <c r="CA219" i="1"/>
  <c r="BZ219" i="1"/>
  <c r="BY219" i="1"/>
  <c r="BX219" i="1"/>
  <c r="BW219" i="1"/>
  <c r="BV219" i="1"/>
  <c r="EF219" i="1" s="1"/>
  <c r="EX219" i="1" s="1"/>
  <c r="BT219" i="1"/>
  <c r="BS219" i="1"/>
  <c r="BR219" i="1"/>
  <c r="BQ219" i="1"/>
  <c r="BP219" i="1"/>
  <c r="BF219" i="1"/>
  <c r="BE219" i="1"/>
  <c r="BD219" i="1"/>
  <c r="BB219" i="1"/>
  <c r="BA219" i="1"/>
  <c r="AZ219" i="1"/>
  <c r="AY219" i="1"/>
  <c r="AX219" i="1"/>
  <c r="EE219" i="1" s="1"/>
  <c r="AW219" i="1"/>
  <c r="EO218" i="1"/>
  <c r="EM218" i="1"/>
  <c r="DT218" i="1"/>
  <c r="DR218" i="1"/>
  <c r="DQ218" i="1"/>
  <c r="DP218" i="1"/>
  <c r="DO218" i="1"/>
  <c r="DN218" i="1"/>
  <c r="DC218" i="1"/>
  <c r="DB218" i="1"/>
  <c r="DA218" i="1"/>
  <c r="CX218" i="1"/>
  <c r="CW218" i="1"/>
  <c r="CV218" i="1"/>
  <c r="CU218" i="1"/>
  <c r="CS218" i="1"/>
  <c r="CR218" i="1"/>
  <c r="CQ218" i="1"/>
  <c r="CP218" i="1"/>
  <c r="CO218" i="1"/>
  <c r="CE218" i="1"/>
  <c r="CD218" i="1"/>
  <c r="CC218" i="1"/>
  <c r="CB218" i="1"/>
  <c r="BZ218" i="1"/>
  <c r="BY218" i="1"/>
  <c r="BX218" i="1"/>
  <c r="BW218" i="1"/>
  <c r="BV218" i="1"/>
  <c r="EF218" i="1" s="1"/>
  <c r="EX218" i="1" s="1"/>
  <c r="BT218" i="1"/>
  <c r="BS218" i="1"/>
  <c r="BR218" i="1"/>
  <c r="BQ218" i="1"/>
  <c r="BP218" i="1"/>
  <c r="BF218" i="1"/>
  <c r="DD218" i="1" s="1"/>
  <c r="BE218" i="1"/>
  <c r="BD218" i="1"/>
  <c r="BC218" i="1"/>
  <c r="BA218" i="1"/>
  <c r="CY218" i="1" s="1"/>
  <c r="DX218" i="1" s="1"/>
  <c r="AZ218" i="1"/>
  <c r="AY218" i="1"/>
  <c r="AX218" i="1"/>
  <c r="AW218" i="1"/>
  <c r="EQ217" i="1"/>
  <c r="EP217" i="1"/>
  <c r="EN217" i="1"/>
  <c r="EM217" i="1"/>
  <c r="EL217" i="1"/>
  <c r="EJ217" i="1"/>
  <c r="DT217" i="1"/>
  <c r="EO217" i="1" s="1"/>
  <c r="DR217" i="1"/>
  <c r="DQ217" i="1"/>
  <c r="DP217" i="1"/>
  <c r="DO217" i="1"/>
  <c r="DN217" i="1"/>
  <c r="CS217" i="1"/>
  <c r="CR217" i="1"/>
  <c r="CQ217" i="1"/>
  <c r="CP217" i="1"/>
  <c r="CO217" i="1"/>
  <c r="CE217" i="1"/>
  <c r="CD217" i="1"/>
  <c r="DC217" i="1" s="1"/>
  <c r="CC217" i="1"/>
  <c r="CB217" i="1"/>
  <c r="CA217" i="1"/>
  <c r="BY217" i="1"/>
  <c r="BX217" i="1"/>
  <c r="BW217" i="1"/>
  <c r="BV217" i="1"/>
  <c r="BT217" i="1"/>
  <c r="BS217" i="1"/>
  <c r="BR217" i="1"/>
  <c r="BQ217" i="1"/>
  <c r="BP217" i="1"/>
  <c r="BF217" i="1"/>
  <c r="DD217" i="1" s="1"/>
  <c r="BE217" i="1"/>
  <c r="BD217" i="1"/>
  <c r="BC217" i="1"/>
  <c r="DA217" i="1" s="1"/>
  <c r="BB217" i="1"/>
  <c r="CZ217" i="1" s="1"/>
  <c r="AZ217" i="1"/>
  <c r="CX217" i="1" s="1"/>
  <c r="AY217" i="1"/>
  <c r="AX217" i="1"/>
  <c r="EE217" i="1" s="1"/>
  <c r="AW217" i="1"/>
  <c r="CU217" i="1" s="1"/>
  <c r="DT216" i="1"/>
  <c r="EN216" i="1" s="1"/>
  <c r="DR216" i="1"/>
  <c r="DQ216" i="1"/>
  <c r="DP216" i="1"/>
  <c r="DO216" i="1"/>
  <c r="DN216" i="1"/>
  <c r="DD216" i="1"/>
  <c r="DC216" i="1"/>
  <c r="DB216" i="1"/>
  <c r="DA216" i="1"/>
  <c r="CZ216" i="1"/>
  <c r="CW216" i="1"/>
  <c r="CV216" i="1"/>
  <c r="CU216" i="1"/>
  <c r="CS216" i="1"/>
  <c r="CR216" i="1"/>
  <c r="CQ216" i="1"/>
  <c r="CP216" i="1"/>
  <c r="CO216" i="1"/>
  <c r="CE216" i="1"/>
  <c r="CD216" i="1"/>
  <c r="CC216" i="1"/>
  <c r="CB216" i="1"/>
  <c r="CA216" i="1"/>
  <c r="BZ216" i="1"/>
  <c r="BX216" i="1"/>
  <c r="BW216" i="1"/>
  <c r="BV216" i="1"/>
  <c r="EF216" i="1" s="1"/>
  <c r="BT216" i="1"/>
  <c r="BS216" i="1"/>
  <c r="BR216" i="1"/>
  <c r="BQ216" i="1"/>
  <c r="BP216" i="1"/>
  <c r="BF216" i="1"/>
  <c r="BE216" i="1"/>
  <c r="BD216" i="1"/>
  <c r="EF220" i="1" s="1"/>
  <c r="EX220" i="1" s="1"/>
  <c r="BC216" i="1"/>
  <c r="BB216" i="1"/>
  <c r="BA216" i="1"/>
  <c r="CY216" i="1" s="1"/>
  <c r="AY216" i="1"/>
  <c r="AX216" i="1"/>
  <c r="EE216" i="1" s="1"/>
  <c r="AW216" i="1"/>
  <c r="EP215" i="1"/>
  <c r="EL215" i="1"/>
  <c r="DT215" i="1"/>
  <c r="EO215" i="1" s="1"/>
  <c r="DR215" i="1"/>
  <c r="DQ215" i="1"/>
  <c r="DP215" i="1"/>
  <c r="DO215" i="1"/>
  <c r="DN215" i="1"/>
  <c r="DD215" i="1"/>
  <c r="DC215" i="1"/>
  <c r="EA221" i="1" s="1"/>
  <c r="DB215" i="1"/>
  <c r="DA215" i="1"/>
  <c r="CZ215" i="1"/>
  <c r="CX215" i="1"/>
  <c r="CV215" i="1"/>
  <c r="CU215" i="1"/>
  <c r="CS215" i="1"/>
  <c r="CR215" i="1"/>
  <c r="CQ215" i="1"/>
  <c r="CP215" i="1"/>
  <c r="CO215" i="1"/>
  <c r="CE215" i="1"/>
  <c r="CD215" i="1"/>
  <c r="CC215" i="1"/>
  <c r="CB215" i="1"/>
  <c r="CA215" i="1"/>
  <c r="BZ215" i="1"/>
  <c r="BY215" i="1"/>
  <c r="BW215" i="1"/>
  <c r="BV215" i="1"/>
  <c r="EF215" i="1" s="1"/>
  <c r="EX215" i="1" s="1"/>
  <c r="BT215" i="1"/>
  <c r="BS215" i="1"/>
  <c r="BR215" i="1"/>
  <c r="BQ215" i="1"/>
  <c r="BP215" i="1"/>
  <c r="BF215" i="1"/>
  <c r="BE215" i="1"/>
  <c r="BD215" i="1"/>
  <c r="BC215" i="1"/>
  <c r="BB215" i="1"/>
  <c r="BA215" i="1"/>
  <c r="CY215" i="1" s="1"/>
  <c r="AZ215" i="1"/>
  <c r="AX215" i="1"/>
  <c r="AW215" i="1"/>
  <c r="EE215" i="1" s="1"/>
  <c r="EQ214" i="1"/>
  <c r="EP214" i="1"/>
  <c r="EM214" i="1"/>
  <c r="EL214" i="1"/>
  <c r="DT214" i="1"/>
  <c r="EO214" i="1" s="1"/>
  <c r="DR214" i="1"/>
  <c r="DQ214" i="1"/>
  <c r="DP214" i="1"/>
  <c r="DO214" i="1"/>
  <c r="DN214" i="1"/>
  <c r="DD214" i="1"/>
  <c r="DC214" i="1"/>
  <c r="DB214" i="1"/>
  <c r="DA214" i="1"/>
  <c r="CZ214" i="1"/>
  <c r="CX214" i="1"/>
  <c r="CW214" i="1"/>
  <c r="CU214" i="1"/>
  <c r="DZ213" i="1" s="1"/>
  <c r="CS214" i="1"/>
  <c r="CR214" i="1"/>
  <c r="CQ214" i="1"/>
  <c r="CP214" i="1"/>
  <c r="CO214" i="1"/>
  <c r="CE214" i="1"/>
  <c r="CD214" i="1"/>
  <c r="CC214" i="1"/>
  <c r="CB214" i="1"/>
  <c r="CA214" i="1"/>
  <c r="BZ214" i="1"/>
  <c r="BY214" i="1"/>
  <c r="BX214" i="1"/>
  <c r="BV214" i="1"/>
  <c r="EF214" i="1" s="1"/>
  <c r="BT214" i="1"/>
  <c r="BS214" i="1"/>
  <c r="BR214" i="1"/>
  <c r="BQ214" i="1"/>
  <c r="BP214" i="1"/>
  <c r="BF214" i="1"/>
  <c r="EF222" i="1" s="1"/>
  <c r="BE214" i="1"/>
  <c r="BD214" i="1"/>
  <c r="BC214" i="1"/>
  <c r="BB214" i="1"/>
  <c r="BA214" i="1"/>
  <c r="CY214" i="1" s="1"/>
  <c r="AZ214" i="1"/>
  <c r="AY214" i="1"/>
  <c r="AW214" i="1"/>
  <c r="EE214" i="1" s="1"/>
  <c r="EQ213" i="1"/>
  <c r="EN213" i="1"/>
  <c r="EM213" i="1"/>
  <c r="EJ213" i="1"/>
  <c r="DT213" i="1"/>
  <c r="EP213" i="1" s="1"/>
  <c r="DR213" i="1"/>
  <c r="DQ213" i="1"/>
  <c r="DP213" i="1"/>
  <c r="DO213" i="1"/>
  <c r="DN213" i="1"/>
  <c r="DD213" i="1"/>
  <c r="DC213" i="1"/>
  <c r="DB213" i="1"/>
  <c r="DA213" i="1"/>
  <c r="CZ213" i="1"/>
  <c r="DZ218" i="1" s="1"/>
  <c r="CX213" i="1"/>
  <c r="EA216" i="1" s="1"/>
  <c r="CW213" i="1"/>
  <c r="CV213" i="1"/>
  <c r="CS213" i="1"/>
  <c r="CR213" i="1"/>
  <c r="CQ213" i="1"/>
  <c r="CP213" i="1"/>
  <c r="CO213" i="1"/>
  <c r="CE213" i="1"/>
  <c r="CD213" i="1"/>
  <c r="CC213" i="1"/>
  <c r="CB213" i="1"/>
  <c r="CA213" i="1"/>
  <c r="BZ213" i="1"/>
  <c r="BY213" i="1"/>
  <c r="BX213" i="1"/>
  <c r="BW213" i="1"/>
  <c r="EF213" i="1" s="1"/>
  <c r="BT213" i="1"/>
  <c r="BS213" i="1"/>
  <c r="BR213" i="1"/>
  <c r="BQ213" i="1"/>
  <c r="BP213" i="1"/>
  <c r="BF213" i="1"/>
  <c r="BE213" i="1"/>
  <c r="BD213" i="1"/>
  <c r="BC213" i="1"/>
  <c r="BB213" i="1"/>
  <c r="BA213" i="1"/>
  <c r="CY213" i="1" s="1"/>
  <c r="AZ213" i="1"/>
  <c r="AY213" i="1"/>
  <c r="EE213" i="1" s="1"/>
  <c r="AX213" i="1"/>
  <c r="J210" i="1"/>
  <c r="H210" i="1"/>
  <c r="G210" i="1"/>
  <c r="EQ209" i="1"/>
  <c r="EN209" i="1"/>
  <c r="EM209" i="1"/>
  <c r="EJ209" i="1"/>
  <c r="DT209" i="1"/>
  <c r="EP209" i="1" s="1"/>
  <c r="DD209" i="1"/>
  <c r="DC209" i="1"/>
  <c r="CZ209" i="1"/>
  <c r="CY209" i="1"/>
  <c r="CV209" i="1"/>
  <c r="CU209" i="1"/>
  <c r="CD209" i="1"/>
  <c r="CC209" i="1"/>
  <c r="CB209" i="1"/>
  <c r="CA209" i="1"/>
  <c r="BZ209" i="1"/>
  <c r="BY209" i="1"/>
  <c r="BX209" i="1"/>
  <c r="BW209" i="1"/>
  <c r="BV209" i="1"/>
  <c r="BE209" i="1"/>
  <c r="BD209" i="1"/>
  <c r="DB209" i="1" s="1"/>
  <c r="BC209" i="1"/>
  <c r="DA209" i="1" s="1"/>
  <c r="BB209" i="1"/>
  <c r="BA209" i="1"/>
  <c r="AZ209" i="1"/>
  <c r="CX209" i="1" s="1"/>
  <c r="AY209" i="1"/>
  <c r="CW209" i="1" s="1"/>
  <c r="AX209" i="1"/>
  <c r="AW209" i="1"/>
  <c r="EQ208" i="1"/>
  <c r="EP208" i="1"/>
  <c r="EM208" i="1"/>
  <c r="EL208" i="1"/>
  <c r="DT208" i="1"/>
  <c r="EO208" i="1" s="1"/>
  <c r="DR208" i="1"/>
  <c r="DQ208" i="1"/>
  <c r="DP208" i="1"/>
  <c r="DO208" i="1"/>
  <c r="DN208" i="1"/>
  <c r="CS208" i="1"/>
  <c r="CR208" i="1"/>
  <c r="CQ208" i="1"/>
  <c r="CP208" i="1"/>
  <c r="CO208" i="1"/>
  <c r="CE208" i="1"/>
  <c r="CC208" i="1"/>
  <c r="CB208" i="1"/>
  <c r="CA208" i="1"/>
  <c r="BZ208" i="1"/>
  <c r="BY208" i="1"/>
  <c r="BX208" i="1"/>
  <c r="BW208" i="1"/>
  <c r="BV208" i="1"/>
  <c r="BT208" i="1"/>
  <c r="BS208" i="1"/>
  <c r="BR208" i="1"/>
  <c r="BQ208" i="1"/>
  <c r="BP208" i="1"/>
  <c r="BF208" i="1"/>
  <c r="DD208" i="1" s="1"/>
  <c r="BD208" i="1"/>
  <c r="DB208" i="1" s="1"/>
  <c r="BC208" i="1"/>
  <c r="DA208" i="1" s="1"/>
  <c r="BB208" i="1"/>
  <c r="CZ208" i="1" s="1"/>
  <c r="BA208" i="1"/>
  <c r="CY208" i="1" s="1"/>
  <c r="AZ208" i="1"/>
  <c r="CX208" i="1" s="1"/>
  <c r="AY208" i="1"/>
  <c r="CW208" i="1" s="1"/>
  <c r="AX208" i="1"/>
  <c r="CV208" i="1" s="1"/>
  <c r="AW208" i="1"/>
  <c r="EE208" i="1" s="1"/>
  <c r="EQ207" i="1"/>
  <c r="EN207" i="1"/>
  <c r="EM207" i="1"/>
  <c r="EJ207" i="1"/>
  <c r="DT207" i="1"/>
  <c r="EP207" i="1" s="1"/>
  <c r="DR207" i="1"/>
  <c r="DQ207" i="1"/>
  <c r="DP207" i="1"/>
  <c r="DO207" i="1"/>
  <c r="DN207" i="1"/>
  <c r="CS207" i="1"/>
  <c r="CR207" i="1"/>
  <c r="CQ207" i="1"/>
  <c r="CP207" i="1"/>
  <c r="CO207" i="1"/>
  <c r="CE207" i="1"/>
  <c r="CD207" i="1"/>
  <c r="CB207" i="1"/>
  <c r="CA207" i="1"/>
  <c r="BZ207" i="1"/>
  <c r="BY207" i="1"/>
  <c r="BX207" i="1"/>
  <c r="BW207" i="1"/>
  <c r="BV207" i="1"/>
  <c r="BT207" i="1"/>
  <c r="BS207" i="1"/>
  <c r="BR207" i="1"/>
  <c r="BQ207" i="1"/>
  <c r="BP207" i="1"/>
  <c r="BF207" i="1"/>
  <c r="DD207" i="1" s="1"/>
  <c r="BE207" i="1"/>
  <c r="DC207" i="1" s="1"/>
  <c r="BC207" i="1"/>
  <c r="DA207" i="1" s="1"/>
  <c r="BB207" i="1"/>
  <c r="CZ207" i="1" s="1"/>
  <c r="BA207" i="1"/>
  <c r="CY207" i="1" s="1"/>
  <c r="AZ207" i="1"/>
  <c r="CX207" i="1" s="1"/>
  <c r="AY207" i="1"/>
  <c r="CW207" i="1" s="1"/>
  <c r="AX207" i="1"/>
  <c r="AW207" i="1"/>
  <c r="CU207" i="1" s="1"/>
  <c r="DT206" i="1"/>
  <c r="EN206" i="1" s="1"/>
  <c r="DR206" i="1"/>
  <c r="DQ206" i="1"/>
  <c r="DP206" i="1"/>
  <c r="DO206" i="1"/>
  <c r="DN206" i="1"/>
  <c r="CS206" i="1"/>
  <c r="CR206" i="1"/>
  <c r="CQ206" i="1"/>
  <c r="CP206" i="1"/>
  <c r="CO206" i="1"/>
  <c r="CE206" i="1"/>
  <c r="CD206" i="1"/>
  <c r="CC206" i="1"/>
  <c r="CA206" i="1"/>
  <c r="BZ206" i="1"/>
  <c r="BY206" i="1"/>
  <c r="BX206" i="1"/>
  <c r="BW206" i="1"/>
  <c r="BV206" i="1"/>
  <c r="BT206" i="1"/>
  <c r="BS206" i="1"/>
  <c r="BR206" i="1"/>
  <c r="BQ206" i="1"/>
  <c r="BP206" i="1"/>
  <c r="BF206" i="1"/>
  <c r="DD206" i="1" s="1"/>
  <c r="BE206" i="1"/>
  <c r="DC206" i="1" s="1"/>
  <c r="BD206" i="1"/>
  <c r="DB206" i="1" s="1"/>
  <c r="BB206" i="1"/>
  <c r="CZ206" i="1" s="1"/>
  <c r="BA206" i="1"/>
  <c r="CY206" i="1" s="1"/>
  <c r="AZ206" i="1"/>
  <c r="CX206" i="1" s="1"/>
  <c r="AY206" i="1"/>
  <c r="CW206" i="1" s="1"/>
  <c r="AX206" i="1"/>
  <c r="AW206" i="1"/>
  <c r="CU206" i="1" s="1"/>
  <c r="EP205" i="1"/>
  <c r="EL205" i="1"/>
  <c r="DT205" i="1"/>
  <c r="EO205" i="1" s="1"/>
  <c r="DR205" i="1"/>
  <c r="DQ205" i="1"/>
  <c r="DP205" i="1"/>
  <c r="DO205" i="1"/>
  <c r="DN205" i="1"/>
  <c r="CS205" i="1"/>
  <c r="CR205" i="1"/>
  <c r="CQ205" i="1"/>
  <c r="CP205" i="1"/>
  <c r="CO205" i="1"/>
  <c r="CE205" i="1"/>
  <c r="CD205" i="1"/>
  <c r="CC205" i="1"/>
  <c r="CB205" i="1"/>
  <c r="BZ205" i="1"/>
  <c r="BY205" i="1"/>
  <c r="BX205" i="1"/>
  <c r="BW205" i="1"/>
  <c r="BV205" i="1"/>
  <c r="BT205" i="1"/>
  <c r="BS205" i="1"/>
  <c r="BR205" i="1"/>
  <c r="BQ205" i="1"/>
  <c r="BP205" i="1"/>
  <c r="BF205" i="1"/>
  <c r="DD205" i="1" s="1"/>
  <c r="BE205" i="1"/>
  <c r="DC205" i="1" s="1"/>
  <c r="BD205" i="1"/>
  <c r="DB205" i="1" s="1"/>
  <c r="BC205" i="1"/>
  <c r="DA205" i="1" s="1"/>
  <c r="BA205" i="1"/>
  <c r="CY205" i="1" s="1"/>
  <c r="AZ205" i="1"/>
  <c r="CX205" i="1" s="1"/>
  <c r="AY205" i="1"/>
  <c r="CW205" i="1" s="1"/>
  <c r="AX205" i="1"/>
  <c r="CV205" i="1" s="1"/>
  <c r="AW205" i="1"/>
  <c r="EQ204" i="1"/>
  <c r="EP204" i="1"/>
  <c r="EM204" i="1"/>
  <c r="EL204" i="1"/>
  <c r="DT204" i="1"/>
  <c r="EO204" i="1" s="1"/>
  <c r="DR204" i="1"/>
  <c r="DQ204" i="1"/>
  <c r="DP204" i="1"/>
  <c r="DO204" i="1"/>
  <c r="DN204" i="1"/>
  <c r="CS204" i="1"/>
  <c r="CR204" i="1"/>
  <c r="CQ204" i="1"/>
  <c r="CP204" i="1"/>
  <c r="CO204" i="1"/>
  <c r="CE204" i="1"/>
  <c r="CD204" i="1"/>
  <c r="CC204" i="1"/>
  <c r="CB204" i="1"/>
  <c r="CA204" i="1"/>
  <c r="BY204" i="1"/>
  <c r="BX204" i="1"/>
  <c r="BW204" i="1"/>
  <c r="BV204" i="1"/>
  <c r="BT204" i="1"/>
  <c r="BS204" i="1"/>
  <c r="BR204" i="1"/>
  <c r="BQ204" i="1"/>
  <c r="BP204" i="1"/>
  <c r="BF204" i="1"/>
  <c r="DD204" i="1" s="1"/>
  <c r="BE204" i="1"/>
  <c r="DC204" i="1" s="1"/>
  <c r="BD204" i="1"/>
  <c r="DB204" i="1" s="1"/>
  <c r="BC204" i="1"/>
  <c r="DA204" i="1" s="1"/>
  <c r="BB204" i="1"/>
  <c r="CZ204" i="1" s="1"/>
  <c r="AZ204" i="1"/>
  <c r="CX204" i="1" s="1"/>
  <c r="AY204" i="1"/>
  <c r="CW204" i="1" s="1"/>
  <c r="AX204" i="1"/>
  <c r="CV204" i="1" s="1"/>
  <c r="AW204" i="1"/>
  <c r="EE204" i="1" s="1"/>
  <c r="EQ203" i="1"/>
  <c r="EN203" i="1"/>
  <c r="EM203" i="1"/>
  <c r="EJ203" i="1"/>
  <c r="DT203" i="1"/>
  <c r="EP203" i="1" s="1"/>
  <c r="DR203" i="1"/>
  <c r="DQ203" i="1"/>
  <c r="DP203" i="1"/>
  <c r="DO203" i="1"/>
  <c r="DN203" i="1"/>
  <c r="CV203" i="1"/>
  <c r="CS203" i="1"/>
  <c r="CR203" i="1"/>
  <c r="CQ203" i="1"/>
  <c r="CP203" i="1"/>
  <c r="CO203" i="1"/>
  <c r="CE203" i="1"/>
  <c r="CD203" i="1"/>
  <c r="CC203" i="1"/>
  <c r="CB203" i="1"/>
  <c r="CA203" i="1"/>
  <c r="BZ203" i="1"/>
  <c r="BX203" i="1"/>
  <c r="BW203" i="1"/>
  <c r="BV203" i="1"/>
  <c r="BT203" i="1"/>
  <c r="BS203" i="1"/>
  <c r="BR203" i="1"/>
  <c r="BQ203" i="1"/>
  <c r="BP203" i="1"/>
  <c r="BF203" i="1"/>
  <c r="DD203" i="1" s="1"/>
  <c r="BE203" i="1"/>
  <c r="DC203" i="1" s="1"/>
  <c r="BD203" i="1"/>
  <c r="DB203" i="1" s="1"/>
  <c r="BC203" i="1"/>
  <c r="DA203" i="1" s="1"/>
  <c r="BB203" i="1"/>
  <c r="CZ203" i="1" s="1"/>
  <c r="BA203" i="1"/>
  <c r="CY203" i="1" s="1"/>
  <c r="AY203" i="1"/>
  <c r="CW203" i="1" s="1"/>
  <c r="AX203" i="1"/>
  <c r="AW203" i="1"/>
  <c r="CU203" i="1" s="1"/>
  <c r="DT202" i="1"/>
  <c r="EO202" i="1" s="1"/>
  <c r="DR202" i="1"/>
  <c r="DQ202" i="1"/>
  <c r="DP202" i="1"/>
  <c r="DO202" i="1"/>
  <c r="DN202" i="1"/>
  <c r="CS202" i="1"/>
  <c r="CR202" i="1"/>
  <c r="CQ202" i="1"/>
  <c r="CP202" i="1"/>
  <c r="CO202" i="1"/>
  <c r="CE202" i="1"/>
  <c r="CD202" i="1"/>
  <c r="CC202" i="1"/>
  <c r="CB202" i="1"/>
  <c r="CA202" i="1"/>
  <c r="BZ202" i="1"/>
  <c r="BY202" i="1"/>
  <c r="BW202" i="1"/>
  <c r="BV202" i="1"/>
  <c r="EF202" i="1" s="1"/>
  <c r="EX202" i="1" s="1"/>
  <c r="BT202" i="1"/>
  <c r="BS202" i="1"/>
  <c r="BR202" i="1"/>
  <c r="BQ202" i="1"/>
  <c r="BP202" i="1"/>
  <c r="BF202" i="1"/>
  <c r="BE202" i="1"/>
  <c r="DC202" i="1" s="1"/>
  <c r="BD202" i="1"/>
  <c r="DB202" i="1" s="1"/>
  <c r="BC202" i="1"/>
  <c r="DA202" i="1" s="1"/>
  <c r="BB202" i="1"/>
  <c r="BA202" i="1"/>
  <c r="CY202" i="1" s="1"/>
  <c r="AZ202" i="1"/>
  <c r="CX202" i="1" s="1"/>
  <c r="AX202" i="1"/>
  <c r="AW202" i="1"/>
  <c r="EP201" i="1"/>
  <c r="EL201" i="1"/>
  <c r="DT201" i="1"/>
  <c r="EO201" i="1" s="1"/>
  <c r="DR201" i="1"/>
  <c r="DQ201" i="1"/>
  <c r="DP201" i="1"/>
  <c r="DO201" i="1"/>
  <c r="DN201" i="1"/>
  <c r="CS201" i="1"/>
  <c r="CR201" i="1"/>
  <c r="CQ201" i="1"/>
  <c r="CP201" i="1"/>
  <c r="CO201" i="1"/>
  <c r="CE201" i="1"/>
  <c r="CD201" i="1"/>
  <c r="CC201" i="1"/>
  <c r="CB201" i="1"/>
  <c r="CA201" i="1"/>
  <c r="BZ201" i="1"/>
  <c r="BY201" i="1"/>
  <c r="BX201" i="1"/>
  <c r="BV201" i="1"/>
  <c r="BT201" i="1"/>
  <c r="BS201" i="1"/>
  <c r="BR201" i="1"/>
  <c r="BQ201" i="1"/>
  <c r="BP201" i="1"/>
  <c r="BF201" i="1"/>
  <c r="DD201" i="1" s="1"/>
  <c r="BE201" i="1"/>
  <c r="DC201" i="1" s="1"/>
  <c r="BD201" i="1"/>
  <c r="DB201" i="1" s="1"/>
  <c r="BC201" i="1"/>
  <c r="DA201" i="1" s="1"/>
  <c r="BB201" i="1"/>
  <c r="CZ201" i="1" s="1"/>
  <c r="BA201" i="1"/>
  <c r="CY201" i="1" s="1"/>
  <c r="AZ201" i="1"/>
  <c r="CX201" i="1" s="1"/>
  <c r="AY201" i="1"/>
  <c r="CW201" i="1" s="1"/>
  <c r="AW201" i="1"/>
  <c r="EQ200" i="1"/>
  <c r="EP200" i="1"/>
  <c r="EM200" i="1"/>
  <c r="EL200" i="1"/>
  <c r="DT200" i="1"/>
  <c r="EO200" i="1" s="1"/>
  <c r="DR200" i="1"/>
  <c r="DQ200" i="1"/>
  <c r="DP200" i="1"/>
  <c r="DO200" i="1"/>
  <c r="DN200" i="1"/>
  <c r="CS200" i="1"/>
  <c r="CR200" i="1"/>
  <c r="CQ200" i="1"/>
  <c r="CP200" i="1"/>
  <c r="CO200" i="1"/>
  <c r="CE200" i="1"/>
  <c r="CD200" i="1"/>
  <c r="CC200" i="1"/>
  <c r="CB200" i="1"/>
  <c r="CA200" i="1"/>
  <c r="BZ200" i="1"/>
  <c r="BY200" i="1"/>
  <c r="BX200" i="1"/>
  <c r="BW200" i="1"/>
  <c r="BT200" i="1"/>
  <c r="BS200" i="1"/>
  <c r="BR200" i="1"/>
  <c r="BQ200" i="1"/>
  <c r="BP200" i="1"/>
  <c r="BF200" i="1"/>
  <c r="DD200" i="1" s="1"/>
  <c r="BE200" i="1"/>
  <c r="DC200" i="1" s="1"/>
  <c r="BD200" i="1"/>
  <c r="DB200" i="1" s="1"/>
  <c r="BC200" i="1"/>
  <c r="DA200" i="1" s="1"/>
  <c r="BB200" i="1"/>
  <c r="CZ200" i="1" s="1"/>
  <c r="BA200" i="1"/>
  <c r="CY200" i="1" s="1"/>
  <c r="AZ200" i="1"/>
  <c r="CX200" i="1" s="1"/>
  <c r="AY200" i="1"/>
  <c r="CW200" i="1" s="1"/>
  <c r="AX200" i="1"/>
  <c r="EE200" i="1" s="1"/>
  <c r="DR198" i="1"/>
  <c r="DQ198" i="1"/>
  <c r="DP198" i="1"/>
  <c r="DO198" i="1"/>
  <c r="DN198" i="1"/>
  <c r="DR197" i="1"/>
  <c r="DQ197" i="1"/>
  <c r="DP197" i="1"/>
  <c r="DO197" i="1"/>
  <c r="DN197" i="1"/>
  <c r="J197" i="1"/>
  <c r="H197" i="1"/>
  <c r="G197" i="1"/>
  <c r="EO196" i="1"/>
  <c r="DT196" i="1"/>
  <c r="DR196" i="1"/>
  <c r="DQ196" i="1"/>
  <c r="DP196" i="1"/>
  <c r="DO196" i="1"/>
  <c r="DN196" i="1"/>
  <c r="CZ196" i="1"/>
  <c r="CY196" i="1"/>
  <c r="CV196" i="1"/>
  <c r="CU196" i="1"/>
  <c r="CS196" i="1"/>
  <c r="CR196" i="1"/>
  <c r="CQ196" i="1"/>
  <c r="CP196" i="1"/>
  <c r="CO196" i="1"/>
  <c r="CC196" i="1"/>
  <c r="CB196" i="1"/>
  <c r="CA196" i="1"/>
  <c r="BZ196" i="1"/>
  <c r="BY196" i="1"/>
  <c r="BX196" i="1"/>
  <c r="BW196" i="1"/>
  <c r="BV196" i="1"/>
  <c r="BT196" i="1"/>
  <c r="BS196" i="1"/>
  <c r="BR196" i="1"/>
  <c r="BQ196" i="1"/>
  <c r="BP196" i="1"/>
  <c r="BD196" i="1"/>
  <c r="DB196" i="1" s="1"/>
  <c r="BC196" i="1"/>
  <c r="DA196" i="1" s="1"/>
  <c r="BB196" i="1"/>
  <c r="BA196" i="1"/>
  <c r="AZ196" i="1"/>
  <c r="CX196" i="1" s="1"/>
  <c r="AY196" i="1"/>
  <c r="EE196" i="1" s="1"/>
  <c r="AX196" i="1"/>
  <c r="AW196" i="1"/>
  <c r="EQ195" i="1"/>
  <c r="EP195" i="1"/>
  <c r="EM195" i="1"/>
  <c r="EL195" i="1"/>
  <c r="DT195" i="1"/>
  <c r="EO195" i="1" s="1"/>
  <c r="DR195" i="1"/>
  <c r="DQ195" i="1"/>
  <c r="DP195" i="1"/>
  <c r="DO195" i="1"/>
  <c r="DN195" i="1"/>
  <c r="DC195" i="1"/>
  <c r="DA195" i="1"/>
  <c r="CX195" i="1"/>
  <c r="CW195" i="1"/>
  <c r="CS195" i="1"/>
  <c r="CR195" i="1"/>
  <c r="CQ195" i="1"/>
  <c r="CP195" i="1"/>
  <c r="CO195" i="1"/>
  <c r="CD195" i="1"/>
  <c r="CB195" i="1"/>
  <c r="CA195" i="1"/>
  <c r="BZ195" i="1"/>
  <c r="BY195" i="1"/>
  <c r="BX195" i="1"/>
  <c r="BW195" i="1"/>
  <c r="BV195" i="1"/>
  <c r="BT195" i="1"/>
  <c r="BS195" i="1"/>
  <c r="BR195" i="1"/>
  <c r="BQ195" i="1"/>
  <c r="BP195" i="1"/>
  <c r="BE195" i="1"/>
  <c r="BC195" i="1"/>
  <c r="BB195" i="1"/>
  <c r="CZ195" i="1" s="1"/>
  <c r="BA195" i="1"/>
  <c r="CY195" i="1" s="1"/>
  <c r="AZ195" i="1"/>
  <c r="AY195" i="1"/>
  <c r="AX195" i="1"/>
  <c r="CV195" i="1" s="1"/>
  <c r="AW195" i="1"/>
  <c r="EO194" i="1"/>
  <c r="DT194" i="1"/>
  <c r="DR194" i="1"/>
  <c r="DQ194" i="1"/>
  <c r="DP194" i="1"/>
  <c r="DO194" i="1"/>
  <c r="DN194" i="1"/>
  <c r="CZ194" i="1"/>
  <c r="CY194" i="1"/>
  <c r="CV194" i="1"/>
  <c r="CU194" i="1"/>
  <c r="CS194" i="1"/>
  <c r="CR194" i="1"/>
  <c r="CQ194" i="1"/>
  <c r="CP194" i="1"/>
  <c r="CO194" i="1"/>
  <c r="CD194" i="1"/>
  <c r="CC194" i="1"/>
  <c r="CA194" i="1"/>
  <c r="BZ194" i="1"/>
  <c r="BY194" i="1"/>
  <c r="BX194" i="1"/>
  <c r="EF194" i="1" s="1"/>
  <c r="EX194" i="1" s="1"/>
  <c r="BW194" i="1"/>
  <c r="BV194" i="1"/>
  <c r="BT194" i="1"/>
  <c r="BS194" i="1"/>
  <c r="BR194" i="1"/>
  <c r="BQ194" i="1"/>
  <c r="BP194" i="1"/>
  <c r="BE194" i="1"/>
  <c r="DC194" i="1" s="1"/>
  <c r="BD194" i="1"/>
  <c r="BB194" i="1"/>
  <c r="BA194" i="1"/>
  <c r="AZ194" i="1"/>
  <c r="CX194" i="1" s="1"/>
  <c r="AY194" i="1"/>
  <c r="AX194" i="1"/>
  <c r="AW194" i="1"/>
  <c r="EQ193" i="1"/>
  <c r="EP193" i="1"/>
  <c r="EM193" i="1"/>
  <c r="EL193" i="1"/>
  <c r="DT193" i="1"/>
  <c r="EO193" i="1" s="1"/>
  <c r="DR193" i="1"/>
  <c r="DQ193" i="1"/>
  <c r="DP193" i="1"/>
  <c r="DO193" i="1"/>
  <c r="DN193" i="1"/>
  <c r="DC193" i="1"/>
  <c r="DB193" i="1"/>
  <c r="CX193" i="1"/>
  <c r="CW193" i="1"/>
  <c r="CS193" i="1"/>
  <c r="CR193" i="1"/>
  <c r="CQ193" i="1"/>
  <c r="CP193" i="1"/>
  <c r="CO193" i="1"/>
  <c r="CD193" i="1"/>
  <c r="CC193" i="1"/>
  <c r="CB193" i="1"/>
  <c r="BZ193" i="1"/>
  <c r="BY193" i="1"/>
  <c r="BX193" i="1"/>
  <c r="BW193" i="1"/>
  <c r="BV193" i="1"/>
  <c r="EF193" i="1" s="1"/>
  <c r="EX193" i="1" s="1"/>
  <c r="BT193" i="1"/>
  <c r="BS193" i="1"/>
  <c r="BR193" i="1"/>
  <c r="BQ193" i="1"/>
  <c r="BP193" i="1"/>
  <c r="BE193" i="1"/>
  <c r="BD193" i="1"/>
  <c r="BC193" i="1"/>
  <c r="DA193" i="1" s="1"/>
  <c r="BA193" i="1"/>
  <c r="AZ193" i="1"/>
  <c r="AY193" i="1"/>
  <c r="AX193" i="1"/>
  <c r="CV193" i="1" s="1"/>
  <c r="AW193" i="1"/>
  <c r="EO192" i="1"/>
  <c r="DT192" i="1"/>
  <c r="DR192" i="1"/>
  <c r="DQ192" i="1"/>
  <c r="DP192" i="1"/>
  <c r="DO192" i="1"/>
  <c r="DN192" i="1"/>
  <c r="DA192" i="1"/>
  <c r="CZ192" i="1"/>
  <c r="CV192" i="1"/>
  <c r="CU192" i="1"/>
  <c r="CS192" i="1"/>
  <c r="CR192" i="1"/>
  <c r="CQ192" i="1"/>
  <c r="CP192" i="1"/>
  <c r="CO192" i="1"/>
  <c r="CD192" i="1"/>
  <c r="CC192" i="1"/>
  <c r="CB192" i="1"/>
  <c r="CA192" i="1"/>
  <c r="BY192" i="1"/>
  <c r="BX192" i="1"/>
  <c r="EF192" i="1" s="1"/>
  <c r="EX192" i="1" s="1"/>
  <c r="BW192" i="1"/>
  <c r="BV192" i="1"/>
  <c r="BT192" i="1"/>
  <c r="BS192" i="1"/>
  <c r="BR192" i="1"/>
  <c r="BQ192" i="1"/>
  <c r="BP192" i="1"/>
  <c r="BE192" i="1"/>
  <c r="DC192" i="1" s="1"/>
  <c r="BD192" i="1"/>
  <c r="DB192" i="1" s="1"/>
  <c r="BC192" i="1"/>
  <c r="BB192" i="1"/>
  <c r="AZ192" i="1"/>
  <c r="CX192" i="1" s="1"/>
  <c r="AY192" i="1"/>
  <c r="AX192" i="1"/>
  <c r="AW192" i="1"/>
  <c r="EQ191" i="1"/>
  <c r="EP191" i="1"/>
  <c r="EM191" i="1"/>
  <c r="EL191" i="1"/>
  <c r="DT191" i="1"/>
  <c r="EO191" i="1" s="1"/>
  <c r="DR191" i="1"/>
  <c r="DQ191" i="1"/>
  <c r="DP191" i="1"/>
  <c r="DO191" i="1"/>
  <c r="DN191" i="1"/>
  <c r="DC191" i="1"/>
  <c r="DB191" i="1"/>
  <c r="CY191" i="1"/>
  <c r="CW191" i="1"/>
  <c r="CS191" i="1"/>
  <c r="CR191" i="1"/>
  <c r="CQ191" i="1"/>
  <c r="CP191" i="1"/>
  <c r="CO191" i="1"/>
  <c r="CD191" i="1"/>
  <c r="CC191" i="1"/>
  <c r="CB191" i="1"/>
  <c r="CA191" i="1"/>
  <c r="BZ191" i="1"/>
  <c r="BX191" i="1"/>
  <c r="BW191" i="1"/>
  <c r="BV191" i="1"/>
  <c r="BT191" i="1"/>
  <c r="BS191" i="1"/>
  <c r="BR191" i="1"/>
  <c r="BQ191" i="1"/>
  <c r="BP191" i="1"/>
  <c r="BE191" i="1"/>
  <c r="BD191" i="1"/>
  <c r="BC191" i="1"/>
  <c r="DA191" i="1" s="1"/>
  <c r="BB191" i="1"/>
  <c r="BA191" i="1"/>
  <c r="AY191" i="1"/>
  <c r="AX191" i="1"/>
  <c r="CV191" i="1" s="1"/>
  <c r="AW191" i="1"/>
  <c r="EO190" i="1"/>
  <c r="DT190" i="1"/>
  <c r="DR190" i="1"/>
  <c r="DQ190" i="1"/>
  <c r="DP190" i="1"/>
  <c r="DO190" i="1"/>
  <c r="DN190" i="1"/>
  <c r="DA190" i="1"/>
  <c r="CZ190" i="1"/>
  <c r="CV190" i="1"/>
  <c r="CU190" i="1"/>
  <c r="CS190" i="1"/>
  <c r="CR190" i="1"/>
  <c r="CQ190" i="1"/>
  <c r="CP190" i="1"/>
  <c r="CO190" i="1"/>
  <c r="CD190" i="1"/>
  <c r="CC190" i="1"/>
  <c r="CB190" i="1"/>
  <c r="CA190" i="1"/>
  <c r="BZ190" i="1"/>
  <c r="BY190" i="1"/>
  <c r="EF190" i="1" s="1"/>
  <c r="EX190" i="1" s="1"/>
  <c r="BW190" i="1"/>
  <c r="BV190" i="1"/>
  <c r="BT190" i="1"/>
  <c r="BS190" i="1"/>
  <c r="BR190" i="1"/>
  <c r="BQ190" i="1"/>
  <c r="BP190" i="1"/>
  <c r="BE190" i="1"/>
  <c r="DC190" i="1" s="1"/>
  <c r="BD190" i="1"/>
  <c r="BC190" i="1"/>
  <c r="BB190" i="1"/>
  <c r="BA190" i="1"/>
  <c r="CY190" i="1" s="1"/>
  <c r="AZ190" i="1"/>
  <c r="AX190" i="1"/>
  <c r="AW190" i="1"/>
  <c r="EQ189" i="1"/>
  <c r="EP189" i="1"/>
  <c r="EM189" i="1"/>
  <c r="EL189" i="1"/>
  <c r="DT189" i="1"/>
  <c r="EO189" i="1" s="1"/>
  <c r="DR189" i="1"/>
  <c r="DQ189" i="1"/>
  <c r="DP189" i="1"/>
  <c r="DO189" i="1"/>
  <c r="DN189" i="1"/>
  <c r="DC189" i="1"/>
  <c r="DB189" i="1"/>
  <c r="CY189" i="1"/>
  <c r="CX189" i="1"/>
  <c r="CS189" i="1"/>
  <c r="CR189" i="1"/>
  <c r="CQ189" i="1"/>
  <c r="CP189" i="1"/>
  <c r="CO189" i="1"/>
  <c r="CD189" i="1"/>
  <c r="CC189" i="1"/>
  <c r="CB189" i="1"/>
  <c r="CA189" i="1"/>
  <c r="BZ189" i="1"/>
  <c r="BY189" i="1"/>
  <c r="BX189" i="1"/>
  <c r="BV189" i="1"/>
  <c r="EF189" i="1" s="1"/>
  <c r="BT189" i="1"/>
  <c r="BS189" i="1"/>
  <c r="BR189" i="1"/>
  <c r="BQ189" i="1"/>
  <c r="BP189" i="1"/>
  <c r="BE189" i="1"/>
  <c r="BD189" i="1"/>
  <c r="BC189" i="1"/>
  <c r="DA189" i="1" s="1"/>
  <c r="BB189" i="1"/>
  <c r="BA189" i="1"/>
  <c r="AZ189" i="1"/>
  <c r="AY189" i="1"/>
  <c r="CW189" i="1" s="1"/>
  <c r="AW189" i="1"/>
  <c r="EO188" i="1"/>
  <c r="DT188" i="1"/>
  <c r="DR188" i="1"/>
  <c r="DQ188" i="1"/>
  <c r="DP188" i="1"/>
  <c r="DO188" i="1"/>
  <c r="DN188" i="1"/>
  <c r="CZ188" i="1"/>
  <c r="CV188" i="1"/>
  <c r="DZ189" i="1" s="1"/>
  <c r="CS188" i="1"/>
  <c r="CR188" i="1"/>
  <c r="CQ188" i="1"/>
  <c r="CP188" i="1"/>
  <c r="CO188" i="1"/>
  <c r="CD188" i="1"/>
  <c r="CC188" i="1"/>
  <c r="CB188" i="1"/>
  <c r="DA188" i="1" s="1"/>
  <c r="CA188" i="1"/>
  <c r="BZ188" i="1"/>
  <c r="BY188" i="1"/>
  <c r="BX188" i="1"/>
  <c r="EF188" i="1" s="1"/>
  <c r="EX188" i="1" s="1"/>
  <c r="BW188" i="1"/>
  <c r="BT188" i="1"/>
  <c r="BS188" i="1"/>
  <c r="BR188" i="1"/>
  <c r="BQ188" i="1"/>
  <c r="BP188" i="1"/>
  <c r="BE188" i="1"/>
  <c r="DC188" i="1" s="1"/>
  <c r="BD188" i="1"/>
  <c r="DB188" i="1" s="1"/>
  <c r="BC188" i="1"/>
  <c r="BB188" i="1"/>
  <c r="BA188" i="1"/>
  <c r="CY188" i="1" s="1"/>
  <c r="AZ188" i="1"/>
  <c r="AY188" i="1"/>
  <c r="AX188" i="1"/>
  <c r="EP184" i="1"/>
  <c r="EM184" i="1"/>
  <c r="EL184" i="1"/>
  <c r="DT184" i="1"/>
  <c r="H184" i="1"/>
  <c r="G184" i="1"/>
  <c r="EQ183" i="1"/>
  <c r="EP183" i="1"/>
  <c r="EM183" i="1"/>
  <c r="EL183" i="1"/>
  <c r="DT183" i="1"/>
  <c r="EO183" i="1" s="1"/>
  <c r="DR183" i="1"/>
  <c r="DQ183" i="1"/>
  <c r="DA183" i="1"/>
  <c r="CZ183" i="1"/>
  <c r="CY183" i="1"/>
  <c r="CW183" i="1"/>
  <c r="CV183" i="1"/>
  <c r="CU183" i="1"/>
  <c r="CS183" i="1"/>
  <c r="CR183" i="1"/>
  <c r="CQ183" i="1"/>
  <c r="CP183" i="1"/>
  <c r="CO183" i="1"/>
  <c r="CB183" i="1"/>
  <c r="CA183" i="1"/>
  <c r="BZ183" i="1"/>
  <c r="BY183" i="1"/>
  <c r="BX183" i="1"/>
  <c r="BW183" i="1"/>
  <c r="BV183" i="1"/>
  <c r="BT183" i="1"/>
  <c r="BS183" i="1"/>
  <c r="BR183" i="1"/>
  <c r="BQ183" i="1"/>
  <c r="BP183" i="1"/>
  <c r="BC183" i="1"/>
  <c r="BB183" i="1"/>
  <c r="BA183" i="1"/>
  <c r="AZ183" i="1"/>
  <c r="CX183" i="1" s="1"/>
  <c r="AY183" i="1"/>
  <c r="AX183" i="1"/>
  <c r="AW183" i="1"/>
  <c r="J183" i="1"/>
  <c r="EN182" i="1"/>
  <c r="EM182" i="1"/>
  <c r="EJ182" i="1"/>
  <c r="DT182" i="1"/>
  <c r="EP182" i="1" s="1"/>
  <c r="DR182" i="1"/>
  <c r="DQ182" i="1"/>
  <c r="DB182" i="1"/>
  <c r="CZ182" i="1"/>
  <c r="CY182" i="1"/>
  <c r="CW182" i="1"/>
  <c r="CV182" i="1"/>
  <c r="CU182" i="1"/>
  <c r="DW182" i="1" s="1"/>
  <c r="CS182" i="1"/>
  <c r="CR182" i="1"/>
  <c r="CQ182" i="1"/>
  <c r="CP182" i="1"/>
  <c r="CO182" i="1"/>
  <c r="CC182" i="1"/>
  <c r="CA182" i="1"/>
  <c r="BZ182" i="1"/>
  <c r="BY182" i="1"/>
  <c r="BX182" i="1"/>
  <c r="BW182" i="1"/>
  <c r="BV182" i="1"/>
  <c r="BT182" i="1"/>
  <c r="BS182" i="1"/>
  <c r="BR182" i="1"/>
  <c r="BQ182" i="1"/>
  <c r="BP182" i="1"/>
  <c r="BD182" i="1"/>
  <c r="BB182" i="1"/>
  <c r="BA182" i="1"/>
  <c r="AZ182" i="1"/>
  <c r="CX182" i="1" s="1"/>
  <c r="AY182" i="1"/>
  <c r="AX182" i="1"/>
  <c r="AW182" i="1"/>
  <c r="EE182" i="1" s="1"/>
  <c r="J182" i="1"/>
  <c r="DT181" i="1"/>
  <c r="EJ181" i="1" s="1"/>
  <c r="DR181" i="1"/>
  <c r="DQ181" i="1"/>
  <c r="DB181" i="1"/>
  <c r="DA181" i="1"/>
  <c r="CY181" i="1"/>
  <c r="CX181" i="1"/>
  <c r="CW181" i="1"/>
  <c r="CV181" i="1"/>
  <c r="DX181" i="1" s="1"/>
  <c r="CU181" i="1"/>
  <c r="CS181" i="1"/>
  <c r="CR181" i="1"/>
  <c r="CQ181" i="1"/>
  <c r="CP181" i="1"/>
  <c r="CO181" i="1"/>
  <c r="CC181" i="1"/>
  <c r="CB181" i="1"/>
  <c r="BZ181" i="1"/>
  <c r="BY181" i="1"/>
  <c r="BX181" i="1"/>
  <c r="BW181" i="1"/>
  <c r="EF181" i="1" s="1"/>
  <c r="BV181" i="1"/>
  <c r="BT181" i="1"/>
  <c r="BS181" i="1"/>
  <c r="BR181" i="1"/>
  <c r="BQ181" i="1"/>
  <c r="BP181" i="1"/>
  <c r="BD181" i="1"/>
  <c r="BC181" i="1"/>
  <c r="BA181" i="1"/>
  <c r="AZ181" i="1"/>
  <c r="AY181" i="1"/>
  <c r="AX181" i="1"/>
  <c r="AW181" i="1"/>
  <c r="EE181" i="1" s="1"/>
  <c r="J181" i="1"/>
  <c r="EO180" i="1"/>
  <c r="DT180" i="1"/>
  <c r="EP180" i="1" s="1"/>
  <c r="DR180" i="1"/>
  <c r="DQ180" i="1"/>
  <c r="DB180" i="1"/>
  <c r="DA180" i="1"/>
  <c r="CZ180" i="1"/>
  <c r="CW180" i="1"/>
  <c r="DZ178" i="1" s="1"/>
  <c r="CV180" i="1"/>
  <c r="CU180" i="1"/>
  <c r="CS180" i="1"/>
  <c r="CR180" i="1"/>
  <c r="CQ180" i="1"/>
  <c r="CP180" i="1"/>
  <c r="CO180" i="1"/>
  <c r="CC180" i="1"/>
  <c r="CB180" i="1"/>
  <c r="CA180" i="1"/>
  <c r="BY180" i="1"/>
  <c r="BX180" i="1"/>
  <c r="EF180" i="1" s="1"/>
  <c r="EX180" i="1" s="1"/>
  <c r="BW180" i="1"/>
  <c r="BV180" i="1"/>
  <c r="BT180" i="1"/>
  <c r="BS180" i="1"/>
  <c r="BR180" i="1"/>
  <c r="BQ180" i="1"/>
  <c r="BP180" i="1"/>
  <c r="BD180" i="1"/>
  <c r="BC180" i="1"/>
  <c r="BB180" i="1"/>
  <c r="AZ180" i="1"/>
  <c r="CX180" i="1" s="1"/>
  <c r="AY180" i="1"/>
  <c r="AX180" i="1"/>
  <c r="AW180" i="1"/>
  <c r="J180" i="1"/>
  <c r="EQ179" i="1"/>
  <c r="EP179" i="1"/>
  <c r="EM179" i="1"/>
  <c r="EL179" i="1"/>
  <c r="DT179" i="1"/>
  <c r="EO179" i="1" s="1"/>
  <c r="DR179" i="1"/>
  <c r="DQ179" i="1"/>
  <c r="CY179" i="1"/>
  <c r="CW179" i="1"/>
  <c r="CS179" i="1"/>
  <c r="CR179" i="1"/>
  <c r="CQ179" i="1"/>
  <c r="CP179" i="1"/>
  <c r="CO179" i="1"/>
  <c r="CC179" i="1"/>
  <c r="CB179" i="1"/>
  <c r="CA179" i="1"/>
  <c r="BZ179" i="1"/>
  <c r="BX179" i="1"/>
  <c r="BW179" i="1"/>
  <c r="BV179" i="1"/>
  <c r="BT179" i="1"/>
  <c r="BS179" i="1"/>
  <c r="BR179" i="1"/>
  <c r="BQ179" i="1"/>
  <c r="BP179" i="1"/>
  <c r="BD179" i="1"/>
  <c r="DB179" i="1" s="1"/>
  <c r="BC179" i="1"/>
  <c r="DA179" i="1" s="1"/>
  <c r="EA182" i="1" s="1"/>
  <c r="BB179" i="1"/>
  <c r="CZ179" i="1" s="1"/>
  <c r="BA179" i="1"/>
  <c r="AY179" i="1"/>
  <c r="AX179" i="1"/>
  <c r="CV179" i="1" s="1"/>
  <c r="AW179" i="1"/>
  <c r="J179" i="1"/>
  <c r="EQ178" i="1" s="1"/>
  <c r="EN178" i="1"/>
  <c r="EM178" i="1"/>
  <c r="EJ178" i="1"/>
  <c r="EE178" i="1"/>
  <c r="EA178" i="1"/>
  <c r="DT178" i="1"/>
  <c r="EP178" i="1" s="1"/>
  <c r="DR178" i="1"/>
  <c r="DQ178" i="1"/>
  <c r="DB178" i="1"/>
  <c r="DA178" i="1"/>
  <c r="CZ178" i="1"/>
  <c r="CY178" i="1"/>
  <c r="CV178" i="1"/>
  <c r="CU178" i="1"/>
  <c r="DV178" i="1" s="1"/>
  <c r="EB178" i="1" s="1"/>
  <c r="CS178" i="1"/>
  <c r="CR178" i="1"/>
  <c r="CQ178" i="1"/>
  <c r="CP178" i="1"/>
  <c r="CO178" i="1"/>
  <c r="CC178" i="1"/>
  <c r="CB178" i="1"/>
  <c r="CA178" i="1"/>
  <c r="BZ178" i="1"/>
  <c r="BY178" i="1"/>
  <c r="BW178" i="1"/>
  <c r="BV178" i="1"/>
  <c r="BT178" i="1"/>
  <c r="BS178" i="1"/>
  <c r="BR178" i="1"/>
  <c r="BQ178" i="1"/>
  <c r="BP178" i="1"/>
  <c r="BD178" i="1"/>
  <c r="BC178" i="1"/>
  <c r="BB178" i="1"/>
  <c r="BA178" i="1"/>
  <c r="AZ178" i="1"/>
  <c r="CX178" i="1" s="1"/>
  <c r="DW178" i="1" s="1"/>
  <c r="AX178" i="1"/>
  <c r="AW178" i="1"/>
  <c r="J178" i="1"/>
  <c r="EO177" i="1"/>
  <c r="DT177" i="1"/>
  <c r="EJ177" i="1" s="1"/>
  <c r="DR177" i="1"/>
  <c r="DQ177" i="1"/>
  <c r="DP177" i="1"/>
  <c r="DO177" i="1"/>
  <c r="DN177" i="1"/>
  <c r="DA177" i="1"/>
  <c r="CZ177" i="1"/>
  <c r="CY177" i="1"/>
  <c r="CW177" i="1"/>
  <c r="CU177" i="1"/>
  <c r="DW177" i="1" s="1"/>
  <c r="CS177" i="1"/>
  <c r="CR177" i="1"/>
  <c r="CQ177" i="1"/>
  <c r="CP177" i="1"/>
  <c r="CO177" i="1"/>
  <c r="CC177" i="1"/>
  <c r="CB177" i="1"/>
  <c r="CA177" i="1"/>
  <c r="BZ177" i="1"/>
  <c r="BY177" i="1"/>
  <c r="BX177" i="1"/>
  <c r="BV177" i="1"/>
  <c r="EF177" i="1" s="1"/>
  <c r="EX177" i="1" s="1"/>
  <c r="BT177" i="1"/>
  <c r="BS177" i="1"/>
  <c r="BR177" i="1"/>
  <c r="BQ177" i="1"/>
  <c r="BP177" i="1"/>
  <c r="BD177" i="1"/>
  <c r="DB177" i="1" s="1"/>
  <c r="BC177" i="1"/>
  <c r="BB177" i="1"/>
  <c r="BA177" i="1"/>
  <c r="AZ177" i="1"/>
  <c r="CX177" i="1" s="1"/>
  <c r="AY177" i="1"/>
  <c r="AW177" i="1"/>
  <c r="EE177" i="1" s="1"/>
  <c r="J177" i="1"/>
  <c r="EQ182" i="1" s="1"/>
  <c r="EO176" i="1"/>
  <c r="EK176" i="1"/>
  <c r="DT176" i="1"/>
  <c r="EJ176" i="1" s="1"/>
  <c r="DR176" i="1"/>
  <c r="DQ176" i="1"/>
  <c r="DP176" i="1"/>
  <c r="DO176" i="1"/>
  <c r="DN176" i="1"/>
  <c r="DB176" i="1"/>
  <c r="DA176" i="1"/>
  <c r="DY182" i="1" s="1"/>
  <c r="CZ176" i="1"/>
  <c r="EA181" i="1" s="1"/>
  <c r="CY176" i="1"/>
  <c r="CX176" i="1"/>
  <c r="CW176" i="1"/>
  <c r="DY178" i="1" s="1"/>
  <c r="CV176" i="1"/>
  <c r="DW176" i="1" s="1"/>
  <c r="CS176" i="1"/>
  <c r="CR176" i="1"/>
  <c r="CQ176" i="1"/>
  <c r="CP176" i="1"/>
  <c r="CO176" i="1"/>
  <c r="CC176" i="1"/>
  <c r="CB176" i="1"/>
  <c r="CA176" i="1"/>
  <c r="BZ176" i="1"/>
  <c r="EF176" i="1" s="1"/>
  <c r="EX176" i="1" s="1"/>
  <c r="BY176" i="1"/>
  <c r="BX176" i="1"/>
  <c r="BW176" i="1"/>
  <c r="BT176" i="1"/>
  <c r="BS176" i="1"/>
  <c r="BR176" i="1"/>
  <c r="BQ176" i="1"/>
  <c r="BP176" i="1"/>
  <c r="BD176" i="1"/>
  <c r="BC176" i="1"/>
  <c r="BB176" i="1"/>
  <c r="BA176" i="1"/>
  <c r="AZ176" i="1"/>
  <c r="AY176" i="1"/>
  <c r="AX176" i="1"/>
  <c r="EE176" i="1" s="1"/>
  <c r="J176" i="1"/>
  <c r="J184" i="1" s="1"/>
  <c r="DR173" i="1"/>
  <c r="DQ173" i="1"/>
  <c r="J173" i="1"/>
  <c r="H173" i="1"/>
  <c r="G173" i="1"/>
  <c r="F173" i="1"/>
  <c r="E173" i="1"/>
  <c r="D173" i="1"/>
  <c r="EP172" i="1"/>
  <c r="EN172" i="1"/>
  <c r="EL172" i="1"/>
  <c r="EJ172" i="1"/>
  <c r="DT172" i="1"/>
  <c r="EO172" i="1" s="1"/>
  <c r="DR172" i="1"/>
  <c r="DQ172" i="1"/>
  <c r="CX172" i="1"/>
  <c r="CS172" i="1"/>
  <c r="CR172" i="1"/>
  <c r="CQ172" i="1"/>
  <c r="CP172" i="1"/>
  <c r="CO172" i="1"/>
  <c r="CA172" i="1"/>
  <c r="BZ172" i="1"/>
  <c r="BY172" i="1"/>
  <c r="BX172" i="1"/>
  <c r="BW172" i="1"/>
  <c r="BV172" i="1"/>
  <c r="EF172" i="1" s="1"/>
  <c r="EX172" i="1" s="1"/>
  <c r="BT172" i="1"/>
  <c r="BS172" i="1"/>
  <c r="BR172" i="1"/>
  <c r="BQ172" i="1"/>
  <c r="BP172" i="1"/>
  <c r="BB172" i="1"/>
  <c r="CZ172" i="1" s="1"/>
  <c r="BA172" i="1"/>
  <c r="CY172" i="1" s="1"/>
  <c r="AZ172" i="1"/>
  <c r="AY172" i="1"/>
  <c r="CW172" i="1" s="1"/>
  <c r="AX172" i="1"/>
  <c r="CV172" i="1" s="1"/>
  <c r="AW172" i="1"/>
  <c r="CU172" i="1" s="1"/>
  <c r="DT171" i="1"/>
  <c r="EQ171" i="1" s="1"/>
  <c r="DR171" i="1"/>
  <c r="DQ171" i="1"/>
  <c r="CY171" i="1"/>
  <c r="CU171" i="1"/>
  <c r="CS171" i="1"/>
  <c r="CR171" i="1"/>
  <c r="CQ171" i="1"/>
  <c r="CP171" i="1"/>
  <c r="CO171" i="1"/>
  <c r="CB171" i="1"/>
  <c r="BZ171" i="1"/>
  <c r="BY171" i="1"/>
  <c r="EF171" i="1" s="1"/>
  <c r="BX171" i="1"/>
  <c r="BW171" i="1"/>
  <c r="BV171" i="1"/>
  <c r="BT171" i="1"/>
  <c r="BS171" i="1"/>
  <c r="BR171" i="1"/>
  <c r="BQ171" i="1"/>
  <c r="BP171" i="1"/>
  <c r="BC171" i="1"/>
  <c r="DA171" i="1" s="1"/>
  <c r="BA171" i="1"/>
  <c r="AZ171" i="1"/>
  <c r="CX171" i="1" s="1"/>
  <c r="AY171" i="1"/>
  <c r="CW171" i="1" s="1"/>
  <c r="AX171" i="1"/>
  <c r="CV171" i="1" s="1"/>
  <c r="AW171" i="1"/>
  <c r="EE171" i="1" s="1"/>
  <c r="EP170" i="1"/>
  <c r="EN170" i="1"/>
  <c r="EL170" i="1"/>
  <c r="EJ170" i="1"/>
  <c r="DT170" i="1"/>
  <c r="EQ170" i="1" s="1"/>
  <c r="DR170" i="1"/>
  <c r="DQ170" i="1"/>
  <c r="DA170" i="1"/>
  <c r="CV170" i="1"/>
  <c r="CS170" i="1"/>
  <c r="CR170" i="1"/>
  <c r="CQ170" i="1"/>
  <c r="CP170" i="1"/>
  <c r="CO170" i="1"/>
  <c r="CB170" i="1"/>
  <c r="CA170" i="1"/>
  <c r="BY170" i="1"/>
  <c r="BX170" i="1"/>
  <c r="BW170" i="1"/>
  <c r="BV170" i="1"/>
  <c r="EF170" i="1" s="1"/>
  <c r="BT170" i="1"/>
  <c r="BS170" i="1"/>
  <c r="BR170" i="1"/>
  <c r="BQ170" i="1"/>
  <c r="BP170" i="1"/>
  <c r="BC170" i="1"/>
  <c r="BB170" i="1"/>
  <c r="CZ170" i="1" s="1"/>
  <c r="AZ170" i="1"/>
  <c r="CX170" i="1" s="1"/>
  <c r="AY170" i="1"/>
  <c r="CW170" i="1" s="1"/>
  <c r="AX170" i="1"/>
  <c r="EE170" i="1" s="1"/>
  <c r="AW170" i="1"/>
  <c r="CU170" i="1" s="1"/>
  <c r="EQ169" i="1"/>
  <c r="EM169" i="1"/>
  <c r="DT169" i="1"/>
  <c r="EO169" i="1" s="1"/>
  <c r="DR169" i="1"/>
  <c r="DQ169" i="1"/>
  <c r="CW169" i="1"/>
  <c r="CS169" i="1"/>
  <c r="CR169" i="1"/>
  <c r="CQ169" i="1"/>
  <c r="CP169" i="1"/>
  <c r="CO169" i="1"/>
  <c r="CB169" i="1"/>
  <c r="CA169" i="1"/>
  <c r="BZ169" i="1"/>
  <c r="BX169" i="1"/>
  <c r="BW169" i="1"/>
  <c r="EF169" i="1" s="1"/>
  <c r="BV169" i="1"/>
  <c r="BT169" i="1"/>
  <c r="BS169" i="1"/>
  <c r="BR169" i="1"/>
  <c r="BQ169" i="1"/>
  <c r="BP169" i="1"/>
  <c r="BC169" i="1"/>
  <c r="DA169" i="1" s="1"/>
  <c r="BB169" i="1"/>
  <c r="CZ169" i="1" s="1"/>
  <c r="BA169" i="1"/>
  <c r="CY169" i="1" s="1"/>
  <c r="AY169" i="1"/>
  <c r="AX169" i="1"/>
  <c r="CV169" i="1" s="1"/>
  <c r="AW169" i="1"/>
  <c r="CU169" i="1" s="1"/>
  <c r="EP168" i="1"/>
  <c r="EN168" i="1"/>
  <c r="EL168" i="1"/>
  <c r="EJ168" i="1"/>
  <c r="DT168" i="1"/>
  <c r="EO168" i="1" s="1"/>
  <c r="DR168" i="1"/>
  <c r="DQ168" i="1"/>
  <c r="CY168" i="1"/>
  <c r="CS168" i="1"/>
  <c r="CR168" i="1"/>
  <c r="CQ168" i="1"/>
  <c r="CP168" i="1"/>
  <c r="CO168" i="1"/>
  <c r="CB168" i="1"/>
  <c r="CA168" i="1"/>
  <c r="BZ168" i="1"/>
  <c r="BY168" i="1"/>
  <c r="BW168" i="1"/>
  <c r="BV168" i="1"/>
  <c r="EF168" i="1" s="1"/>
  <c r="EX168" i="1" s="1"/>
  <c r="BT168" i="1"/>
  <c r="BS168" i="1"/>
  <c r="BR168" i="1"/>
  <c r="BQ168" i="1"/>
  <c r="BP168" i="1"/>
  <c r="BC168" i="1"/>
  <c r="DA168" i="1" s="1"/>
  <c r="BB168" i="1"/>
  <c r="CZ168" i="1" s="1"/>
  <c r="BA168" i="1"/>
  <c r="AZ168" i="1"/>
  <c r="CX168" i="1" s="1"/>
  <c r="AX168" i="1"/>
  <c r="CV168" i="1" s="1"/>
  <c r="AW168" i="1"/>
  <c r="CU168" i="1" s="1"/>
  <c r="DT167" i="1"/>
  <c r="EQ167" i="1" s="1"/>
  <c r="DR167" i="1"/>
  <c r="DQ167" i="1"/>
  <c r="DP167" i="1"/>
  <c r="DO167" i="1"/>
  <c r="DN167" i="1"/>
  <c r="CY167" i="1"/>
  <c r="CS167" i="1"/>
  <c r="CR167" i="1"/>
  <c r="CQ167" i="1"/>
  <c r="CP167" i="1"/>
  <c r="CO167" i="1"/>
  <c r="CB167" i="1"/>
  <c r="CA167" i="1"/>
  <c r="BZ167" i="1"/>
  <c r="BY167" i="1"/>
  <c r="EF167" i="1" s="1"/>
  <c r="BX167" i="1"/>
  <c r="BV167" i="1"/>
  <c r="BT167" i="1"/>
  <c r="BS167" i="1"/>
  <c r="BR167" i="1"/>
  <c r="BQ167" i="1"/>
  <c r="BP167" i="1"/>
  <c r="BC167" i="1"/>
  <c r="DA167" i="1" s="1"/>
  <c r="BB167" i="1"/>
  <c r="CZ167" i="1" s="1"/>
  <c r="BA167" i="1"/>
  <c r="AZ167" i="1"/>
  <c r="CX167" i="1" s="1"/>
  <c r="AY167" i="1"/>
  <c r="CW167" i="1" s="1"/>
  <c r="AW167" i="1"/>
  <c r="CU167" i="1" s="1"/>
  <c r="DT166" i="1"/>
  <c r="EQ166" i="1" s="1"/>
  <c r="DR166" i="1"/>
  <c r="DQ166" i="1"/>
  <c r="DP166" i="1"/>
  <c r="DO166" i="1"/>
  <c r="DN166" i="1"/>
  <c r="CY166" i="1"/>
  <c r="CS166" i="1"/>
  <c r="CR166" i="1"/>
  <c r="CQ166" i="1"/>
  <c r="CP166" i="1"/>
  <c r="CO166" i="1"/>
  <c r="CB166" i="1"/>
  <c r="CA166" i="1"/>
  <c r="BZ166" i="1"/>
  <c r="BY166" i="1"/>
  <c r="EF166" i="1" s="1"/>
  <c r="BX166" i="1"/>
  <c r="BW166" i="1"/>
  <c r="BT166" i="1"/>
  <c r="BS166" i="1"/>
  <c r="BR166" i="1"/>
  <c r="BQ166" i="1"/>
  <c r="BP166" i="1"/>
  <c r="BC166" i="1"/>
  <c r="DA166" i="1" s="1"/>
  <c r="BB166" i="1"/>
  <c r="CZ166" i="1" s="1"/>
  <c r="BA166" i="1"/>
  <c r="AZ166" i="1"/>
  <c r="AY166" i="1"/>
  <c r="CW166" i="1" s="1"/>
  <c r="AX166" i="1"/>
  <c r="CV166" i="1" s="1"/>
  <c r="DR162" i="1"/>
  <c r="DQ162" i="1"/>
  <c r="BZ162" i="1"/>
  <c r="BY162" i="1"/>
  <c r="BX162" i="1"/>
  <c r="BV162" i="1"/>
  <c r="BA162" i="1"/>
  <c r="CY162" i="1" s="1"/>
  <c r="AZ162" i="1"/>
  <c r="CX162" i="1" s="1"/>
  <c r="AY162" i="1"/>
  <c r="CW162" i="1" s="1"/>
  <c r="AW162" i="1"/>
  <c r="CU162" i="1" s="1"/>
  <c r="J162" i="1"/>
  <c r="H162" i="1"/>
  <c r="G162" i="1"/>
  <c r="F162" i="1"/>
  <c r="E162" i="1"/>
  <c r="D162" i="1"/>
  <c r="DT161" i="1"/>
  <c r="EQ161" i="1" s="1"/>
  <c r="DR161" i="1"/>
  <c r="DQ161" i="1"/>
  <c r="CS161" i="1"/>
  <c r="CR161" i="1"/>
  <c r="CQ161" i="1"/>
  <c r="CP161" i="1"/>
  <c r="CO161" i="1"/>
  <c r="BZ161" i="1"/>
  <c r="BY161" i="1"/>
  <c r="BX161" i="1"/>
  <c r="BW161" i="1"/>
  <c r="EF161" i="1" s="1"/>
  <c r="BV161" i="1"/>
  <c r="BT161" i="1"/>
  <c r="BS161" i="1"/>
  <c r="BR161" i="1"/>
  <c r="BQ161" i="1"/>
  <c r="BP161" i="1"/>
  <c r="BA161" i="1"/>
  <c r="CY161" i="1" s="1"/>
  <c r="AZ161" i="1"/>
  <c r="CX161" i="1" s="1"/>
  <c r="AY161" i="1"/>
  <c r="CW161" i="1" s="1"/>
  <c r="AX161" i="1"/>
  <c r="CV161" i="1" s="1"/>
  <c r="AW161" i="1"/>
  <c r="CU161" i="1" s="1"/>
  <c r="EQ160" i="1"/>
  <c r="EM160" i="1"/>
  <c r="DT160" i="1"/>
  <c r="EO160" i="1" s="1"/>
  <c r="DR160" i="1"/>
  <c r="DQ160" i="1"/>
  <c r="CS160" i="1"/>
  <c r="CR160" i="1"/>
  <c r="CQ160" i="1"/>
  <c r="CP160" i="1"/>
  <c r="CO160" i="1"/>
  <c r="CA160" i="1"/>
  <c r="BY160" i="1"/>
  <c r="BX160" i="1"/>
  <c r="BW160" i="1"/>
  <c r="EF160" i="1" s="1"/>
  <c r="EX160" i="1" s="1"/>
  <c r="BV160" i="1"/>
  <c r="BT160" i="1"/>
  <c r="BS160" i="1"/>
  <c r="BR160" i="1"/>
  <c r="BQ160" i="1"/>
  <c r="BP160" i="1"/>
  <c r="BB160" i="1"/>
  <c r="CZ160" i="1" s="1"/>
  <c r="AZ160" i="1"/>
  <c r="CX160" i="1" s="1"/>
  <c r="AY160" i="1"/>
  <c r="CW160" i="1" s="1"/>
  <c r="AX160" i="1"/>
  <c r="CV160" i="1" s="1"/>
  <c r="AW160" i="1"/>
  <c r="EE160" i="1" s="1"/>
  <c r="DT159" i="1"/>
  <c r="EQ159" i="1" s="1"/>
  <c r="DR159" i="1"/>
  <c r="DQ159" i="1"/>
  <c r="CS159" i="1"/>
  <c r="CR159" i="1"/>
  <c r="CQ159" i="1"/>
  <c r="CP159" i="1"/>
  <c r="CO159" i="1"/>
  <c r="CA159" i="1"/>
  <c r="BZ159" i="1"/>
  <c r="BX159" i="1"/>
  <c r="BW159" i="1"/>
  <c r="EF159" i="1" s="1"/>
  <c r="BV159" i="1"/>
  <c r="BT159" i="1"/>
  <c r="BS159" i="1"/>
  <c r="BR159" i="1"/>
  <c r="BQ159" i="1"/>
  <c r="BP159" i="1"/>
  <c r="BB159" i="1"/>
  <c r="CZ159" i="1" s="1"/>
  <c r="BA159" i="1"/>
  <c r="CY159" i="1" s="1"/>
  <c r="AY159" i="1"/>
  <c r="CW159" i="1" s="1"/>
  <c r="AX159" i="1"/>
  <c r="CV159" i="1" s="1"/>
  <c r="AW159" i="1"/>
  <c r="CU159" i="1" s="1"/>
  <c r="EQ158" i="1"/>
  <c r="EP158" i="1"/>
  <c r="EM158" i="1"/>
  <c r="EL158" i="1"/>
  <c r="DT158" i="1"/>
  <c r="EO158" i="1" s="1"/>
  <c r="DR158" i="1"/>
  <c r="DQ158" i="1"/>
  <c r="CS158" i="1"/>
  <c r="CR158" i="1"/>
  <c r="CQ158" i="1"/>
  <c r="CP158" i="1"/>
  <c r="CO158" i="1"/>
  <c r="CA158" i="1"/>
  <c r="BZ158" i="1"/>
  <c r="BY158" i="1"/>
  <c r="BW158" i="1"/>
  <c r="EF158" i="1" s="1"/>
  <c r="EX158" i="1" s="1"/>
  <c r="BV158" i="1"/>
  <c r="BT158" i="1"/>
  <c r="BS158" i="1"/>
  <c r="BR158" i="1"/>
  <c r="BQ158" i="1"/>
  <c r="BP158" i="1"/>
  <c r="BB158" i="1"/>
  <c r="CZ158" i="1" s="1"/>
  <c r="BA158" i="1"/>
  <c r="CY158" i="1" s="1"/>
  <c r="AZ158" i="1"/>
  <c r="CX158" i="1" s="1"/>
  <c r="AX158" i="1"/>
  <c r="CV158" i="1" s="1"/>
  <c r="AW158" i="1"/>
  <c r="EE158" i="1" s="1"/>
  <c r="DT157" i="1"/>
  <c r="EQ157" i="1" s="1"/>
  <c r="DR157" i="1"/>
  <c r="DQ157" i="1"/>
  <c r="DP157" i="1"/>
  <c r="DO157" i="1"/>
  <c r="DN157" i="1"/>
  <c r="CS157" i="1"/>
  <c r="CR157" i="1"/>
  <c r="CQ157" i="1"/>
  <c r="CP157" i="1"/>
  <c r="CO157" i="1"/>
  <c r="CA157" i="1"/>
  <c r="BZ157" i="1"/>
  <c r="BY157" i="1"/>
  <c r="BX157" i="1"/>
  <c r="BV157" i="1"/>
  <c r="EF157" i="1" s="1"/>
  <c r="BT157" i="1"/>
  <c r="BS157" i="1"/>
  <c r="BR157" i="1"/>
  <c r="BQ157" i="1"/>
  <c r="BP157" i="1"/>
  <c r="BB157" i="1"/>
  <c r="CZ157" i="1" s="1"/>
  <c r="BA157" i="1"/>
  <c r="CY157" i="1" s="1"/>
  <c r="AZ157" i="1"/>
  <c r="CX157" i="1" s="1"/>
  <c r="AY157" i="1"/>
  <c r="CW157" i="1" s="1"/>
  <c r="AW157" i="1"/>
  <c r="CU157" i="1" s="1"/>
  <c r="EP156" i="1"/>
  <c r="EL156" i="1"/>
  <c r="DT156" i="1"/>
  <c r="EN156" i="1" s="1"/>
  <c r="DR156" i="1"/>
  <c r="DQ156" i="1"/>
  <c r="DP156" i="1"/>
  <c r="DO156" i="1"/>
  <c r="DN156" i="1"/>
  <c r="CS156" i="1"/>
  <c r="CR156" i="1"/>
  <c r="CQ156" i="1"/>
  <c r="CP156" i="1"/>
  <c r="CO156" i="1"/>
  <c r="CA156" i="1"/>
  <c r="BZ156" i="1"/>
  <c r="BY156" i="1"/>
  <c r="BX156" i="1"/>
  <c r="BW156" i="1"/>
  <c r="EF156" i="1" s="1"/>
  <c r="BT156" i="1"/>
  <c r="BS156" i="1"/>
  <c r="BR156" i="1"/>
  <c r="BQ156" i="1"/>
  <c r="BP156" i="1"/>
  <c r="BB156" i="1"/>
  <c r="CZ156" i="1" s="1"/>
  <c r="BA156" i="1"/>
  <c r="CY156" i="1" s="1"/>
  <c r="AZ156" i="1"/>
  <c r="CX156" i="1" s="1"/>
  <c r="AY156" i="1"/>
  <c r="EE156" i="1" s="1"/>
  <c r="AX156" i="1"/>
  <c r="CV156" i="1" s="1"/>
  <c r="DR153" i="1"/>
  <c r="DQ153" i="1"/>
  <c r="J153" i="1"/>
  <c r="H153" i="1"/>
  <c r="G153" i="1"/>
  <c r="F153" i="1"/>
  <c r="E153" i="1"/>
  <c r="D153" i="1"/>
  <c r="EQ152" i="1"/>
  <c r="EP152" i="1"/>
  <c r="EM152" i="1"/>
  <c r="EL152" i="1"/>
  <c r="DT152" i="1"/>
  <c r="EO152" i="1" s="1"/>
  <c r="DR152" i="1"/>
  <c r="DQ152" i="1"/>
  <c r="CS152" i="1"/>
  <c r="CR152" i="1"/>
  <c r="CQ152" i="1"/>
  <c r="CP152" i="1"/>
  <c r="CO152" i="1"/>
  <c r="BZ152" i="1"/>
  <c r="BY152" i="1"/>
  <c r="BX152" i="1"/>
  <c r="BW152" i="1"/>
  <c r="EF152" i="1" s="1"/>
  <c r="EX152" i="1" s="1"/>
  <c r="BV152" i="1"/>
  <c r="BT152" i="1"/>
  <c r="BS152" i="1"/>
  <c r="BR152" i="1"/>
  <c r="BQ152" i="1"/>
  <c r="BP152" i="1"/>
  <c r="BA152" i="1"/>
  <c r="CY152" i="1" s="1"/>
  <c r="AZ152" i="1"/>
  <c r="CX152" i="1" s="1"/>
  <c r="AY152" i="1"/>
  <c r="CW152" i="1" s="1"/>
  <c r="AX152" i="1"/>
  <c r="CV152" i="1" s="1"/>
  <c r="AW152" i="1"/>
  <c r="EE152" i="1" s="1"/>
  <c r="DT151" i="1"/>
  <c r="EQ151" i="1" s="1"/>
  <c r="DR151" i="1"/>
  <c r="DQ151" i="1"/>
  <c r="CS151" i="1"/>
  <c r="CR151" i="1"/>
  <c r="CQ151" i="1"/>
  <c r="CP151" i="1"/>
  <c r="CO151" i="1"/>
  <c r="CA151" i="1"/>
  <c r="BY151" i="1"/>
  <c r="BX151" i="1"/>
  <c r="BW151" i="1"/>
  <c r="EF151" i="1" s="1"/>
  <c r="BV151" i="1"/>
  <c r="BT151" i="1"/>
  <c r="BS151" i="1"/>
  <c r="BR151" i="1"/>
  <c r="BQ151" i="1"/>
  <c r="BP151" i="1"/>
  <c r="BB151" i="1"/>
  <c r="CZ151" i="1" s="1"/>
  <c r="AZ151" i="1"/>
  <c r="CX151" i="1" s="1"/>
  <c r="AY151" i="1"/>
  <c r="EE151" i="1" s="1"/>
  <c r="AX151" i="1"/>
  <c r="CV151" i="1" s="1"/>
  <c r="AW151" i="1"/>
  <c r="CU151" i="1" s="1"/>
  <c r="EQ150" i="1"/>
  <c r="EP150" i="1"/>
  <c r="EM150" i="1"/>
  <c r="EL150" i="1"/>
  <c r="DT150" i="1"/>
  <c r="EO150" i="1" s="1"/>
  <c r="DR150" i="1"/>
  <c r="DQ150" i="1"/>
  <c r="CS150" i="1"/>
  <c r="CR150" i="1"/>
  <c r="CQ150" i="1"/>
  <c r="CP150" i="1"/>
  <c r="CO150" i="1"/>
  <c r="CA150" i="1"/>
  <c r="BZ150" i="1"/>
  <c r="BX150" i="1"/>
  <c r="BW150" i="1"/>
  <c r="BV150" i="1"/>
  <c r="EF150" i="1" s="1"/>
  <c r="EX150" i="1" s="1"/>
  <c r="BT150" i="1"/>
  <c r="BS150" i="1"/>
  <c r="BR150" i="1"/>
  <c r="BQ150" i="1"/>
  <c r="BP150" i="1"/>
  <c r="BB150" i="1"/>
  <c r="CZ150" i="1" s="1"/>
  <c r="BA150" i="1"/>
  <c r="CY150" i="1" s="1"/>
  <c r="AY150" i="1"/>
  <c r="CW150" i="1" s="1"/>
  <c r="AX150" i="1"/>
  <c r="CV150" i="1" s="1"/>
  <c r="AW150" i="1"/>
  <c r="EE150" i="1" s="1"/>
  <c r="DT149" i="1"/>
  <c r="EQ149" i="1" s="1"/>
  <c r="DR149" i="1"/>
  <c r="DQ149" i="1"/>
  <c r="CS149" i="1"/>
  <c r="CR149" i="1"/>
  <c r="CQ149" i="1"/>
  <c r="CP149" i="1"/>
  <c r="CO149" i="1"/>
  <c r="CA149" i="1"/>
  <c r="BZ149" i="1"/>
  <c r="BY149" i="1"/>
  <c r="BW149" i="1"/>
  <c r="BV149" i="1"/>
  <c r="EF149" i="1" s="1"/>
  <c r="BT149" i="1"/>
  <c r="BS149" i="1"/>
  <c r="BR149" i="1"/>
  <c r="BQ149" i="1"/>
  <c r="BP149" i="1"/>
  <c r="BB149" i="1"/>
  <c r="CZ149" i="1" s="1"/>
  <c r="BA149" i="1"/>
  <c r="CY149" i="1" s="1"/>
  <c r="AZ149" i="1"/>
  <c r="EE149" i="1" s="1"/>
  <c r="AX149" i="1"/>
  <c r="CV149" i="1" s="1"/>
  <c r="AW149" i="1"/>
  <c r="CU149" i="1" s="1"/>
  <c r="EQ148" i="1"/>
  <c r="EP148" i="1"/>
  <c r="EM148" i="1"/>
  <c r="EL148" i="1"/>
  <c r="DT148" i="1"/>
  <c r="EO148" i="1" s="1"/>
  <c r="DR148" i="1"/>
  <c r="DQ148" i="1"/>
  <c r="DP148" i="1"/>
  <c r="DO148" i="1"/>
  <c r="DN148" i="1"/>
  <c r="CS148" i="1"/>
  <c r="CR148" i="1"/>
  <c r="CQ148" i="1"/>
  <c r="CP148" i="1"/>
  <c r="CO148" i="1"/>
  <c r="CA148" i="1"/>
  <c r="BZ148" i="1"/>
  <c r="BY148" i="1"/>
  <c r="BX148" i="1"/>
  <c r="BV148" i="1"/>
  <c r="EF148" i="1" s="1"/>
  <c r="EX148" i="1" s="1"/>
  <c r="BT148" i="1"/>
  <c r="BS148" i="1"/>
  <c r="BR148" i="1"/>
  <c r="BQ148" i="1"/>
  <c r="BP148" i="1"/>
  <c r="BB148" i="1"/>
  <c r="CZ148" i="1" s="1"/>
  <c r="BA148" i="1"/>
  <c r="CY148" i="1" s="1"/>
  <c r="AZ148" i="1"/>
  <c r="CX148" i="1" s="1"/>
  <c r="AY148" i="1"/>
  <c r="CW148" i="1" s="1"/>
  <c r="AW148" i="1"/>
  <c r="EE148" i="1" s="1"/>
  <c r="EQ147" i="1"/>
  <c r="EP147" i="1"/>
  <c r="EN147" i="1"/>
  <c r="EM147" i="1"/>
  <c r="EL147" i="1"/>
  <c r="EJ147" i="1"/>
  <c r="DT147" i="1"/>
  <c r="EO147" i="1" s="1"/>
  <c r="DR147" i="1"/>
  <c r="DQ147" i="1"/>
  <c r="DP147" i="1"/>
  <c r="DO147" i="1"/>
  <c r="DN147" i="1"/>
  <c r="CS147" i="1"/>
  <c r="CR147" i="1"/>
  <c r="CQ147" i="1"/>
  <c r="CP147" i="1"/>
  <c r="CO147" i="1"/>
  <c r="CA147" i="1"/>
  <c r="BZ147" i="1"/>
  <c r="BY147" i="1"/>
  <c r="BX147" i="1"/>
  <c r="BW147" i="1"/>
  <c r="EF147" i="1" s="1"/>
  <c r="EX147" i="1" s="1"/>
  <c r="BT147" i="1"/>
  <c r="BS147" i="1"/>
  <c r="BR147" i="1"/>
  <c r="BQ147" i="1"/>
  <c r="BP147" i="1"/>
  <c r="BB147" i="1"/>
  <c r="CZ147" i="1" s="1"/>
  <c r="BA147" i="1"/>
  <c r="CY147" i="1" s="1"/>
  <c r="AZ147" i="1"/>
  <c r="CX147" i="1" s="1"/>
  <c r="AY147" i="1"/>
  <c r="CW147" i="1" s="1"/>
  <c r="AX147" i="1"/>
  <c r="EE147" i="1" s="1"/>
  <c r="H142" i="1"/>
  <c r="G142" i="1"/>
  <c r="H131" i="1"/>
  <c r="G131" i="1"/>
  <c r="DT129" i="1"/>
  <c r="EQ129" i="1" s="1"/>
  <c r="DR129" i="1"/>
  <c r="DQ129" i="1"/>
  <c r="CZ129" i="1"/>
  <c r="CY129" i="1"/>
  <c r="CX129" i="1"/>
  <c r="CW129" i="1"/>
  <c r="CS129" i="1"/>
  <c r="CR129" i="1"/>
  <c r="CQ129" i="1"/>
  <c r="CP129" i="1"/>
  <c r="CO129" i="1"/>
  <c r="CB129" i="1"/>
  <c r="CA129" i="1"/>
  <c r="BZ129" i="1"/>
  <c r="BY129" i="1"/>
  <c r="BX129" i="1"/>
  <c r="BW129" i="1"/>
  <c r="BV129" i="1"/>
  <c r="EF129" i="1" s="1"/>
  <c r="BT129" i="1"/>
  <c r="BS129" i="1"/>
  <c r="BR129" i="1"/>
  <c r="BQ129" i="1"/>
  <c r="BP129" i="1"/>
  <c r="BC129" i="1"/>
  <c r="DA129" i="1" s="1"/>
  <c r="BB129" i="1"/>
  <c r="BA129" i="1"/>
  <c r="AZ129" i="1"/>
  <c r="AY129" i="1"/>
  <c r="AX129" i="1"/>
  <c r="CV129" i="1" s="1"/>
  <c r="AW129" i="1"/>
  <c r="EE129" i="1" s="1"/>
  <c r="DT128" i="1"/>
  <c r="EQ128" i="1" s="1"/>
  <c r="DR128" i="1"/>
  <c r="DQ128" i="1"/>
  <c r="DB128" i="1"/>
  <c r="CZ128" i="1"/>
  <c r="CY128" i="1"/>
  <c r="CX128" i="1"/>
  <c r="CW128" i="1"/>
  <c r="CV128" i="1"/>
  <c r="CU128" i="1"/>
  <c r="DV128" i="1" s="1"/>
  <c r="CS128" i="1"/>
  <c r="CR128" i="1"/>
  <c r="CQ128" i="1"/>
  <c r="CP128" i="1"/>
  <c r="CO128" i="1"/>
  <c r="CC128" i="1"/>
  <c r="CA128" i="1"/>
  <c r="BZ128" i="1"/>
  <c r="BY128" i="1"/>
  <c r="BX128" i="1"/>
  <c r="BW128" i="1"/>
  <c r="BV128" i="1"/>
  <c r="EF128" i="1" s="1"/>
  <c r="BT128" i="1"/>
  <c r="BS128" i="1"/>
  <c r="BR128" i="1"/>
  <c r="BQ128" i="1"/>
  <c r="BP128" i="1"/>
  <c r="BD128" i="1"/>
  <c r="BB128" i="1"/>
  <c r="BA128" i="1"/>
  <c r="AZ128" i="1"/>
  <c r="AY128" i="1"/>
  <c r="AX128" i="1"/>
  <c r="AW128" i="1"/>
  <c r="EE128" i="1" s="1"/>
  <c r="DT127" i="1"/>
  <c r="EQ127" i="1" s="1"/>
  <c r="DR127" i="1"/>
  <c r="DQ127" i="1"/>
  <c r="DB127" i="1"/>
  <c r="DA127" i="1"/>
  <c r="CY127" i="1"/>
  <c r="CV127" i="1"/>
  <c r="CS127" i="1"/>
  <c r="CR127" i="1"/>
  <c r="CQ127" i="1"/>
  <c r="CP127" i="1"/>
  <c r="CO127" i="1"/>
  <c r="CC127" i="1"/>
  <c r="CB127" i="1"/>
  <c r="BZ127" i="1"/>
  <c r="BY127" i="1"/>
  <c r="BX127" i="1"/>
  <c r="BW127" i="1"/>
  <c r="BV127" i="1"/>
  <c r="EF127" i="1" s="1"/>
  <c r="BT127" i="1"/>
  <c r="BS127" i="1"/>
  <c r="BR127" i="1"/>
  <c r="BQ127" i="1"/>
  <c r="BP127" i="1"/>
  <c r="BD127" i="1"/>
  <c r="BC127" i="1"/>
  <c r="BA127" i="1"/>
  <c r="AZ127" i="1"/>
  <c r="CX127" i="1" s="1"/>
  <c r="AY127" i="1"/>
  <c r="CW127" i="1" s="1"/>
  <c r="AX127" i="1"/>
  <c r="AW127" i="1"/>
  <c r="EE127" i="1" s="1"/>
  <c r="DT126" i="1"/>
  <c r="EQ126" i="1" s="1"/>
  <c r="DR126" i="1"/>
  <c r="DQ126" i="1"/>
  <c r="CX126" i="1"/>
  <c r="CW126" i="1"/>
  <c r="CV126" i="1"/>
  <c r="CS126" i="1"/>
  <c r="CR126" i="1"/>
  <c r="CQ126" i="1"/>
  <c r="CP126" i="1"/>
  <c r="CO126" i="1"/>
  <c r="CC126" i="1"/>
  <c r="CB126" i="1"/>
  <c r="CA126" i="1"/>
  <c r="BY126" i="1"/>
  <c r="BX126" i="1"/>
  <c r="BW126" i="1"/>
  <c r="BV126" i="1"/>
  <c r="EF126" i="1" s="1"/>
  <c r="BT126" i="1"/>
  <c r="BS126" i="1"/>
  <c r="BR126" i="1"/>
  <c r="BQ126" i="1"/>
  <c r="BP126" i="1"/>
  <c r="BD126" i="1"/>
  <c r="DB126" i="1" s="1"/>
  <c r="BC126" i="1"/>
  <c r="DA126" i="1" s="1"/>
  <c r="BB126" i="1"/>
  <c r="CZ126" i="1" s="1"/>
  <c r="AZ126" i="1"/>
  <c r="AY126" i="1"/>
  <c r="AX126" i="1"/>
  <c r="AW126" i="1"/>
  <c r="EE126" i="1" s="1"/>
  <c r="EN125" i="1"/>
  <c r="EJ125" i="1"/>
  <c r="DT125" i="1"/>
  <c r="EQ125" i="1" s="1"/>
  <c r="DR125" i="1"/>
  <c r="DQ125" i="1"/>
  <c r="DB125" i="1"/>
  <c r="DA125" i="1"/>
  <c r="CZ125" i="1"/>
  <c r="CY125" i="1"/>
  <c r="CW125" i="1"/>
  <c r="CU125" i="1"/>
  <c r="DV125" i="1" s="1"/>
  <c r="CS125" i="1"/>
  <c r="CR125" i="1"/>
  <c r="CQ125" i="1"/>
  <c r="CP125" i="1"/>
  <c r="CO125" i="1"/>
  <c r="CC125" i="1"/>
  <c r="CB125" i="1"/>
  <c r="CA125" i="1"/>
  <c r="BZ125" i="1"/>
  <c r="BX125" i="1"/>
  <c r="BW125" i="1"/>
  <c r="BV125" i="1"/>
  <c r="EF125" i="1" s="1"/>
  <c r="BT125" i="1"/>
  <c r="BS125" i="1"/>
  <c r="BR125" i="1"/>
  <c r="BQ125" i="1"/>
  <c r="BP125" i="1"/>
  <c r="BD125" i="1"/>
  <c r="BC125" i="1"/>
  <c r="BB125" i="1"/>
  <c r="BA125" i="1"/>
  <c r="AY125" i="1"/>
  <c r="AX125" i="1"/>
  <c r="CV125" i="1" s="1"/>
  <c r="AW125" i="1"/>
  <c r="EE125" i="1" s="1"/>
  <c r="EN124" i="1"/>
  <c r="EJ124" i="1"/>
  <c r="DT124" i="1"/>
  <c r="EQ124" i="1" s="1"/>
  <c r="DR124" i="1"/>
  <c r="DQ124" i="1"/>
  <c r="DB124" i="1"/>
  <c r="CZ124" i="1"/>
  <c r="CY124" i="1"/>
  <c r="CX124" i="1"/>
  <c r="CV124" i="1"/>
  <c r="CU124" i="1"/>
  <c r="CS124" i="1"/>
  <c r="CR124" i="1"/>
  <c r="CQ124" i="1"/>
  <c r="CP124" i="1"/>
  <c r="CO124" i="1"/>
  <c r="CC124" i="1"/>
  <c r="CB124" i="1"/>
  <c r="CA124" i="1"/>
  <c r="BZ124" i="1"/>
  <c r="BY124" i="1"/>
  <c r="BW124" i="1"/>
  <c r="BV124" i="1"/>
  <c r="EF124" i="1" s="1"/>
  <c r="BT124" i="1"/>
  <c r="BS124" i="1"/>
  <c r="BR124" i="1"/>
  <c r="BQ124" i="1"/>
  <c r="BP124" i="1"/>
  <c r="BD124" i="1"/>
  <c r="BC124" i="1"/>
  <c r="DA124" i="1" s="1"/>
  <c r="BB124" i="1"/>
  <c r="BA124" i="1"/>
  <c r="AZ124" i="1"/>
  <c r="AX124" i="1"/>
  <c r="AW124" i="1"/>
  <c r="EE124" i="1" s="1"/>
  <c r="EN123" i="1"/>
  <c r="EJ123" i="1"/>
  <c r="DT123" i="1"/>
  <c r="EQ123" i="1" s="1"/>
  <c r="DR123" i="1"/>
  <c r="DQ123" i="1"/>
  <c r="DP123" i="1"/>
  <c r="DO123" i="1"/>
  <c r="DN123" i="1"/>
  <c r="DB123" i="1"/>
  <c r="CY123" i="1"/>
  <c r="CW123" i="1"/>
  <c r="CS123" i="1"/>
  <c r="CR123" i="1"/>
  <c r="CQ123" i="1"/>
  <c r="CP123" i="1"/>
  <c r="CO123" i="1"/>
  <c r="CC123" i="1"/>
  <c r="CB123" i="1"/>
  <c r="CA123" i="1"/>
  <c r="BZ123" i="1"/>
  <c r="BY123" i="1"/>
  <c r="BX123" i="1"/>
  <c r="BV123" i="1"/>
  <c r="EF123" i="1" s="1"/>
  <c r="BT123" i="1"/>
  <c r="BS123" i="1"/>
  <c r="BR123" i="1"/>
  <c r="BQ123" i="1"/>
  <c r="BP123" i="1"/>
  <c r="BD123" i="1"/>
  <c r="BC123" i="1"/>
  <c r="DA123" i="1" s="1"/>
  <c r="BB123" i="1"/>
  <c r="CZ123" i="1" s="1"/>
  <c r="BA123" i="1"/>
  <c r="AZ123" i="1"/>
  <c r="CX123" i="1" s="1"/>
  <c r="AY123" i="1"/>
  <c r="AW123" i="1"/>
  <c r="CU123" i="1" s="1"/>
  <c r="EQ122" i="1"/>
  <c r="EP122" i="1"/>
  <c r="EN122" i="1"/>
  <c r="EM122" i="1"/>
  <c r="EL122" i="1"/>
  <c r="EJ122" i="1"/>
  <c r="DT122" i="1"/>
  <c r="EO122" i="1" s="1"/>
  <c r="DR122" i="1"/>
  <c r="DQ122" i="1"/>
  <c r="DP122" i="1"/>
  <c r="DO122" i="1"/>
  <c r="DN122" i="1"/>
  <c r="CY122" i="1"/>
  <c r="DZ126" i="1" s="1"/>
  <c r="CX122" i="1"/>
  <c r="DZ125" i="1" s="1"/>
  <c r="CV122" i="1"/>
  <c r="DZ123" i="1" s="1"/>
  <c r="CS122" i="1"/>
  <c r="CR122" i="1"/>
  <c r="CQ122" i="1"/>
  <c r="CP122" i="1"/>
  <c r="CO122" i="1"/>
  <c r="CC122" i="1"/>
  <c r="CB122" i="1"/>
  <c r="CA122" i="1"/>
  <c r="BZ122" i="1"/>
  <c r="BY122" i="1"/>
  <c r="BX122" i="1"/>
  <c r="BW122" i="1"/>
  <c r="EF122" i="1" s="1"/>
  <c r="EX122" i="1" s="1"/>
  <c r="BT122" i="1"/>
  <c r="BS122" i="1"/>
  <c r="BR122" i="1"/>
  <c r="BQ122" i="1"/>
  <c r="BP122" i="1"/>
  <c r="BD122" i="1"/>
  <c r="DB122" i="1" s="1"/>
  <c r="BC122" i="1"/>
  <c r="DA122" i="1" s="1"/>
  <c r="BB122" i="1"/>
  <c r="CZ122" i="1" s="1"/>
  <c r="BA122" i="1"/>
  <c r="AZ122" i="1"/>
  <c r="EE122" i="1" s="1"/>
  <c r="AY122" i="1"/>
  <c r="CW122" i="1" s="1"/>
  <c r="AX122" i="1"/>
  <c r="H118" i="1"/>
  <c r="G118" i="1"/>
  <c r="EN117" i="1"/>
  <c r="EJ117" i="1"/>
  <c r="DT117" i="1"/>
  <c r="EQ117" i="1" s="1"/>
  <c r="DD117" i="1"/>
  <c r="DC117" i="1"/>
  <c r="DA117" i="1"/>
  <c r="CZ117" i="1"/>
  <c r="CY117" i="1"/>
  <c r="CW117" i="1"/>
  <c r="CV117" i="1"/>
  <c r="CU117" i="1"/>
  <c r="CD117" i="1"/>
  <c r="CC117" i="1"/>
  <c r="CB117" i="1"/>
  <c r="CA117" i="1"/>
  <c r="BZ117" i="1"/>
  <c r="BY117" i="1"/>
  <c r="BX117" i="1"/>
  <c r="BW117" i="1"/>
  <c r="BV117" i="1"/>
  <c r="BE117" i="1"/>
  <c r="BD117" i="1"/>
  <c r="DB117" i="1" s="1"/>
  <c r="BC117" i="1"/>
  <c r="BB117" i="1"/>
  <c r="BA117" i="1"/>
  <c r="AZ117" i="1"/>
  <c r="CX117" i="1" s="1"/>
  <c r="AY117" i="1"/>
  <c r="AX117" i="1"/>
  <c r="AW117" i="1"/>
  <c r="EE117" i="1" s="1"/>
  <c r="EQ116" i="1"/>
  <c r="EP116" i="1"/>
  <c r="EN116" i="1"/>
  <c r="EM116" i="1"/>
  <c r="EL116" i="1"/>
  <c r="EJ116" i="1"/>
  <c r="DT116" i="1"/>
  <c r="EO116" i="1" s="1"/>
  <c r="DR116" i="1"/>
  <c r="DQ116" i="1"/>
  <c r="DP116" i="1"/>
  <c r="DO116" i="1"/>
  <c r="DN116" i="1"/>
  <c r="DD116" i="1"/>
  <c r="DB116" i="1"/>
  <c r="CZ116" i="1"/>
  <c r="CY116" i="1"/>
  <c r="CX116" i="1"/>
  <c r="CW116" i="1"/>
  <c r="CV116" i="1"/>
  <c r="CS116" i="1"/>
  <c r="CR116" i="1"/>
  <c r="CQ116" i="1"/>
  <c r="CP116" i="1"/>
  <c r="CO116" i="1"/>
  <c r="CE116" i="1"/>
  <c r="CC116" i="1"/>
  <c r="CB116" i="1"/>
  <c r="CA116" i="1"/>
  <c r="BZ116" i="1"/>
  <c r="BY116" i="1"/>
  <c r="BX116" i="1"/>
  <c r="BW116" i="1"/>
  <c r="BV116" i="1"/>
  <c r="BT116" i="1"/>
  <c r="BS116" i="1"/>
  <c r="BR116" i="1"/>
  <c r="BQ116" i="1"/>
  <c r="BP116" i="1"/>
  <c r="BF116" i="1"/>
  <c r="BD116" i="1"/>
  <c r="BC116" i="1"/>
  <c r="DA116" i="1" s="1"/>
  <c r="BB116" i="1"/>
  <c r="BA116" i="1"/>
  <c r="AZ116" i="1"/>
  <c r="AY116" i="1"/>
  <c r="AX116" i="1"/>
  <c r="AW116" i="1"/>
  <c r="EN115" i="1"/>
  <c r="EJ115" i="1"/>
  <c r="DT115" i="1"/>
  <c r="EQ115" i="1" s="1"/>
  <c r="DR115" i="1"/>
  <c r="DQ115" i="1"/>
  <c r="DP115" i="1"/>
  <c r="DO115" i="1"/>
  <c r="DN115" i="1"/>
  <c r="DD115" i="1"/>
  <c r="DC115" i="1"/>
  <c r="CZ115" i="1"/>
  <c r="CV115" i="1"/>
  <c r="CS115" i="1"/>
  <c r="CR115" i="1"/>
  <c r="CQ115" i="1"/>
  <c r="CP115" i="1"/>
  <c r="CO115" i="1"/>
  <c r="CE115" i="1"/>
  <c r="CD115" i="1"/>
  <c r="CB115" i="1"/>
  <c r="CA115" i="1"/>
  <c r="BZ115" i="1"/>
  <c r="BY115" i="1"/>
  <c r="BX115" i="1"/>
  <c r="BW115" i="1"/>
  <c r="BV115" i="1"/>
  <c r="EF115" i="1" s="1"/>
  <c r="BT115" i="1"/>
  <c r="BS115" i="1"/>
  <c r="BR115" i="1"/>
  <c r="BQ115" i="1"/>
  <c r="BP115" i="1"/>
  <c r="BF115" i="1"/>
  <c r="BE115" i="1"/>
  <c r="BC115" i="1"/>
  <c r="DA115" i="1" s="1"/>
  <c r="BB115" i="1"/>
  <c r="BA115" i="1"/>
  <c r="CY115" i="1" s="1"/>
  <c r="AZ115" i="1"/>
  <c r="CX115" i="1" s="1"/>
  <c r="AY115" i="1"/>
  <c r="CW115" i="1" s="1"/>
  <c r="AX115" i="1"/>
  <c r="AW115" i="1"/>
  <c r="CU115" i="1" s="1"/>
  <c r="DT114" i="1"/>
  <c r="EN114" i="1" s="1"/>
  <c r="DR114" i="1"/>
  <c r="DQ114" i="1"/>
  <c r="DP114" i="1"/>
  <c r="DO114" i="1"/>
  <c r="DN114" i="1"/>
  <c r="DC114" i="1"/>
  <c r="CZ114" i="1"/>
  <c r="CY114" i="1"/>
  <c r="CW114" i="1"/>
  <c r="CS114" i="1"/>
  <c r="CR114" i="1"/>
  <c r="CQ114" i="1"/>
  <c r="CP114" i="1"/>
  <c r="CO114" i="1"/>
  <c r="CE114" i="1"/>
  <c r="CD114" i="1"/>
  <c r="CC114" i="1"/>
  <c r="CA114" i="1"/>
  <c r="BZ114" i="1"/>
  <c r="BY114" i="1"/>
  <c r="BX114" i="1"/>
  <c r="BW114" i="1"/>
  <c r="BV114" i="1"/>
  <c r="BT114" i="1"/>
  <c r="BS114" i="1"/>
  <c r="BR114" i="1"/>
  <c r="BQ114" i="1"/>
  <c r="BP114" i="1"/>
  <c r="BF114" i="1"/>
  <c r="DD114" i="1" s="1"/>
  <c r="BE114" i="1"/>
  <c r="BD114" i="1"/>
  <c r="DB114" i="1" s="1"/>
  <c r="BB114" i="1"/>
  <c r="BA114" i="1"/>
  <c r="AZ114" i="1"/>
  <c r="CX114" i="1" s="1"/>
  <c r="AY114" i="1"/>
  <c r="AX114" i="1"/>
  <c r="CV114" i="1" s="1"/>
  <c r="AW114" i="1"/>
  <c r="EQ113" i="1"/>
  <c r="EP113" i="1"/>
  <c r="EM113" i="1"/>
  <c r="EL113" i="1"/>
  <c r="DT113" i="1"/>
  <c r="EO113" i="1" s="1"/>
  <c r="DR113" i="1"/>
  <c r="DQ113" i="1"/>
  <c r="DP113" i="1"/>
  <c r="DO113" i="1"/>
  <c r="DN113" i="1"/>
  <c r="DD113" i="1"/>
  <c r="DC113" i="1"/>
  <c r="DB113" i="1"/>
  <c r="CW113" i="1"/>
  <c r="CU113" i="1"/>
  <c r="CS113" i="1"/>
  <c r="CR113" i="1"/>
  <c r="CQ113" i="1"/>
  <c r="CP113" i="1"/>
  <c r="CO113" i="1"/>
  <c r="CE113" i="1"/>
  <c r="CD113" i="1"/>
  <c r="CC113" i="1"/>
  <c r="CB113" i="1"/>
  <c r="BZ113" i="1"/>
  <c r="BY113" i="1"/>
  <c r="BX113" i="1"/>
  <c r="BW113" i="1"/>
  <c r="BV113" i="1"/>
  <c r="BT113" i="1"/>
  <c r="BS113" i="1"/>
  <c r="BR113" i="1"/>
  <c r="BQ113" i="1"/>
  <c r="BP113" i="1"/>
  <c r="BF113" i="1"/>
  <c r="BE113" i="1"/>
  <c r="BD113" i="1"/>
  <c r="BC113" i="1"/>
  <c r="DA113" i="1" s="1"/>
  <c r="BA113" i="1"/>
  <c r="CY113" i="1" s="1"/>
  <c r="AZ113" i="1"/>
  <c r="CX113" i="1" s="1"/>
  <c r="AY113" i="1"/>
  <c r="AX113" i="1"/>
  <c r="CV113" i="1" s="1"/>
  <c r="AW113" i="1"/>
  <c r="EE113" i="1" s="1"/>
  <c r="EQ112" i="1"/>
  <c r="EP112" i="1"/>
  <c r="EN112" i="1"/>
  <c r="EM112" i="1"/>
  <c r="EL112" i="1"/>
  <c r="EJ112" i="1"/>
  <c r="DT112" i="1"/>
  <c r="EO112" i="1" s="1"/>
  <c r="DR112" i="1"/>
  <c r="DQ112" i="1"/>
  <c r="DP112" i="1"/>
  <c r="DO112" i="1"/>
  <c r="DN112" i="1"/>
  <c r="DD112" i="1"/>
  <c r="DA112" i="1"/>
  <c r="CZ112" i="1"/>
  <c r="CS112" i="1"/>
  <c r="CR112" i="1"/>
  <c r="CQ112" i="1"/>
  <c r="CP112" i="1"/>
  <c r="CO112" i="1"/>
  <c r="CE112" i="1"/>
  <c r="CD112" i="1"/>
  <c r="CC112" i="1"/>
  <c r="CB112" i="1"/>
  <c r="CA112" i="1"/>
  <c r="BY112" i="1"/>
  <c r="BX112" i="1"/>
  <c r="BW112" i="1"/>
  <c r="BV112" i="1"/>
  <c r="BT112" i="1"/>
  <c r="BS112" i="1"/>
  <c r="BR112" i="1"/>
  <c r="BQ112" i="1"/>
  <c r="BP112" i="1"/>
  <c r="BF112" i="1"/>
  <c r="BE112" i="1"/>
  <c r="DC112" i="1" s="1"/>
  <c r="BD112" i="1"/>
  <c r="DB112" i="1" s="1"/>
  <c r="BC112" i="1"/>
  <c r="BB112" i="1"/>
  <c r="AZ112" i="1"/>
  <c r="CX112" i="1" s="1"/>
  <c r="AY112" i="1"/>
  <c r="CW112" i="1" s="1"/>
  <c r="AX112" i="1"/>
  <c r="CV112" i="1" s="1"/>
  <c r="AW112" i="1"/>
  <c r="EN111" i="1"/>
  <c r="EJ111" i="1"/>
  <c r="DT111" i="1"/>
  <c r="EQ111" i="1" s="1"/>
  <c r="DR111" i="1"/>
  <c r="DQ111" i="1"/>
  <c r="DP111" i="1"/>
  <c r="DO111" i="1"/>
  <c r="DN111" i="1"/>
  <c r="DD111" i="1"/>
  <c r="DA111" i="1"/>
  <c r="CZ111" i="1"/>
  <c r="CY111" i="1"/>
  <c r="CW111" i="1"/>
  <c r="CU111" i="1"/>
  <c r="CS111" i="1"/>
  <c r="CR111" i="1"/>
  <c r="CQ111" i="1"/>
  <c r="CP111" i="1"/>
  <c r="CO111" i="1"/>
  <c r="CE111" i="1"/>
  <c r="CD111" i="1"/>
  <c r="CC111" i="1"/>
  <c r="CB111" i="1"/>
  <c r="CA111" i="1"/>
  <c r="BZ111" i="1"/>
  <c r="BX111" i="1"/>
  <c r="BW111" i="1"/>
  <c r="BV111" i="1"/>
  <c r="EF111" i="1" s="1"/>
  <c r="BT111" i="1"/>
  <c r="BS111" i="1"/>
  <c r="BR111" i="1"/>
  <c r="BQ111" i="1"/>
  <c r="BP111" i="1"/>
  <c r="BF111" i="1"/>
  <c r="BE111" i="1"/>
  <c r="DC111" i="1" s="1"/>
  <c r="BD111" i="1"/>
  <c r="DB111" i="1" s="1"/>
  <c r="BC111" i="1"/>
  <c r="BB111" i="1"/>
  <c r="BA111" i="1"/>
  <c r="AY111" i="1"/>
  <c r="AX111" i="1"/>
  <c r="EE111" i="1" s="1"/>
  <c r="AW111" i="1"/>
  <c r="DT110" i="1"/>
  <c r="EN110" i="1" s="1"/>
  <c r="DR110" i="1"/>
  <c r="DQ110" i="1"/>
  <c r="DP110" i="1"/>
  <c r="DO110" i="1"/>
  <c r="DN110" i="1"/>
  <c r="DC110" i="1"/>
  <c r="DB110" i="1"/>
  <c r="DA110" i="1"/>
  <c r="CY110" i="1"/>
  <c r="CX110" i="1"/>
  <c r="EA111" i="1" s="1"/>
  <c r="CV110" i="1"/>
  <c r="CS110" i="1"/>
  <c r="CR110" i="1"/>
  <c r="CQ110" i="1"/>
  <c r="CP110" i="1"/>
  <c r="CO110" i="1"/>
  <c r="CE110" i="1"/>
  <c r="CD110" i="1"/>
  <c r="CC110" i="1"/>
  <c r="CB110" i="1"/>
  <c r="CA110" i="1"/>
  <c r="BZ110" i="1"/>
  <c r="BY110" i="1"/>
  <c r="BW110" i="1"/>
  <c r="BV110" i="1"/>
  <c r="BT110" i="1"/>
  <c r="BS110" i="1"/>
  <c r="BR110" i="1"/>
  <c r="BQ110" i="1"/>
  <c r="BP110" i="1"/>
  <c r="BF110" i="1"/>
  <c r="DD110" i="1" s="1"/>
  <c r="BE110" i="1"/>
  <c r="BD110" i="1"/>
  <c r="BC110" i="1"/>
  <c r="BB110" i="1"/>
  <c r="CZ110" i="1" s="1"/>
  <c r="BA110" i="1"/>
  <c r="AZ110" i="1"/>
  <c r="AX110" i="1"/>
  <c r="AW110" i="1"/>
  <c r="EQ109" i="1"/>
  <c r="EP109" i="1"/>
  <c r="EM109" i="1"/>
  <c r="EL109" i="1"/>
  <c r="DT109" i="1"/>
  <c r="EO109" i="1" s="1"/>
  <c r="DR109" i="1"/>
  <c r="DQ109" i="1"/>
  <c r="DP109" i="1"/>
  <c r="DO109" i="1"/>
  <c r="DN109" i="1"/>
  <c r="DC109" i="1"/>
  <c r="DA109" i="1"/>
  <c r="CZ109" i="1"/>
  <c r="CX109" i="1"/>
  <c r="CW109" i="1"/>
  <c r="CU109" i="1"/>
  <c r="CS109" i="1"/>
  <c r="CR109" i="1"/>
  <c r="CQ109" i="1"/>
  <c r="CP109" i="1"/>
  <c r="CO109" i="1"/>
  <c r="CE109" i="1"/>
  <c r="CD109" i="1"/>
  <c r="CC109" i="1"/>
  <c r="CB109" i="1"/>
  <c r="CA109" i="1"/>
  <c r="BZ109" i="1"/>
  <c r="BY109" i="1"/>
  <c r="BX109" i="1"/>
  <c r="BV109" i="1"/>
  <c r="BT109" i="1"/>
  <c r="BS109" i="1"/>
  <c r="BR109" i="1"/>
  <c r="BQ109" i="1"/>
  <c r="BP109" i="1"/>
  <c r="BF109" i="1"/>
  <c r="DD109" i="1" s="1"/>
  <c r="BE109" i="1"/>
  <c r="BD109" i="1"/>
  <c r="DB109" i="1" s="1"/>
  <c r="BC109" i="1"/>
  <c r="BB109" i="1"/>
  <c r="BA109" i="1"/>
  <c r="CY109" i="1" s="1"/>
  <c r="AZ109" i="1"/>
  <c r="AY109" i="1"/>
  <c r="AW109" i="1"/>
  <c r="EQ108" i="1"/>
  <c r="EP108" i="1"/>
  <c r="EN108" i="1"/>
  <c r="EM108" i="1"/>
  <c r="EL108" i="1"/>
  <c r="EJ108" i="1"/>
  <c r="EH108" i="1"/>
  <c r="EZ108" i="1" s="1"/>
  <c r="EE108" i="1"/>
  <c r="EW108" i="1" s="1"/>
  <c r="DT108" i="1"/>
  <c r="EO108" i="1" s="1"/>
  <c r="DR108" i="1"/>
  <c r="DQ108" i="1"/>
  <c r="DP108" i="1"/>
  <c r="DO108" i="1"/>
  <c r="DN108" i="1"/>
  <c r="DD108" i="1"/>
  <c r="DB108" i="1"/>
  <c r="DA108" i="1"/>
  <c r="CZ108" i="1"/>
  <c r="CX108" i="1"/>
  <c r="DZ111" i="1" s="1"/>
  <c r="CV108" i="1"/>
  <c r="CS108" i="1"/>
  <c r="CR108" i="1"/>
  <c r="CQ108" i="1"/>
  <c r="CP108" i="1"/>
  <c r="CO108" i="1"/>
  <c r="CE108" i="1"/>
  <c r="CD108" i="1"/>
  <c r="CC108" i="1"/>
  <c r="CB108" i="1"/>
  <c r="CA108" i="1"/>
  <c r="BZ108" i="1"/>
  <c r="BY108" i="1"/>
  <c r="BX108" i="1"/>
  <c r="BW108" i="1"/>
  <c r="EF108" i="1" s="1"/>
  <c r="EX108" i="1" s="1"/>
  <c r="BT108" i="1"/>
  <c r="BS108" i="1"/>
  <c r="BR108" i="1"/>
  <c r="BQ108" i="1"/>
  <c r="BP108" i="1"/>
  <c r="BF108" i="1"/>
  <c r="BE108" i="1"/>
  <c r="DC108" i="1" s="1"/>
  <c r="BD108" i="1"/>
  <c r="BC108" i="1"/>
  <c r="BB108" i="1"/>
  <c r="BA108" i="1"/>
  <c r="CY108" i="1" s="1"/>
  <c r="AZ108" i="1"/>
  <c r="AY108" i="1"/>
  <c r="CW108" i="1" s="1"/>
  <c r="AX108" i="1"/>
  <c r="H105" i="1"/>
  <c r="G105" i="1"/>
  <c r="EQ104" i="1"/>
  <c r="EP104" i="1"/>
  <c r="EM104" i="1"/>
  <c r="EL104" i="1"/>
  <c r="DT104" i="1"/>
  <c r="EO104" i="1" s="1"/>
  <c r="DD104" i="1"/>
  <c r="DC104" i="1"/>
  <c r="DB104" i="1"/>
  <c r="CY104" i="1"/>
  <c r="CX104" i="1"/>
  <c r="CW104" i="1"/>
  <c r="CU104" i="1"/>
  <c r="CD104" i="1"/>
  <c r="CC104" i="1"/>
  <c r="CB104" i="1"/>
  <c r="CA104" i="1"/>
  <c r="BZ104" i="1"/>
  <c r="BY104" i="1"/>
  <c r="BX104" i="1"/>
  <c r="BW104" i="1"/>
  <c r="BV104" i="1"/>
  <c r="BE104" i="1"/>
  <c r="BD104" i="1"/>
  <c r="BC104" i="1"/>
  <c r="DA104" i="1" s="1"/>
  <c r="BB104" i="1"/>
  <c r="BA104" i="1"/>
  <c r="AZ104" i="1"/>
  <c r="AY104" i="1"/>
  <c r="AX104" i="1"/>
  <c r="AW104" i="1"/>
  <c r="EP103" i="1"/>
  <c r="EO103" i="1"/>
  <c r="EL103" i="1"/>
  <c r="DT103" i="1"/>
  <c r="DR103" i="1"/>
  <c r="DQ103" i="1"/>
  <c r="DP103" i="1"/>
  <c r="DO103" i="1"/>
  <c r="DN103" i="1"/>
  <c r="DD103" i="1"/>
  <c r="DA103" i="1"/>
  <c r="CZ103" i="1"/>
  <c r="CV103" i="1"/>
  <c r="CU103" i="1"/>
  <c r="CS103" i="1"/>
  <c r="CR103" i="1"/>
  <c r="CQ103" i="1"/>
  <c r="CP103" i="1"/>
  <c r="CO103" i="1"/>
  <c r="CE103" i="1"/>
  <c r="CC103" i="1"/>
  <c r="CB103" i="1"/>
  <c r="CA103" i="1"/>
  <c r="BZ103" i="1"/>
  <c r="BY103" i="1"/>
  <c r="BX103" i="1"/>
  <c r="BW103" i="1"/>
  <c r="EF103" i="1" s="1"/>
  <c r="EX103" i="1" s="1"/>
  <c r="BV103" i="1"/>
  <c r="BT103" i="1"/>
  <c r="BS103" i="1"/>
  <c r="BR103" i="1"/>
  <c r="BQ103" i="1"/>
  <c r="BP103" i="1"/>
  <c r="BF103" i="1"/>
  <c r="BD103" i="1"/>
  <c r="DB103" i="1" s="1"/>
  <c r="BC103" i="1"/>
  <c r="BB103" i="1"/>
  <c r="BA103" i="1"/>
  <c r="CY103" i="1" s="1"/>
  <c r="AZ103" i="1"/>
  <c r="CX103" i="1" s="1"/>
  <c r="AY103" i="1"/>
  <c r="CW103" i="1" s="1"/>
  <c r="AX103" i="1"/>
  <c r="AW103" i="1"/>
  <c r="EQ102" i="1"/>
  <c r="EP102" i="1"/>
  <c r="EM102" i="1"/>
  <c r="EL102" i="1"/>
  <c r="DT102" i="1"/>
  <c r="EO102" i="1" s="1"/>
  <c r="DR102" i="1"/>
  <c r="DQ102" i="1"/>
  <c r="DP102" i="1"/>
  <c r="DO102" i="1"/>
  <c r="DN102" i="1"/>
  <c r="DD102" i="1"/>
  <c r="DC102" i="1"/>
  <c r="DA102" i="1"/>
  <c r="CZ102" i="1"/>
  <c r="CW102" i="1"/>
  <c r="CV102" i="1"/>
  <c r="CS102" i="1"/>
  <c r="CR102" i="1"/>
  <c r="CQ102" i="1"/>
  <c r="CP102" i="1"/>
  <c r="CO102" i="1"/>
  <c r="CE102" i="1"/>
  <c r="CD102" i="1"/>
  <c r="CB102" i="1"/>
  <c r="CA102" i="1"/>
  <c r="BZ102" i="1"/>
  <c r="BY102" i="1"/>
  <c r="BX102" i="1"/>
  <c r="BW102" i="1"/>
  <c r="BV102" i="1"/>
  <c r="BT102" i="1"/>
  <c r="BS102" i="1"/>
  <c r="BR102" i="1"/>
  <c r="BQ102" i="1"/>
  <c r="BP102" i="1"/>
  <c r="BF102" i="1"/>
  <c r="BE102" i="1"/>
  <c r="BC102" i="1"/>
  <c r="BB102" i="1"/>
  <c r="BA102" i="1"/>
  <c r="CY102" i="1" s="1"/>
  <c r="AZ102" i="1"/>
  <c r="CX102" i="1" s="1"/>
  <c r="AY102" i="1"/>
  <c r="AX102" i="1"/>
  <c r="AW102" i="1"/>
  <c r="EQ101" i="1"/>
  <c r="EP101" i="1"/>
  <c r="EN101" i="1"/>
  <c r="EM101" i="1"/>
  <c r="EL101" i="1"/>
  <c r="EJ101" i="1"/>
  <c r="DT101" i="1"/>
  <c r="EO101" i="1" s="1"/>
  <c r="DR101" i="1"/>
  <c r="DQ101" i="1"/>
  <c r="DP101" i="1"/>
  <c r="DO101" i="1"/>
  <c r="DN101" i="1"/>
  <c r="DC101" i="1"/>
  <c r="CZ101" i="1"/>
  <c r="CY101" i="1"/>
  <c r="CW101" i="1"/>
  <c r="CV101" i="1"/>
  <c r="CU101" i="1"/>
  <c r="CS101" i="1"/>
  <c r="CR101" i="1"/>
  <c r="CQ101" i="1"/>
  <c r="CP101" i="1"/>
  <c r="CO101" i="1"/>
  <c r="CE101" i="1"/>
  <c r="CD101" i="1"/>
  <c r="CC101" i="1"/>
  <c r="CA101" i="1"/>
  <c r="BZ101" i="1"/>
  <c r="BY101" i="1"/>
  <c r="BX101" i="1"/>
  <c r="BW101" i="1"/>
  <c r="BV101" i="1"/>
  <c r="BT101" i="1"/>
  <c r="BS101" i="1"/>
  <c r="BR101" i="1"/>
  <c r="BQ101" i="1"/>
  <c r="BP101" i="1"/>
  <c r="BF101" i="1"/>
  <c r="DD101" i="1" s="1"/>
  <c r="BE101" i="1"/>
  <c r="BD101" i="1"/>
  <c r="BB101" i="1"/>
  <c r="BA101" i="1"/>
  <c r="AZ101" i="1"/>
  <c r="CX101" i="1" s="1"/>
  <c r="AY101" i="1"/>
  <c r="AX101" i="1"/>
  <c r="AW101" i="1"/>
  <c r="EE101" i="1" s="1"/>
  <c r="EQ100" i="1"/>
  <c r="EP100" i="1"/>
  <c r="EN100" i="1"/>
  <c r="EM100" i="1"/>
  <c r="EL100" i="1"/>
  <c r="EJ100" i="1"/>
  <c r="DT100" i="1"/>
  <c r="EO100" i="1" s="1"/>
  <c r="DR100" i="1"/>
  <c r="DQ100" i="1"/>
  <c r="DP100" i="1"/>
  <c r="DO100" i="1"/>
  <c r="DN100" i="1"/>
  <c r="CY100" i="1"/>
  <c r="CV100" i="1"/>
  <c r="CS100" i="1"/>
  <c r="CR100" i="1"/>
  <c r="CQ100" i="1"/>
  <c r="CP100" i="1"/>
  <c r="CO100" i="1"/>
  <c r="CE100" i="1"/>
  <c r="CD100" i="1"/>
  <c r="CC100" i="1"/>
  <c r="CB100" i="1"/>
  <c r="BZ100" i="1"/>
  <c r="BY100" i="1"/>
  <c r="BX100" i="1"/>
  <c r="BW100" i="1"/>
  <c r="BV100" i="1"/>
  <c r="EF100" i="1" s="1"/>
  <c r="EX100" i="1" s="1"/>
  <c r="BT100" i="1"/>
  <c r="BS100" i="1"/>
  <c r="BR100" i="1"/>
  <c r="BQ100" i="1"/>
  <c r="BP100" i="1"/>
  <c r="BF100" i="1"/>
  <c r="DD100" i="1" s="1"/>
  <c r="BE100" i="1"/>
  <c r="DC100" i="1" s="1"/>
  <c r="BD100" i="1"/>
  <c r="DB100" i="1" s="1"/>
  <c r="BC100" i="1"/>
  <c r="DA100" i="1" s="1"/>
  <c r="BA100" i="1"/>
  <c r="AZ100" i="1"/>
  <c r="CX100" i="1" s="1"/>
  <c r="AY100" i="1"/>
  <c r="CW100" i="1" s="1"/>
  <c r="AX100" i="1"/>
  <c r="AW100" i="1"/>
  <c r="CU100" i="1" s="1"/>
  <c r="DT99" i="1"/>
  <c r="EN99" i="1" s="1"/>
  <c r="DR99" i="1"/>
  <c r="DQ99" i="1"/>
  <c r="DP99" i="1"/>
  <c r="DO99" i="1"/>
  <c r="DN99" i="1"/>
  <c r="DB99" i="1"/>
  <c r="CZ99" i="1"/>
  <c r="CW99" i="1"/>
  <c r="CV99" i="1"/>
  <c r="CU99" i="1"/>
  <c r="CS99" i="1"/>
  <c r="CR99" i="1"/>
  <c r="CQ99" i="1"/>
  <c r="CP99" i="1"/>
  <c r="CO99" i="1"/>
  <c r="CE99" i="1"/>
  <c r="CD99" i="1"/>
  <c r="CC99" i="1"/>
  <c r="CB99" i="1"/>
  <c r="CA99" i="1"/>
  <c r="BY99" i="1"/>
  <c r="BX99" i="1"/>
  <c r="BW99" i="1"/>
  <c r="BV99" i="1"/>
  <c r="EF99" i="1" s="1"/>
  <c r="BT99" i="1"/>
  <c r="BS99" i="1"/>
  <c r="BR99" i="1"/>
  <c r="BQ99" i="1"/>
  <c r="BP99" i="1"/>
  <c r="BF99" i="1"/>
  <c r="DD99" i="1" s="1"/>
  <c r="BE99" i="1"/>
  <c r="DC99" i="1" s="1"/>
  <c r="BD99" i="1"/>
  <c r="BC99" i="1"/>
  <c r="DA99" i="1" s="1"/>
  <c r="BB99" i="1"/>
  <c r="AZ99" i="1"/>
  <c r="CX99" i="1" s="1"/>
  <c r="AY99" i="1"/>
  <c r="AX99" i="1"/>
  <c r="EE99" i="1" s="1"/>
  <c r="AW99" i="1"/>
  <c r="DT98" i="1"/>
  <c r="EO98" i="1" s="1"/>
  <c r="DR98" i="1"/>
  <c r="DQ98" i="1"/>
  <c r="DP98" i="1"/>
  <c r="DO98" i="1"/>
  <c r="DN98" i="1"/>
  <c r="DC98" i="1"/>
  <c r="DA98" i="1"/>
  <c r="CV98" i="1"/>
  <c r="CS98" i="1"/>
  <c r="CR98" i="1"/>
  <c r="CQ98" i="1"/>
  <c r="CP98" i="1"/>
  <c r="CO98" i="1"/>
  <c r="CE98" i="1"/>
  <c r="CD98" i="1"/>
  <c r="CC98" i="1"/>
  <c r="CB98" i="1"/>
  <c r="CA98" i="1"/>
  <c r="BZ98" i="1"/>
  <c r="BX98" i="1"/>
  <c r="BW98" i="1"/>
  <c r="BV98" i="1"/>
  <c r="EF98" i="1" s="1"/>
  <c r="BT98" i="1"/>
  <c r="BS98" i="1"/>
  <c r="BR98" i="1"/>
  <c r="BQ98" i="1"/>
  <c r="BP98" i="1"/>
  <c r="BF98" i="1"/>
  <c r="DD98" i="1" s="1"/>
  <c r="BE98" i="1"/>
  <c r="BD98" i="1"/>
  <c r="DB98" i="1" s="1"/>
  <c r="BC98" i="1"/>
  <c r="BB98" i="1"/>
  <c r="CZ98" i="1" s="1"/>
  <c r="BA98" i="1"/>
  <c r="CY98" i="1" s="1"/>
  <c r="AY98" i="1"/>
  <c r="CW98" i="1" s="1"/>
  <c r="AX98" i="1"/>
  <c r="AW98" i="1"/>
  <c r="EE98" i="1" s="1"/>
  <c r="EQ97" i="1"/>
  <c r="EP97" i="1"/>
  <c r="EM97" i="1"/>
  <c r="EL97" i="1"/>
  <c r="DT97" i="1"/>
  <c r="EO97" i="1" s="1"/>
  <c r="DR97" i="1"/>
  <c r="DQ97" i="1"/>
  <c r="DP97" i="1"/>
  <c r="DO97" i="1"/>
  <c r="DN97" i="1"/>
  <c r="DC97" i="1"/>
  <c r="DA97" i="1"/>
  <c r="CZ97" i="1"/>
  <c r="CY97" i="1"/>
  <c r="CV97" i="1"/>
  <c r="CU97" i="1"/>
  <c r="CS97" i="1"/>
  <c r="CR97" i="1"/>
  <c r="CQ97" i="1"/>
  <c r="CP97" i="1"/>
  <c r="CO97" i="1"/>
  <c r="CE97" i="1"/>
  <c r="CD97" i="1"/>
  <c r="CC97" i="1"/>
  <c r="CB97" i="1"/>
  <c r="CA97" i="1"/>
  <c r="BZ97" i="1"/>
  <c r="BY97" i="1"/>
  <c r="BW97" i="1"/>
  <c r="BV97" i="1"/>
  <c r="EF97" i="1" s="1"/>
  <c r="EX97" i="1" s="1"/>
  <c r="BT97" i="1"/>
  <c r="BS97" i="1"/>
  <c r="BR97" i="1"/>
  <c r="BQ97" i="1"/>
  <c r="BP97" i="1"/>
  <c r="BF97" i="1"/>
  <c r="DD97" i="1" s="1"/>
  <c r="BE97" i="1"/>
  <c r="BD97" i="1"/>
  <c r="DB97" i="1" s="1"/>
  <c r="BC97" i="1"/>
  <c r="BB97" i="1"/>
  <c r="BA97" i="1"/>
  <c r="AZ97" i="1"/>
  <c r="CX97" i="1" s="1"/>
  <c r="AX97" i="1"/>
  <c r="AW97" i="1"/>
  <c r="EE97" i="1" s="1"/>
  <c r="EQ96" i="1"/>
  <c r="EP96" i="1"/>
  <c r="EN96" i="1"/>
  <c r="EM96" i="1"/>
  <c r="EL96" i="1"/>
  <c r="EJ96" i="1"/>
  <c r="DT96" i="1"/>
  <c r="EO96" i="1" s="1"/>
  <c r="DR96" i="1"/>
  <c r="DQ96" i="1"/>
  <c r="DP96" i="1"/>
  <c r="DO96" i="1"/>
  <c r="DN96" i="1"/>
  <c r="DB96" i="1"/>
  <c r="CZ96" i="1"/>
  <c r="CY96" i="1"/>
  <c r="CS96" i="1"/>
  <c r="CR96" i="1"/>
  <c r="CQ96" i="1"/>
  <c r="CP96" i="1"/>
  <c r="CO96" i="1"/>
  <c r="CE96" i="1"/>
  <c r="CD96" i="1"/>
  <c r="CC96" i="1"/>
  <c r="CB96" i="1"/>
  <c r="CA96" i="1"/>
  <c r="BZ96" i="1"/>
  <c r="BY96" i="1"/>
  <c r="BX96" i="1"/>
  <c r="BV96" i="1"/>
  <c r="EF96" i="1" s="1"/>
  <c r="BT96" i="1"/>
  <c r="BS96" i="1"/>
  <c r="BR96" i="1"/>
  <c r="BQ96" i="1"/>
  <c r="BP96" i="1"/>
  <c r="BF96" i="1"/>
  <c r="DD96" i="1" s="1"/>
  <c r="BE96" i="1"/>
  <c r="DC96" i="1" s="1"/>
  <c r="BD96" i="1"/>
  <c r="BC96" i="1"/>
  <c r="DA96" i="1" s="1"/>
  <c r="BB96" i="1"/>
  <c r="BA96" i="1"/>
  <c r="AZ96" i="1"/>
  <c r="CX96" i="1" s="1"/>
  <c r="AY96" i="1"/>
  <c r="CW96" i="1" s="1"/>
  <c r="AW96" i="1"/>
  <c r="CU96" i="1" s="1"/>
  <c r="EN95" i="1"/>
  <c r="EJ95" i="1"/>
  <c r="DT95" i="1"/>
  <c r="EQ95" i="1" s="1"/>
  <c r="DR95" i="1"/>
  <c r="DQ95" i="1"/>
  <c r="DP95" i="1"/>
  <c r="DO95" i="1"/>
  <c r="DN95" i="1"/>
  <c r="DD95" i="1"/>
  <c r="DY104" i="1" s="1"/>
  <c r="DC95" i="1"/>
  <c r="DB95" i="1"/>
  <c r="CZ95" i="1"/>
  <c r="CW95" i="1"/>
  <c r="DY97" i="1" s="1"/>
  <c r="CV95" i="1"/>
  <c r="CS95" i="1"/>
  <c r="CR95" i="1"/>
  <c r="CQ95" i="1"/>
  <c r="CP95" i="1"/>
  <c r="CO95" i="1"/>
  <c r="CE95" i="1"/>
  <c r="CD95" i="1"/>
  <c r="CC95" i="1"/>
  <c r="CB95" i="1"/>
  <c r="CA95" i="1"/>
  <c r="BZ95" i="1"/>
  <c r="BY95" i="1"/>
  <c r="BX95" i="1"/>
  <c r="BW95" i="1"/>
  <c r="EF95" i="1" s="1"/>
  <c r="BT95" i="1"/>
  <c r="BS95" i="1"/>
  <c r="BR95" i="1"/>
  <c r="BQ95" i="1"/>
  <c r="BP95" i="1"/>
  <c r="BF95" i="1"/>
  <c r="BE95" i="1"/>
  <c r="BD95" i="1"/>
  <c r="BC95" i="1"/>
  <c r="DA95" i="1" s="1"/>
  <c r="BB95" i="1"/>
  <c r="BA95" i="1"/>
  <c r="CY95" i="1" s="1"/>
  <c r="AZ95" i="1"/>
  <c r="CX95" i="1" s="1"/>
  <c r="AY95" i="1"/>
  <c r="EE95" i="1" s="1"/>
  <c r="AX95" i="1"/>
  <c r="H88" i="1"/>
  <c r="G88" i="1"/>
  <c r="H74" i="1"/>
  <c r="G74" i="1"/>
  <c r="H60" i="1"/>
  <c r="G60" i="1"/>
  <c r="H46" i="1"/>
  <c r="G46" i="1"/>
  <c r="H32" i="1"/>
  <c r="G32" i="1"/>
  <c r="H17" i="1"/>
  <c r="G17" i="1"/>
  <c r="EH98" i="1" l="1"/>
  <c r="DV99" i="1"/>
  <c r="EA99" i="1"/>
  <c r="DZ99" i="1"/>
  <c r="DY99" i="1"/>
  <c r="DY103" i="1"/>
  <c r="EX96" i="1"/>
  <c r="DX99" i="1"/>
  <c r="ED99" i="1" s="1"/>
  <c r="EA110" i="1"/>
  <c r="DZ110" i="1"/>
  <c r="DY110" i="1"/>
  <c r="DW108" i="1"/>
  <c r="DV108" i="1"/>
  <c r="EA101" i="1"/>
  <c r="DZ101" i="1"/>
  <c r="DY101" i="1"/>
  <c r="EH97" i="1"/>
  <c r="EZ97" i="1" s="1"/>
  <c r="EW95" i="1"/>
  <c r="EH95" i="1"/>
  <c r="EZ95" i="1" s="1"/>
  <c r="DX97" i="1"/>
  <c r="DV100" i="1"/>
  <c r="DX100" i="1"/>
  <c r="DW100" i="1"/>
  <c r="EA98" i="1"/>
  <c r="DZ98" i="1"/>
  <c r="DY98" i="1"/>
  <c r="DV96" i="1"/>
  <c r="DX96" i="1"/>
  <c r="DW96" i="1"/>
  <c r="EX98" i="1"/>
  <c r="EW99" i="1"/>
  <c r="EH99" i="1"/>
  <c r="DW99" i="1"/>
  <c r="EC99" i="1" s="1"/>
  <c r="EW101" i="1"/>
  <c r="DX103" i="1"/>
  <c r="EO95" i="1"/>
  <c r="EX95" i="1" s="1"/>
  <c r="EE96" i="1"/>
  <c r="DV97" i="1"/>
  <c r="EB97" i="1" s="1"/>
  <c r="DZ97" i="1"/>
  <c r="EL98" i="1"/>
  <c r="EP98" i="1"/>
  <c r="EK99" i="1"/>
  <c r="EO99" i="1"/>
  <c r="EX99" i="1" s="1"/>
  <c r="EE100" i="1"/>
  <c r="EE103" i="1"/>
  <c r="DV103" i="1"/>
  <c r="EB103" i="1" s="1"/>
  <c r="DY112" i="1"/>
  <c r="EA112" i="1"/>
  <c r="DZ112" i="1"/>
  <c r="DY116" i="1"/>
  <c r="EA116" i="1"/>
  <c r="DZ116" i="1"/>
  <c r="EA113" i="1"/>
  <c r="DZ113" i="1"/>
  <c r="DY113" i="1"/>
  <c r="EH111" i="1"/>
  <c r="EZ111" i="1" s="1"/>
  <c r="EW111" i="1"/>
  <c r="DX113" i="1"/>
  <c r="EW117" i="1"/>
  <c r="DZ124" i="1"/>
  <c r="DY124" i="1"/>
  <c r="DW122" i="1"/>
  <c r="EA124" i="1"/>
  <c r="DV122" i="1"/>
  <c r="DZ128" i="1"/>
  <c r="DY128" i="1"/>
  <c r="EA128" i="1"/>
  <c r="EH125" i="1"/>
  <c r="EZ125" i="1" s="1"/>
  <c r="EW125" i="1"/>
  <c r="EH128" i="1"/>
  <c r="EZ128" i="1" s="1"/>
  <c r="EB128" i="1"/>
  <c r="DZ151" i="1"/>
  <c r="DY151" i="1"/>
  <c r="EA151" i="1"/>
  <c r="EH152" i="1"/>
  <c r="EZ152" i="1" s="1"/>
  <c r="EW156" i="1"/>
  <c r="EH156" i="1"/>
  <c r="DV159" i="1"/>
  <c r="DX159" i="1"/>
  <c r="DW159" i="1"/>
  <c r="DV161" i="1"/>
  <c r="DX161" i="1"/>
  <c r="DW161" i="1"/>
  <c r="DY168" i="1"/>
  <c r="EA168" i="1"/>
  <c r="DZ168" i="1"/>
  <c r="DY172" i="1"/>
  <c r="EA172" i="1"/>
  <c r="DZ172" i="1"/>
  <c r="DV167" i="1"/>
  <c r="DZ166" i="1"/>
  <c r="DY166" i="1"/>
  <c r="DX167" i="1"/>
  <c r="DW167" i="1"/>
  <c r="EA166" i="1"/>
  <c r="EW170" i="1"/>
  <c r="EH170" i="1"/>
  <c r="EZ170" i="1" s="1"/>
  <c r="DV171" i="1"/>
  <c r="EH176" i="1"/>
  <c r="EH177" i="1"/>
  <c r="EW182" i="1"/>
  <c r="DX95" i="1"/>
  <c r="EK95" i="1"/>
  <c r="EA103" i="1"/>
  <c r="DZ103" i="1"/>
  <c r="EL95" i="1"/>
  <c r="EP95" i="1"/>
  <c r="EK96" i="1"/>
  <c r="DW97" i="1"/>
  <c r="EC97" i="1" s="1"/>
  <c r="EU97" i="1" s="1"/>
  <c r="EA97" i="1"/>
  <c r="EJ97" i="1"/>
  <c r="EN97" i="1"/>
  <c r="EW97" i="1" s="1"/>
  <c r="CU98" i="1"/>
  <c r="EM98" i="1"/>
  <c r="EQ98" i="1"/>
  <c r="EL99" i="1"/>
  <c r="EP99" i="1"/>
  <c r="EK100" i="1"/>
  <c r="EE102" i="1"/>
  <c r="CU102" i="1"/>
  <c r="DW103" i="1"/>
  <c r="EC103" i="1" s="1"/>
  <c r="EU103" i="1" s="1"/>
  <c r="EN103" i="1"/>
  <c r="EJ103" i="1"/>
  <c r="EQ103" i="1"/>
  <c r="EM103" i="1"/>
  <c r="EK103" i="1"/>
  <c r="EE104" i="1"/>
  <c r="DX108" i="1"/>
  <c r="EA114" i="1"/>
  <c r="DZ114" i="1"/>
  <c r="DY114" i="1"/>
  <c r="EE109" i="1"/>
  <c r="DX109" i="1"/>
  <c r="EF110" i="1"/>
  <c r="EE112" i="1"/>
  <c r="EF114" i="1"/>
  <c r="DV115" i="1"/>
  <c r="DX115" i="1"/>
  <c r="DW115" i="1"/>
  <c r="EE116" i="1"/>
  <c r="EW122" i="1"/>
  <c r="EH122" i="1"/>
  <c r="EZ122" i="1" s="1"/>
  <c r="DZ129" i="1"/>
  <c r="DY129" i="1"/>
  <c r="EA129" i="1"/>
  <c r="EH124" i="1"/>
  <c r="EZ124" i="1" s="1"/>
  <c r="EW124" i="1"/>
  <c r="DV124" i="1"/>
  <c r="EB124" i="1" s="1"/>
  <c r="EA123" i="1"/>
  <c r="EH127" i="1"/>
  <c r="EZ127" i="1" s="1"/>
  <c r="EW147" i="1"/>
  <c r="EH147" i="1"/>
  <c r="EZ147" i="1" s="1"/>
  <c r="EA152" i="1"/>
  <c r="DZ152" i="1"/>
  <c r="DY152" i="1"/>
  <c r="EH148" i="1"/>
  <c r="EZ148" i="1" s="1"/>
  <c r="EH149" i="1"/>
  <c r="EZ149" i="1" s="1"/>
  <c r="DZ159" i="1"/>
  <c r="DY159" i="1"/>
  <c r="EA159" i="1"/>
  <c r="EH158" i="1"/>
  <c r="EZ158" i="1" s="1"/>
  <c r="EA170" i="1"/>
  <c r="DX168" i="1"/>
  <c r="ED168" i="1" s="1"/>
  <c r="DW168" i="1"/>
  <c r="EC168" i="1" s="1"/>
  <c r="EU168" i="1" s="1"/>
  <c r="DV168" i="1"/>
  <c r="EB168" i="1" s="1"/>
  <c r="DX172" i="1"/>
  <c r="ED172" i="1" s="1"/>
  <c r="DW172" i="1"/>
  <c r="EC172" i="1" s="1"/>
  <c r="EU172" i="1" s="1"/>
  <c r="DV172" i="1"/>
  <c r="EB172" i="1" s="1"/>
  <c r="EH181" i="1"/>
  <c r="DW95" i="1"/>
  <c r="EA104" i="1"/>
  <c r="DV95" i="1"/>
  <c r="EM95" i="1"/>
  <c r="EK97" i="1"/>
  <c r="EJ98" i="1"/>
  <c r="EN98" i="1"/>
  <c r="EW98" i="1" s="1"/>
  <c r="EM99" i="1"/>
  <c r="EQ99" i="1"/>
  <c r="DB101" i="1"/>
  <c r="DX101" i="1" s="1"/>
  <c r="ED101" i="1" s="1"/>
  <c r="EV101" i="1" s="1"/>
  <c r="EF101" i="1"/>
  <c r="EX101" i="1" s="1"/>
  <c r="CV104" i="1"/>
  <c r="EA96" i="1" s="1"/>
  <c r="CZ104" i="1"/>
  <c r="DY100" i="1" s="1"/>
  <c r="EF104" i="1"/>
  <c r="EX104" i="1" s="1"/>
  <c r="DZ104" i="1"/>
  <c r="DZ115" i="1"/>
  <c r="EF113" i="1"/>
  <c r="EX113" i="1" s="1"/>
  <c r="EE115" i="1"/>
  <c r="DV117" i="1"/>
  <c r="DV123" i="1"/>
  <c r="DX123" i="1"/>
  <c r="ED123" i="1" s="1"/>
  <c r="DW123" i="1"/>
  <c r="EC123" i="1" s="1"/>
  <c r="EH129" i="1"/>
  <c r="EZ129" i="1" s="1"/>
  <c r="EH150" i="1"/>
  <c r="EZ150" i="1" s="1"/>
  <c r="EA160" i="1"/>
  <c r="DZ160" i="1"/>
  <c r="DY160" i="1"/>
  <c r="EH171" i="1"/>
  <c r="EZ171" i="1" s="1"/>
  <c r="ED181" i="1"/>
  <c r="EA194" i="1"/>
  <c r="DZ194" i="1"/>
  <c r="DY194" i="1"/>
  <c r="EK98" i="1"/>
  <c r="EJ99" i="1"/>
  <c r="DV101" i="1"/>
  <c r="EB101" i="1" s="1"/>
  <c r="EF102" i="1"/>
  <c r="EX102" i="1" s="1"/>
  <c r="DZ102" i="1"/>
  <c r="DX104" i="1"/>
  <c r="ED104" i="1" s="1"/>
  <c r="EV104" i="1" s="1"/>
  <c r="DW104" i="1"/>
  <c r="EC104" i="1" s="1"/>
  <c r="EU104" i="1" s="1"/>
  <c r="DZ117" i="1"/>
  <c r="DY117" i="1"/>
  <c r="EA117" i="1"/>
  <c r="EF109" i="1"/>
  <c r="EX109" i="1" s="1"/>
  <c r="EE110" i="1"/>
  <c r="EF112" i="1"/>
  <c r="EX112" i="1" s="1"/>
  <c r="EE114" i="1"/>
  <c r="EF116" i="1"/>
  <c r="EX116" i="1" s="1"/>
  <c r="EF117" i="1"/>
  <c r="EH117" i="1" s="1"/>
  <c r="EZ117" i="1" s="1"/>
  <c r="DX117" i="1"/>
  <c r="ED117" i="1" s="1"/>
  <c r="DZ127" i="1"/>
  <c r="DY127" i="1"/>
  <c r="EA127" i="1"/>
  <c r="EH126" i="1"/>
  <c r="EZ126" i="1" s="1"/>
  <c r="EH151" i="1"/>
  <c r="EZ151" i="1" s="1"/>
  <c r="DZ157" i="1"/>
  <c r="DY157" i="1"/>
  <c r="EA157" i="1"/>
  <c r="DZ161" i="1"/>
  <c r="DY161" i="1"/>
  <c r="EA161" i="1"/>
  <c r="DV157" i="1"/>
  <c r="EB157" i="1" s="1"/>
  <c r="DX157" i="1"/>
  <c r="ED157" i="1" s="1"/>
  <c r="DW157" i="1"/>
  <c r="EH160" i="1"/>
  <c r="EZ160" i="1" s="1"/>
  <c r="DZ167" i="1"/>
  <c r="DY167" i="1"/>
  <c r="EA167" i="1"/>
  <c r="DZ171" i="1"/>
  <c r="DY171" i="1"/>
  <c r="EA171" i="1"/>
  <c r="DX169" i="1"/>
  <c r="DW169" i="1"/>
  <c r="DV169" i="1"/>
  <c r="EX169" i="1"/>
  <c r="DW170" i="1"/>
  <c r="DV170" i="1"/>
  <c r="DX170" i="1"/>
  <c r="ED170" i="1" s="1"/>
  <c r="EC178" i="1"/>
  <c r="EG178" i="1" s="1"/>
  <c r="EY178" i="1" s="1"/>
  <c r="DV183" i="1"/>
  <c r="EK110" i="1"/>
  <c r="EO110" i="1"/>
  <c r="CV111" i="1"/>
  <c r="DZ109" i="1" s="1"/>
  <c r="CU112" i="1"/>
  <c r="EK114" i="1"/>
  <c r="EO114" i="1"/>
  <c r="EA115" i="1"/>
  <c r="CU116" i="1"/>
  <c r="DW117" i="1"/>
  <c r="EC117" i="1" s="1"/>
  <c r="EE123" i="1"/>
  <c r="DW124" i="1"/>
  <c r="EC124" i="1" s="1"/>
  <c r="DW125" i="1"/>
  <c r="EC125" i="1" s="1"/>
  <c r="EA125" i="1"/>
  <c r="CU126" i="1"/>
  <c r="DY122" i="1" s="1"/>
  <c r="EA126" i="1"/>
  <c r="EJ126" i="1"/>
  <c r="EN126" i="1"/>
  <c r="EW126" i="1" s="1"/>
  <c r="CU127" i="1"/>
  <c r="EJ127" i="1"/>
  <c r="EN127" i="1"/>
  <c r="EW127" i="1" s="1"/>
  <c r="DW128" i="1"/>
  <c r="EC128" i="1" s="1"/>
  <c r="EJ128" i="1"/>
  <c r="EN128" i="1"/>
  <c r="EW128" i="1" s="1"/>
  <c r="CU129" i="1"/>
  <c r="EJ129" i="1"/>
  <c r="EN129" i="1"/>
  <c r="EW129" i="1" s="1"/>
  <c r="CV147" i="1"/>
  <c r="CX149" i="1"/>
  <c r="DV149" i="1" s="1"/>
  <c r="EJ149" i="1"/>
  <c r="EN149" i="1"/>
  <c r="EW149" i="1" s="1"/>
  <c r="CU150" i="1"/>
  <c r="CW151" i="1"/>
  <c r="DV151" i="1" s="1"/>
  <c r="EB151" i="1" s="1"/>
  <c r="EJ151" i="1"/>
  <c r="EN151" i="1"/>
  <c r="EW151" i="1" s="1"/>
  <c r="CU152" i="1"/>
  <c r="EK156" i="1"/>
  <c r="EO156" i="1"/>
  <c r="EX156" i="1" s="1"/>
  <c r="EE157" i="1"/>
  <c r="EJ157" i="1"/>
  <c r="EN157" i="1"/>
  <c r="CU158" i="1"/>
  <c r="EE159" i="1"/>
  <c r="EJ159" i="1"/>
  <c r="EN159" i="1"/>
  <c r="CU160" i="1"/>
  <c r="EL160" i="1"/>
  <c r="EP160" i="1"/>
  <c r="EE161" i="1"/>
  <c r="EJ161" i="1"/>
  <c r="EN161" i="1"/>
  <c r="CX166" i="1"/>
  <c r="DX166" i="1" s="1"/>
  <c r="ED166" i="1" s="1"/>
  <c r="EV166" i="1" s="1"/>
  <c r="EE166" i="1"/>
  <c r="EJ166" i="1"/>
  <c r="EN166" i="1"/>
  <c r="EE167" i="1"/>
  <c r="EJ167" i="1"/>
  <c r="EN167" i="1"/>
  <c r="EM168" i="1"/>
  <c r="EQ168" i="1"/>
  <c r="EL169" i="1"/>
  <c r="EP169" i="1"/>
  <c r="EK170" i="1"/>
  <c r="EO170" i="1"/>
  <c r="EX170" i="1" s="1"/>
  <c r="DW171" i="1"/>
  <c r="EC171" i="1" s="1"/>
  <c r="EJ171" i="1"/>
  <c r="EN171" i="1"/>
  <c r="EW171" i="1" s="1"/>
  <c r="EM172" i="1"/>
  <c r="EQ172" i="1"/>
  <c r="EA179" i="1"/>
  <c r="EA183" i="1"/>
  <c r="EN177" i="1"/>
  <c r="EW177" i="1" s="1"/>
  <c r="EE179" i="1"/>
  <c r="EF179" i="1"/>
  <c r="EX179" i="1" s="1"/>
  <c r="DY179" i="1"/>
  <c r="EL180" i="1"/>
  <c r="DV181" i="1"/>
  <c r="DZ183" i="1"/>
  <c r="EO184" i="1"/>
  <c r="EK184" i="1"/>
  <c r="EN184" i="1"/>
  <c r="EJ184" i="1"/>
  <c r="EQ184" i="1"/>
  <c r="EA196" i="1"/>
  <c r="DZ196" i="1"/>
  <c r="DY196" i="1"/>
  <c r="CW188" i="1"/>
  <c r="EN188" i="1"/>
  <c r="EJ188" i="1"/>
  <c r="EQ188" i="1"/>
  <c r="EM188" i="1"/>
  <c r="EP188" i="1"/>
  <c r="EL188" i="1"/>
  <c r="EK188" i="1"/>
  <c r="EE189" i="1"/>
  <c r="CZ189" i="1"/>
  <c r="EE190" i="1"/>
  <c r="DB190" i="1"/>
  <c r="DZ195" i="1" s="1"/>
  <c r="EF195" i="1"/>
  <c r="EX195" i="1" s="1"/>
  <c r="EN196" i="1"/>
  <c r="EJ196" i="1"/>
  <c r="EQ196" i="1"/>
  <c r="EM196" i="1"/>
  <c r="EP196" i="1"/>
  <c r="EL196" i="1"/>
  <c r="EK196" i="1"/>
  <c r="DY204" i="1"/>
  <c r="EA204" i="1"/>
  <c r="DZ204" i="1"/>
  <c r="DY208" i="1"/>
  <c r="EA208" i="1"/>
  <c r="DZ208" i="1"/>
  <c r="EE201" i="1"/>
  <c r="CU202" i="1"/>
  <c r="CZ202" i="1"/>
  <c r="EA205" i="1" s="1"/>
  <c r="DD202" i="1"/>
  <c r="DY209" i="1" s="1"/>
  <c r="EE203" i="1"/>
  <c r="EE207" i="1"/>
  <c r="EF209" i="1"/>
  <c r="EH213" i="1"/>
  <c r="EZ213" i="1" s="1"/>
  <c r="EW213" i="1"/>
  <c r="EW216" i="1"/>
  <c r="EH216" i="1"/>
  <c r="DW216" i="1"/>
  <c r="EH220" i="1"/>
  <c r="EW220" i="1"/>
  <c r="DV109" i="1"/>
  <c r="EL110" i="1"/>
  <c r="EP110" i="1"/>
  <c r="EK111" i="1"/>
  <c r="EO111" i="1"/>
  <c r="EX111" i="1" s="1"/>
  <c r="DV113" i="1"/>
  <c r="EB113" i="1" s="1"/>
  <c r="EL114" i="1"/>
  <c r="EP114" i="1"/>
  <c r="EK115" i="1"/>
  <c r="EO115" i="1"/>
  <c r="EX115" i="1" s="1"/>
  <c r="EK117" i="1"/>
  <c r="EO117" i="1"/>
  <c r="EK123" i="1"/>
  <c r="EO123" i="1"/>
  <c r="EX123" i="1" s="1"/>
  <c r="DX124" i="1"/>
  <c r="ED124" i="1" s="1"/>
  <c r="EK124" i="1"/>
  <c r="EO124" i="1"/>
  <c r="EX124" i="1" s="1"/>
  <c r="DX125" i="1"/>
  <c r="ED125" i="1" s="1"/>
  <c r="EK125" i="1"/>
  <c r="EO125" i="1"/>
  <c r="EX125" i="1" s="1"/>
  <c r="EK126" i="1"/>
  <c r="EO126" i="1"/>
  <c r="EX126" i="1" s="1"/>
  <c r="EK127" i="1"/>
  <c r="EO127" i="1"/>
  <c r="EX127" i="1" s="1"/>
  <c r="DX128" i="1"/>
  <c r="ED128" i="1" s="1"/>
  <c r="EK128" i="1"/>
  <c r="EO128" i="1"/>
  <c r="EX128" i="1" s="1"/>
  <c r="EK129" i="1"/>
  <c r="EO129" i="1"/>
  <c r="EX129" i="1" s="1"/>
  <c r="CU148" i="1"/>
  <c r="EK149" i="1"/>
  <c r="EO149" i="1"/>
  <c r="EX149" i="1" s="1"/>
  <c r="EK151" i="1"/>
  <c r="EO151" i="1"/>
  <c r="EX151" i="1" s="1"/>
  <c r="EK157" i="1"/>
  <c r="EO157" i="1"/>
  <c r="EX157" i="1" s="1"/>
  <c r="EK159" i="1"/>
  <c r="EO159" i="1"/>
  <c r="EX159" i="1" s="1"/>
  <c r="EK161" i="1"/>
  <c r="EO161" i="1"/>
  <c r="EX161" i="1" s="1"/>
  <c r="EK166" i="1"/>
  <c r="EO166" i="1"/>
  <c r="EX166" i="1" s="1"/>
  <c r="EK167" i="1"/>
  <c r="EO167" i="1"/>
  <c r="EX167" i="1" s="1"/>
  <c r="EE168" i="1"/>
  <c r="DY170" i="1"/>
  <c r="DX171" i="1"/>
  <c r="ED171" i="1" s="1"/>
  <c r="EK171" i="1"/>
  <c r="EO171" i="1"/>
  <c r="EX171" i="1" s="1"/>
  <c r="EE172" i="1"/>
  <c r="EA180" i="1"/>
  <c r="DZ180" i="1"/>
  <c r="DX176" i="1"/>
  <c r="DV177" i="1"/>
  <c r="DX177" i="1"/>
  <c r="EW178" i="1"/>
  <c r="DZ179" i="1"/>
  <c r="DX180" i="1"/>
  <c r="ED180" i="1" s="1"/>
  <c r="EQ181" i="1"/>
  <c r="EM181" i="1"/>
  <c r="EP181" i="1"/>
  <c r="EL181" i="1"/>
  <c r="EK181" i="1"/>
  <c r="EF182" i="1"/>
  <c r="DX182" i="1"/>
  <c r="ED182" i="1" s="1"/>
  <c r="EV182" i="1" s="1"/>
  <c r="DZ182" i="1"/>
  <c r="EC182" i="1" s="1"/>
  <c r="EU182" i="1" s="1"/>
  <c r="EX189" i="1"/>
  <c r="EN190" i="1"/>
  <c r="EJ190" i="1"/>
  <c r="EQ190" i="1"/>
  <c r="EM190" i="1"/>
  <c r="EP190" i="1"/>
  <c r="EL190" i="1"/>
  <c r="EK190" i="1"/>
  <c r="EE191" i="1"/>
  <c r="CZ191" i="1"/>
  <c r="DY193" i="1" s="1"/>
  <c r="EE192" i="1"/>
  <c r="CV200" i="1"/>
  <c r="EE202" i="1"/>
  <c r="EF203" i="1"/>
  <c r="EF204" i="1"/>
  <c r="EX204" i="1" s="1"/>
  <c r="EE205" i="1"/>
  <c r="EF207" i="1"/>
  <c r="DV209" i="1"/>
  <c r="EH214" i="1"/>
  <c r="EZ214" i="1" s="1"/>
  <c r="DX215" i="1"/>
  <c r="DX216" i="1"/>
  <c r="ED216" i="1" s="1"/>
  <c r="EA213" i="1"/>
  <c r="EH219" i="1"/>
  <c r="EW219" i="1"/>
  <c r="EW221" i="1"/>
  <c r="EK101" i="1"/>
  <c r="EJ102" i="1"/>
  <c r="EN102" i="1"/>
  <c r="EJ104" i="1"/>
  <c r="EN104" i="1"/>
  <c r="EK108" i="1"/>
  <c r="DW109" i="1"/>
  <c r="EJ109" i="1"/>
  <c r="EN109" i="1"/>
  <c r="CU110" i="1"/>
  <c r="EM110" i="1"/>
  <c r="EQ110" i="1"/>
  <c r="DY111" i="1"/>
  <c r="EL111" i="1"/>
  <c r="EP111" i="1"/>
  <c r="EK112" i="1"/>
  <c r="DW113" i="1"/>
  <c r="EC113" i="1" s="1"/>
  <c r="EU113" i="1" s="1"/>
  <c r="EJ113" i="1"/>
  <c r="EN113" i="1"/>
  <c r="EW113" i="1" s="1"/>
  <c r="CU114" i="1"/>
  <c r="EM114" i="1"/>
  <c r="EQ114" i="1"/>
  <c r="DY115" i="1"/>
  <c r="EL115" i="1"/>
  <c r="EP115" i="1"/>
  <c r="EK116" i="1"/>
  <c r="EL117" i="1"/>
  <c r="EP117" i="1"/>
  <c r="DX122" i="1"/>
  <c r="EK122" i="1"/>
  <c r="DY123" i="1"/>
  <c r="EL123" i="1"/>
  <c r="EP123" i="1"/>
  <c r="EL124" i="1"/>
  <c r="EP124" i="1"/>
  <c r="DY125" i="1"/>
  <c r="EB125" i="1" s="1"/>
  <c r="EL125" i="1"/>
  <c r="EP125" i="1"/>
  <c r="DY126" i="1"/>
  <c r="EL126" i="1"/>
  <c r="EP126" i="1"/>
  <c r="EL127" i="1"/>
  <c r="EP127" i="1"/>
  <c r="EL128" i="1"/>
  <c r="EP128" i="1"/>
  <c r="EL129" i="1"/>
  <c r="EP129" i="1"/>
  <c r="EK147" i="1"/>
  <c r="EJ148" i="1"/>
  <c r="EN148" i="1"/>
  <c r="EW148" i="1" s="1"/>
  <c r="EL149" i="1"/>
  <c r="EP149" i="1"/>
  <c r="EJ150" i="1"/>
  <c r="EN150" i="1"/>
  <c r="EW150" i="1" s="1"/>
  <c r="EL151" i="1"/>
  <c r="EP151" i="1"/>
  <c r="EJ152" i="1"/>
  <c r="EN152" i="1"/>
  <c r="EW152" i="1" s="1"/>
  <c r="EM156" i="1"/>
  <c r="EQ156" i="1"/>
  <c r="EL157" i="1"/>
  <c r="EP157" i="1"/>
  <c r="EJ158" i="1"/>
  <c r="EN158" i="1"/>
  <c r="EW158" i="1" s="1"/>
  <c r="EL159" i="1"/>
  <c r="EP159" i="1"/>
  <c r="EJ160" i="1"/>
  <c r="EN160" i="1"/>
  <c r="EW160" i="1" s="1"/>
  <c r="EL161" i="1"/>
  <c r="EP161" i="1"/>
  <c r="EL166" i="1"/>
  <c r="EP166" i="1"/>
  <c r="EL167" i="1"/>
  <c r="EP167" i="1"/>
  <c r="EK168" i="1"/>
  <c r="EE169" i="1"/>
  <c r="EJ169" i="1"/>
  <c r="EN169" i="1"/>
  <c r="DZ170" i="1"/>
  <c r="EM170" i="1"/>
  <c r="EL171" i="1"/>
  <c r="EP171" i="1"/>
  <c r="EK172" i="1"/>
  <c r="DZ177" i="1"/>
  <c r="EC177" i="1" s="1"/>
  <c r="EU177" i="1" s="1"/>
  <c r="DY177" i="1"/>
  <c r="DZ181" i="1"/>
  <c r="DY181" i="1"/>
  <c r="EQ176" i="1"/>
  <c r="EM176" i="1"/>
  <c r="EP176" i="1"/>
  <c r="EL176" i="1"/>
  <c r="EN176" i="1"/>
  <c r="EW176" i="1" s="1"/>
  <c r="EA177" i="1"/>
  <c r="DY180" i="1"/>
  <c r="DW181" i="1"/>
  <c r="EC181" i="1" s="1"/>
  <c r="EU181" i="1" s="1"/>
  <c r="EN181" i="1"/>
  <c r="EW181" i="1" s="1"/>
  <c r="EF191" i="1"/>
  <c r="EX191" i="1" s="1"/>
  <c r="EN192" i="1"/>
  <c r="EJ192" i="1"/>
  <c r="EQ192" i="1"/>
  <c r="EM192" i="1"/>
  <c r="EP192" i="1"/>
  <c r="EL192" i="1"/>
  <c r="EK192" i="1"/>
  <c r="EE193" i="1"/>
  <c r="CY193" i="1"/>
  <c r="EA192" i="1" s="1"/>
  <c r="EE194" i="1"/>
  <c r="DB194" i="1"/>
  <c r="EA202" i="1"/>
  <c r="DZ202" i="1"/>
  <c r="DY202" i="1"/>
  <c r="EA206" i="1"/>
  <c r="DZ206" i="1"/>
  <c r="DY206" i="1"/>
  <c r="EF201" i="1"/>
  <c r="EX201" i="1" s="1"/>
  <c r="EE206" i="1"/>
  <c r="DW209" i="1"/>
  <c r="EW217" i="1"/>
  <c r="EK102" i="1"/>
  <c r="EK104" i="1"/>
  <c r="DY108" i="1"/>
  <c r="EK109" i="1"/>
  <c r="EJ110" i="1"/>
  <c r="EM111" i="1"/>
  <c r="EK113" i="1"/>
  <c r="EJ114" i="1"/>
  <c r="EM115" i="1"/>
  <c r="EM117" i="1"/>
  <c r="EM123" i="1"/>
  <c r="EM124" i="1"/>
  <c r="EM125" i="1"/>
  <c r="EM126" i="1"/>
  <c r="EM127" i="1"/>
  <c r="EM128" i="1"/>
  <c r="EM129" i="1"/>
  <c r="EK148" i="1"/>
  <c r="EM149" i="1"/>
  <c r="EK150" i="1"/>
  <c r="EM151" i="1"/>
  <c r="EK152" i="1"/>
  <c r="CW156" i="1"/>
  <c r="EJ156" i="1"/>
  <c r="EM157" i="1"/>
  <c r="EK158" i="1"/>
  <c r="EM159" i="1"/>
  <c r="EK160" i="1"/>
  <c r="EM161" i="1"/>
  <c r="EM166" i="1"/>
  <c r="EM167" i="1"/>
  <c r="EK169" i="1"/>
  <c r="EM171" i="1"/>
  <c r="DV176" i="1"/>
  <c r="EQ177" i="1"/>
  <c r="EM177" i="1"/>
  <c r="EP177" i="1"/>
  <c r="EL177" i="1"/>
  <c r="EK177" i="1"/>
  <c r="EF178" i="1"/>
  <c r="DX178" i="1"/>
  <c r="ED178" i="1" s="1"/>
  <c r="EV178" i="1" s="1"/>
  <c r="EE180" i="1"/>
  <c r="DW180" i="1"/>
  <c r="EC180" i="1" s="1"/>
  <c r="EU180" i="1" s="1"/>
  <c r="EN180" i="1"/>
  <c r="EJ180" i="1"/>
  <c r="EQ180" i="1"/>
  <c r="EM180" i="1"/>
  <c r="EK180" i="1"/>
  <c r="EO181" i="1"/>
  <c r="EX181" i="1" s="1"/>
  <c r="DV182" i="1"/>
  <c r="EB182" i="1" s="1"/>
  <c r="EE183" i="1"/>
  <c r="EF183" i="1"/>
  <c r="EX183" i="1" s="1"/>
  <c r="DX183" i="1"/>
  <c r="ED183" i="1" s="1"/>
  <c r="EV183" i="1" s="1"/>
  <c r="DY183" i="1"/>
  <c r="EE188" i="1"/>
  <c r="CX188" i="1"/>
  <c r="DY195" i="1"/>
  <c r="EA195" i="1"/>
  <c r="DY189" i="1"/>
  <c r="DW188" i="1"/>
  <c r="DV188" i="1"/>
  <c r="EA189" i="1"/>
  <c r="DZ193" i="1"/>
  <c r="EN194" i="1"/>
  <c r="EJ194" i="1"/>
  <c r="EQ194" i="1"/>
  <c r="EM194" i="1"/>
  <c r="EP194" i="1"/>
  <c r="EL194" i="1"/>
  <c r="EK194" i="1"/>
  <c r="EE195" i="1"/>
  <c r="EW196" i="1"/>
  <c r="EH196" i="1"/>
  <c r="EZ196" i="1" s="1"/>
  <c r="EF196" i="1"/>
  <c r="EX196" i="1" s="1"/>
  <c r="DZ203" i="1"/>
  <c r="DY203" i="1"/>
  <c r="EA203" i="1"/>
  <c r="DZ207" i="1"/>
  <c r="DY207" i="1"/>
  <c r="EA207" i="1"/>
  <c r="EF200" i="1"/>
  <c r="EX200" i="1" s="1"/>
  <c r="EN202" i="1"/>
  <c r="EJ202" i="1"/>
  <c r="EQ202" i="1"/>
  <c r="EM202" i="1"/>
  <c r="EP202" i="1"/>
  <c r="EL202" i="1"/>
  <c r="EK202" i="1"/>
  <c r="DV203" i="1"/>
  <c r="EB203" i="1" s="1"/>
  <c r="DX203" i="1"/>
  <c r="DW203" i="1"/>
  <c r="EC203" i="1" s="1"/>
  <c r="EH204" i="1"/>
  <c r="EZ204" i="1" s="1"/>
  <c r="EF205" i="1"/>
  <c r="EX205" i="1" s="1"/>
  <c r="EF206" i="1"/>
  <c r="EF208" i="1"/>
  <c r="EX208" i="1" s="1"/>
  <c r="EX214" i="1"/>
  <c r="EH215" i="1"/>
  <c r="DW215" i="1"/>
  <c r="DV216" i="1"/>
  <c r="EH226" i="1"/>
  <c r="EZ226" i="1" s="1"/>
  <c r="EW226" i="1"/>
  <c r="CU204" i="1"/>
  <c r="EK206" i="1"/>
  <c r="EO206" i="1"/>
  <c r="CV207" i="1"/>
  <c r="DW207" i="1" s="1"/>
  <c r="EC207" i="1" s="1"/>
  <c r="EU207" i="1" s="1"/>
  <c r="CU208" i="1"/>
  <c r="EE209" i="1"/>
  <c r="DZ219" i="1"/>
  <c r="DW213" i="1"/>
  <c r="EC213" i="1" s="1"/>
  <c r="DV214" i="1"/>
  <c r="EK216" i="1"/>
  <c r="EO216" i="1"/>
  <c r="EX216" i="1" s="1"/>
  <c r="CV217" i="1"/>
  <c r="DZ214" i="1" s="1"/>
  <c r="DY231" i="1"/>
  <c r="EA231" i="1"/>
  <c r="DY235" i="1"/>
  <c r="DW226" i="1"/>
  <c r="DX228" i="1"/>
  <c r="EH228" i="1"/>
  <c r="EZ228" i="1" s="1"/>
  <c r="EW228" i="1"/>
  <c r="EW230" i="1"/>
  <c r="EN234" i="1"/>
  <c r="EJ234" i="1"/>
  <c r="EQ234" i="1"/>
  <c r="EM234" i="1"/>
  <c r="EP234" i="1"/>
  <c r="EL234" i="1"/>
  <c r="EK234" i="1"/>
  <c r="EH244" i="1"/>
  <c r="EZ244" i="1" s="1"/>
  <c r="DV244" i="1"/>
  <c r="EB244" i="1" s="1"/>
  <c r="EW246" i="1"/>
  <c r="EH246" i="1"/>
  <c r="DX248" i="1"/>
  <c r="ED249" i="1"/>
  <c r="EH253" i="1"/>
  <c r="DZ262" i="1"/>
  <c r="EA262" i="1"/>
  <c r="DY262" i="1"/>
  <c r="DX261" i="1"/>
  <c r="DV261" i="1"/>
  <c r="DW261" i="1"/>
  <c r="EH268" i="1"/>
  <c r="EZ268" i="1" s="1"/>
  <c r="EW268" i="1"/>
  <c r="DX270" i="1"/>
  <c r="DX274" i="1"/>
  <c r="DV274" i="1"/>
  <c r="DW274" i="1"/>
  <c r="EA268" i="1"/>
  <c r="EK178" i="1"/>
  <c r="ET178" i="1" s="1"/>
  <c r="EO178" i="1"/>
  <c r="CU179" i="1"/>
  <c r="EJ179" i="1"/>
  <c r="EN179" i="1"/>
  <c r="DV180" i="1"/>
  <c r="EB180" i="1" s="1"/>
  <c r="EK182" i="1"/>
  <c r="EO182" i="1"/>
  <c r="DW183" i="1"/>
  <c r="EC183" i="1" s="1"/>
  <c r="EU183" i="1" s="1"/>
  <c r="EJ183" i="1"/>
  <c r="EN183" i="1"/>
  <c r="CU189" i="1"/>
  <c r="EJ189" i="1"/>
  <c r="EN189" i="1"/>
  <c r="CX190" i="1"/>
  <c r="DX190" i="1" s="1"/>
  <c r="CU191" i="1"/>
  <c r="EJ191" i="1"/>
  <c r="EN191" i="1"/>
  <c r="CW192" i="1"/>
  <c r="DX192" i="1" s="1"/>
  <c r="CU193" i="1"/>
  <c r="EJ193" i="1"/>
  <c r="EN193" i="1"/>
  <c r="CW194" i="1"/>
  <c r="DX194" i="1" s="1"/>
  <c r="ED194" i="1" s="1"/>
  <c r="EV194" i="1" s="1"/>
  <c r="CU195" i="1"/>
  <c r="EJ195" i="1"/>
  <c r="EN195" i="1"/>
  <c r="CW196" i="1"/>
  <c r="DX196" i="1" s="1"/>
  <c r="ED196" i="1" s="1"/>
  <c r="EV196" i="1" s="1"/>
  <c r="EJ200" i="1"/>
  <c r="EN200" i="1"/>
  <c r="EW200" i="1" s="1"/>
  <c r="CU201" i="1"/>
  <c r="EM201" i="1"/>
  <c r="EQ201" i="1"/>
  <c r="EK203" i="1"/>
  <c r="EO203" i="1"/>
  <c r="EJ204" i="1"/>
  <c r="EN204" i="1"/>
  <c r="EW204" i="1" s="1"/>
  <c r="CU205" i="1"/>
  <c r="EM205" i="1"/>
  <c r="EQ205" i="1"/>
  <c r="EL206" i="1"/>
  <c r="EP206" i="1"/>
  <c r="EK207" i="1"/>
  <c r="EO207" i="1"/>
  <c r="EJ208" i="1"/>
  <c r="EN208" i="1"/>
  <c r="EW208" i="1" s="1"/>
  <c r="DX209" i="1"/>
  <c r="EK209" i="1"/>
  <c r="EO209" i="1"/>
  <c r="DX213" i="1"/>
  <c r="ED213" i="1" s="1"/>
  <c r="EV213" i="1" s="1"/>
  <c r="EK213" i="1"/>
  <c r="EO213" i="1"/>
  <c r="EX213" i="1" s="1"/>
  <c r="DW214" i="1"/>
  <c r="EC214" i="1" s="1"/>
  <c r="EU214" i="1" s="1"/>
  <c r="EA214" i="1"/>
  <c r="EJ214" i="1"/>
  <c r="EN214" i="1"/>
  <c r="EW214" i="1" s="1"/>
  <c r="DV215" i="1"/>
  <c r="DZ215" i="1"/>
  <c r="EM215" i="1"/>
  <c r="EQ215" i="1"/>
  <c r="DY216" i="1"/>
  <c r="EL216" i="1"/>
  <c r="EP216" i="1"/>
  <c r="CW217" i="1"/>
  <c r="DY215" i="1" s="1"/>
  <c r="DB217" i="1"/>
  <c r="DZ220" i="1" s="1"/>
  <c r="EF217" i="1"/>
  <c r="EX217" i="1" s="1"/>
  <c r="EN218" i="1"/>
  <c r="EJ218" i="1"/>
  <c r="DY218" i="1"/>
  <c r="EK218" i="1"/>
  <c r="EP218" i="1"/>
  <c r="CY219" i="1"/>
  <c r="DX219" i="1" s="1"/>
  <c r="ED219" i="1" s="1"/>
  <c r="EV219" i="1" s="1"/>
  <c r="DV219" i="1"/>
  <c r="EJ219" i="1"/>
  <c r="CY220" i="1"/>
  <c r="DX220" i="1" s="1"/>
  <c r="DV220" i="1"/>
  <c r="EA220" i="1"/>
  <c r="DV221" i="1"/>
  <c r="DW222" i="1"/>
  <c r="EN222" i="1"/>
  <c r="EJ222" i="1"/>
  <c r="EQ222" i="1"/>
  <c r="EM222" i="1"/>
  <c r="EP222" i="1"/>
  <c r="EL222" i="1"/>
  <c r="EK222" i="1"/>
  <c r="DZ228" i="1"/>
  <c r="EC228" i="1" s="1"/>
  <c r="EU228" i="1" s="1"/>
  <c r="DV226" i="1"/>
  <c r="DY228" i="1"/>
  <c r="EA229" i="1"/>
  <c r="DZ229" i="1"/>
  <c r="EA236" i="1"/>
  <c r="DZ235" i="1"/>
  <c r="DV228" i="1"/>
  <c r="EB228" i="1" s="1"/>
  <c r="EE229" i="1"/>
  <c r="EF229" i="1"/>
  <c r="EX229" i="1" s="1"/>
  <c r="DX229" i="1"/>
  <c r="DW229" i="1"/>
  <c r="EC229" i="1" s="1"/>
  <c r="EU229" i="1" s="1"/>
  <c r="DV229" i="1"/>
  <c r="EF230" i="1"/>
  <c r="EX230" i="1" s="1"/>
  <c r="DX230" i="1"/>
  <c r="CU231" i="1"/>
  <c r="EE231" i="1"/>
  <c r="EE232" i="1"/>
  <c r="DV232" i="1"/>
  <c r="EN232" i="1"/>
  <c r="EJ232" i="1"/>
  <c r="EQ232" i="1"/>
  <c r="EM232" i="1"/>
  <c r="EP232" i="1"/>
  <c r="EL232" i="1"/>
  <c r="EK232" i="1"/>
  <c r="EE233" i="1"/>
  <c r="EF233" i="1"/>
  <c r="EX233" i="1" s="1"/>
  <c r="DX233" i="1"/>
  <c r="EO234" i="1"/>
  <c r="EX234" i="1" s="1"/>
  <c r="EH241" i="1"/>
  <c r="EA246" i="1"/>
  <c r="DZ246" i="1"/>
  <c r="DY246" i="1"/>
  <c r="EW242" i="1"/>
  <c r="EH242" i="1"/>
  <c r="EH243" i="1"/>
  <c r="EZ243" i="1" s="1"/>
  <c r="EW243" i="1"/>
  <c r="EH245" i="1"/>
  <c r="DV247" i="1"/>
  <c r="DW250" i="1"/>
  <c r="EH252" i="1"/>
  <c r="EZ252" i="1" s="1"/>
  <c r="DV252" i="1"/>
  <c r="EB252" i="1" s="1"/>
  <c r="DZ263" i="1"/>
  <c r="EA263" i="1"/>
  <c r="DY263" i="1"/>
  <c r="EW261" i="1"/>
  <c r="EW260" i="1"/>
  <c r="EH262" i="1"/>
  <c r="EZ262" i="1" s="1"/>
  <c r="EW262" i="1"/>
  <c r="EA274" i="1"/>
  <c r="DY274" i="1"/>
  <c r="DZ274" i="1"/>
  <c r="DW268" i="1"/>
  <c r="EA275" i="1"/>
  <c r="EL178" i="1"/>
  <c r="EK179" i="1"/>
  <c r="EL182" i="1"/>
  <c r="EK183" i="1"/>
  <c r="EK189" i="1"/>
  <c r="DV190" i="1"/>
  <c r="EK191" i="1"/>
  <c r="DV192" i="1"/>
  <c r="EK193" i="1"/>
  <c r="DV194" i="1"/>
  <c r="EB194" i="1" s="1"/>
  <c r="EK195" i="1"/>
  <c r="DV196" i="1"/>
  <c r="EB196" i="1" s="1"/>
  <c r="EK200" i="1"/>
  <c r="EJ201" i="1"/>
  <c r="EN201" i="1"/>
  <c r="EL203" i="1"/>
  <c r="EK204" i="1"/>
  <c r="EJ205" i="1"/>
  <c r="EN205" i="1"/>
  <c r="EM206" i="1"/>
  <c r="EQ206" i="1"/>
  <c r="EL207" i="1"/>
  <c r="EK208" i="1"/>
  <c r="EL209" i="1"/>
  <c r="DZ221" i="1"/>
  <c r="DY221" i="1"/>
  <c r="DY213" i="1"/>
  <c r="EL213" i="1"/>
  <c r="DX214" i="1"/>
  <c r="ED214" i="1" s="1"/>
  <c r="EV214" i="1" s="1"/>
  <c r="EK214" i="1"/>
  <c r="EJ215" i="1"/>
  <c r="EN215" i="1"/>
  <c r="EW215" i="1" s="1"/>
  <c r="DZ216" i="1"/>
  <c r="EM216" i="1"/>
  <c r="EQ216" i="1"/>
  <c r="EL218" i="1"/>
  <c r="EQ218" i="1"/>
  <c r="EQ219" i="1"/>
  <c r="EM219" i="1"/>
  <c r="DY219" i="1"/>
  <c r="EK219" i="1"/>
  <c r="EP219" i="1"/>
  <c r="EQ220" i="1"/>
  <c r="EM220" i="1"/>
  <c r="EP220" i="1"/>
  <c r="EL220" i="1"/>
  <c r="EK220" i="1"/>
  <c r="EE222" i="1"/>
  <c r="EO222" i="1"/>
  <c r="EX222" i="1" s="1"/>
  <c r="EA232" i="1"/>
  <c r="ED232" i="1" s="1"/>
  <c r="EV232" i="1" s="1"/>
  <c r="DY237" i="1"/>
  <c r="EA237" i="1"/>
  <c r="DZ237" i="1"/>
  <c r="DY229" i="1"/>
  <c r="DV230" i="1"/>
  <c r="DW232" i="1"/>
  <c r="EE234" i="1"/>
  <c r="EE235" i="1"/>
  <c r="EF235" i="1"/>
  <c r="EX235" i="1" s="1"/>
  <c r="DX235" i="1"/>
  <c r="EE236" i="1"/>
  <c r="DV236" i="1"/>
  <c r="EE237" i="1"/>
  <c r="EF237" i="1"/>
  <c r="DX237" i="1"/>
  <c r="DX243" i="1"/>
  <c r="DX244" i="1"/>
  <c r="ED245" i="1"/>
  <c r="DW246" i="1"/>
  <c r="EC246" i="1" s="1"/>
  <c r="EH248" i="1"/>
  <c r="EZ248" i="1" s="1"/>
  <c r="DV248" i="1"/>
  <c r="EB248" i="1" s="1"/>
  <c r="EH251" i="1"/>
  <c r="EZ251" i="1" s="1"/>
  <c r="EW251" i="1"/>
  <c r="DW251" i="1"/>
  <c r="EC251" i="1" s="1"/>
  <c r="EU251" i="1" s="1"/>
  <c r="DZ260" i="1"/>
  <c r="EA260" i="1"/>
  <c r="DY260" i="1"/>
  <c r="EW259" i="1"/>
  <c r="EW264" i="1"/>
  <c r="EA281" i="1"/>
  <c r="DY281" i="1"/>
  <c r="DZ281" i="1"/>
  <c r="DX279" i="1"/>
  <c r="EK201" i="1"/>
  <c r="CV202" i="1"/>
  <c r="EK205" i="1"/>
  <c r="CV206" i="1"/>
  <c r="DV206" i="1" s="1"/>
  <c r="EB206" i="1" s="1"/>
  <c r="EJ206" i="1"/>
  <c r="EA218" i="1"/>
  <c r="ED218" i="1" s="1"/>
  <c r="EV218" i="1" s="1"/>
  <c r="EA222" i="1"/>
  <c r="ED222" i="1" s="1"/>
  <c r="EV222" i="1" s="1"/>
  <c r="DZ222" i="1"/>
  <c r="DY222" i="1"/>
  <c r="EB222" i="1" s="1"/>
  <c r="DV213" i="1"/>
  <c r="EB213" i="1" s="1"/>
  <c r="EK215" i="1"/>
  <c r="EJ216" i="1"/>
  <c r="EE218" i="1"/>
  <c r="DW218" i="1"/>
  <c r="EC218" i="1" s="1"/>
  <c r="EU218" i="1" s="1"/>
  <c r="DV218" i="1"/>
  <c r="EB218" i="1" s="1"/>
  <c r="EA219" i="1"/>
  <c r="EF221" i="1"/>
  <c r="EX221" i="1" s="1"/>
  <c r="EC221" i="1"/>
  <c r="EU221" i="1" s="1"/>
  <c r="DZ230" i="1"/>
  <c r="EC230" i="1" s="1"/>
  <c r="EU230" i="1" s="1"/>
  <c r="DY230" i="1"/>
  <c r="EA234" i="1"/>
  <c r="DZ234" i="1"/>
  <c r="DY234" i="1"/>
  <c r="DY233" i="1"/>
  <c r="EB233" i="1" s="1"/>
  <c r="EA233" i="1"/>
  <c r="EH227" i="1"/>
  <c r="CU227" i="1"/>
  <c r="EA228" i="1"/>
  <c r="EA230" i="1"/>
  <c r="EF231" i="1"/>
  <c r="EX231" i="1" s="1"/>
  <c r="DZ231" i="1"/>
  <c r="DV235" i="1"/>
  <c r="EB235" i="1" s="1"/>
  <c r="DW236" i="1"/>
  <c r="DX236" i="1"/>
  <c r="ED236" i="1" s="1"/>
  <c r="DV237" i="1"/>
  <c r="EB237" i="1" s="1"/>
  <c r="EX242" i="1"/>
  <c r="DV243" i="1"/>
  <c r="EH247" i="1"/>
  <c r="EZ247" i="1" s="1"/>
  <c r="EW247" i="1"/>
  <c r="DW247" i="1"/>
  <c r="EC247" i="1" s="1"/>
  <c r="EU247" i="1" s="1"/>
  <c r="EH249" i="1"/>
  <c r="EX249" i="1"/>
  <c r="EW250" i="1"/>
  <c r="EH250" i="1"/>
  <c r="DX252" i="1"/>
  <c r="ED253" i="1"/>
  <c r="EW258" i="1"/>
  <c r="EH263" i="1"/>
  <c r="EZ263" i="1" s="1"/>
  <c r="EW263" i="1"/>
  <c r="DX283" i="1"/>
  <c r="ED283" i="1" s="1"/>
  <c r="EV283" i="1" s="1"/>
  <c r="DV283" i="1"/>
  <c r="EB283" i="1" s="1"/>
  <c r="EK236" i="1"/>
  <c r="EO236" i="1"/>
  <c r="EX236" i="1" s="1"/>
  <c r="DX242" i="1"/>
  <c r="ED242" i="1" s="1"/>
  <c r="EK242" i="1"/>
  <c r="EO242" i="1"/>
  <c r="DW243" i="1"/>
  <c r="EC243" i="1" s="1"/>
  <c r="EU243" i="1" s="1"/>
  <c r="EA243" i="1"/>
  <c r="DX246" i="1"/>
  <c r="ED246" i="1" s="1"/>
  <c r="EK246" i="1"/>
  <c r="EO246" i="1"/>
  <c r="EX246" i="1" s="1"/>
  <c r="EA247" i="1"/>
  <c r="ED247" i="1" s="1"/>
  <c r="EV247" i="1" s="1"/>
  <c r="DX250" i="1"/>
  <c r="ED250" i="1" s="1"/>
  <c r="EK250" i="1"/>
  <c r="EO250" i="1"/>
  <c r="EX250" i="1" s="1"/>
  <c r="EA251" i="1"/>
  <c r="ED251" i="1" s="1"/>
  <c r="EV251" i="1" s="1"/>
  <c r="EP253" i="1"/>
  <c r="EL253" i="1"/>
  <c r="DZ253" i="1"/>
  <c r="EC253" i="1" s="1"/>
  <c r="EU253" i="1" s="1"/>
  <c r="EK253" i="1"/>
  <c r="EQ253" i="1"/>
  <c r="CU262" i="1"/>
  <c r="CU263" i="1"/>
  <c r="DW269" i="1"/>
  <c r="DZ268" i="1"/>
  <c r="DV269" i="1"/>
  <c r="EO270" i="1"/>
  <c r="EK270" i="1"/>
  <c r="EQ270" i="1"/>
  <c r="EL270" i="1"/>
  <c r="EN270" i="1"/>
  <c r="EM270" i="1"/>
  <c r="EW272" i="1"/>
  <c r="EH272" i="1"/>
  <c r="EZ272" i="1" s="1"/>
  <c r="DX272" i="1"/>
  <c r="DW272" i="1"/>
  <c r="EE274" i="1"/>
  <c r="DY283" i="1"/>
  <c r="EA283" i="1"/>
  <c r="DZ283" i="1"/>
  <c r="EF282" i="1"/>
  <c r="EF283" i="1"/>
  <c r="EX283" i="1" s="1"/>
  <c r="EA293" i="1"/>
  <c r="DZ293" i="1"/>
  <c r="DY293" i="1"/>
  <c r="DZ297" i="1"/>
  <c r="DY297" i="1"/>
  <c r="EA297" i="1"/>
  <c r="EE291" i="1"/>
  <c r="CW291" i="1"/>
  <c r="DW291" i="1" s="1"/>
  <c r="EK217" i="1"/>
  <c r="DX221" i="1"/>
  <c r="ED221" i="1" s="1"/>
  <c r="EV221" i="1" s="1"/>
  <c r="EK221" i="1"/>
  <c r="DX226" i="1"/>
  <c r="EK226" i="1"/>
  <c r="EM227" i="1"/>
  <c r="EQ227" i="1"/>
  <c r="EK228" i="1"/>
  <c r="EM229" i="1"/>
  <c r="EQ229" i="1"/>
  <c r="EK230" i="1"/>
  <c r="EJ231" i="1"/>
  <c r="EN231" i="1"/>
  <c r="DY232" i="1"/>
  <c r="DW233" i="1"/>
  <c r="EC233" i="1" s="1"/>
  <c r="EU233" i="1" s="1"/>
  <c r="EJ233" i="1"/>
  <c r="EN233" i="1"/>
  <c r="DW235" i="1"/>
  <c r="EC235" i="1" s="1"/>
  <c r="EU235" i="1" s="1"/>
  <c r="EA235" i="1"/>
  <c r="EJ235" i="1"/>
  <c r="EN235" i="1"/>
  <c r="DY236" i="1"/>
  <c r="EL236" i="1"/>
  <c r="EP236" i="1"/>
  <c r="DW237" i="1"/>
  <c r="EC237" i="1" s="1"/>
  <c r="EJ237" i="1"/>
  <c r="EN237" i="1"/>
  <c r="DV241" i="1"/>
  <c r="EB241" i="1" s="1"/>
  <c r="DZ241" i="1"/>
  <c r="EM241" i="1"/>
  <c r="EQ241" i="1"/>
  <c r="DY242" i="1"/>
  <c r="EL242" i="1"/>
  <c r="EP242" i="1"/>
  <c r="EK243" i="1"/>
  <c r="DW244" i="1"/>
  <c r="EC244" i="1" s="1"/>
  <c r="EA244" i="1"/>
  <c r="EJ244" i="1"/>
  <c r="EN244" i="1"/>
  <c r="EW244" i="1" s="1"/>
  <c r="DV245" i="1"/>
  <c r="EB245" i="1" s="1"/>
  <c r="DZ245" i="1"/>
  <c r="EM245" i="1"/>
  <c r="EQ245" i="1"/>
  <c r="EL246" i="1"/>
  <c r="EP246" i="1"/>
  <c r="EK247" i="1"/>
  <c r="DW248" i="1"/>
  <c r="EC248" i="1" s="1"/>
  <c r="EA248" i="1"/>
  <c r="EJ248" i="1"/>
  <c r="EN248" i="1"/>
  <c r="EW248" i="1" s="1"/>
  <c r="DV249" i="1"/>
  <c r="EB249" i="1" s="1"/>
  <c r="DZ249" i="1"/>
  <c r="EM249" i="1"/>
  <c r="EQ249" i="1"/>
  <c r="DY250" i="1"/>
  <c r="EL250" i="1"/>
  <c r="EP250" i="1"/>
  <c r="EK251" i="1"/>
  <c r="DW252" i="1"/>
  <c r="EC252" i="1" s="1"/>
  <c r="EA252" i="1"/>
  <c r="EJ252" i="1"/>
  <c r="EN252" i="1"/>
  <c r="EW252" i="1" s="1"/>
  <c r="DV253" i="1"/>
  <c r="EB253" i="1" s="1"/>
  <c r="EM253" i="1"/>
  <c r="DZ261" i="1"/>
  <c r="EN257" i="1"/>
  <c r="EJ257" i="1"/>
  <c r="EK257" i="1"/>
  <c r="EP257" i="1"/>
  <c r="EF258" i="1"/>
  <c r="EX258" i="1" s="1"/>
  <c r="CW258" i="1"/>
  <c r="EA259" i="1" s="1"/>
  <c r="DY261" i="1"/>
  <c r="EF264" i="1"/>
  <c r="EX264" i="1" s="1"/>
  <c r="CU264" i="1"/>
  <c r="EA270" i="1"/>
  <c r="DY270" i="1"/>
  <c r="DX269" i="1"/>
  <c r="ED269" i="1" s="1"/>
  <c r="EV269" i="1" s="1"/>
  <c r="EF269" i="1"/>
  <c r="EX269" i="1" s="1"/>
  <c r="DV270" i="1"/>
  <c r="EP270" i="1"/>
  <c r="EE271" i="1"/>
  <c r="EF271" i="1"/>
  <c r="EX271" i="1" s="1"/>
  <c r="DX271" i="1"/>
  <c r="ED271" i="1" s="1"/>
  <c r="EV271" i="1" s="1"/>
  <c r="DW271" i="1"/>
  <c r="EC271" i="1" s="1"/>
  <c r="EU271" i="1" s="1"/>
  <c r="DV272" i="1"/>
  <c r="EB272" i="1" s="1"/>
  <c r="DY273" i="1"/>
  <c r="EB273" i="1" s="1"/>
  <c r="DY275" i="1"/>
  <c r="EB275" i="1" s="1"/>
  <c r="EE279" i="1"/>
  <c r="DZ282" i="1"/>
  <c r="DY282" i="1"/>
  <c r="EB282" i="1" s="1"/>
  <c r="DY286" i="1"/>
  <c r="DZ286" i="1"/>
  <c r="EF286" i="1"/>
  <c r="EX286" i="1" s="1"/>
  <c r="DV286" i="1"/>
  <c r="EJ227" i="1"/>
  <c r="EN227" i="1"/>
  <c r="EW227" i="1" s="1"/>
  <c r="EJ229" i="1"/>
  <c r="EN229" i="1"/>
  <c r="EK231" i="1"/>
  <c r="DZ232" i="1"/>
  <c r="EK233" i="1"/>
  <c r="CV234" i="1"/>
  <c r="EA227" i="1" s="1"/>
  <c r="EK235" i="1"/>
  <c r="DZ236" i="1"/>
  <c r="EM236" i="1"/>
  <c r="EQ236" i="1"/>
  <c r="EK237" i="1"/>
  <c r="EO237" i="1"/>
  <c r="DY253" i="1"/>
  <c r="DW241" i="1"/>
  <c r="EC241" i="1" s="1"/>
  <c r="EU241" i="1" s="1"/>
  <c r="EA241" i="1"/>
  <c r="EJ241" i="1"/>
  <c r="EN241" i="1"/>
  <c r="EW241" i="1" s="1"/>
  <c r="DV242" i="1"/>
  <c r="EB242" i="1" s="1"/>
  <c r="DZ242" i="1"/>
  <c r="EC242" i="1" s="1"/>
  <c r="EU242" i="1" s="1"/>
  <c r="EM242" i="1"/>
  <c r="EQ242" i="1"/>
  <c r="DY243" i="1"/>
  <c r="EK244" i="1"/>
  <c r="EO244" i="1"/>
  <c r="EX244" i="1" s="1"/>
  <c r="DW245" i="1"/>
  <c r="EC245" i="1" s="1"/>
  <c r="EU245" i="1" s="1"/>
  <c r="EJ245" i="1"/>
  <c r="EN245" i="1"/>
  <c r="EW245" i="1" s="1"/>
  <c r="DV246" i="1"/>
  <c r="EB246" i="1" s="1"/>
  <c r="EM246" i="1"/>
  <c r="EQ246" i="1"/>
  <c r="DY247" i="1"/>
  <c r="EK248" i="1"/>
  <c r="EO248" i="1"/>
  <c r="EX248" i="1" s="1"/>
  <c r="DW249" i="1"/>
  <c r="EC249" i="1" s="1"/>
  <c r="EU249" i="1" s="1"/>
  <c r="EJ249" i="1"/>
  <c r="EN249" i="1"/>
  <c r="EW249" i="1" s="1"/>
  <c r="DV250" i="1"/>
  <c r="DZ250" i="1"/>
  <c r="EM250" i="1"/>
  <c r="EQ250" i="1"/>
  <c r="DY251" i="1"/>
  <c r="EB251" i="1" s="1"/>
  <c r="EK252" i="1"/>
  <c r="EO252" i="1"/>
  <c r="EX252" i="1" s="1"/>
  <c r="EN253" i="1"/>
  <c r="EW253" i="1" s="1"/>
  <c r="EE257" i="1"/>
  <c r="CV257" i="1"/>
  <c r="EA261" i="1"/>
  <c r="DZ275" i="1"/>
  <c r="DZ269" i="1"/>
  <c r="EH269" i="1"/>
  <c r="EZ269" i="1" s="1"/>
  <c r="EB271" i="1"/>
  <c r="EF274" i="1"/>
  <c r="EX274" i="1" s="1"/>
  <c r="DY285" i="1"/>
  <c r="EA285" i="1"/>
  <c r="ED285" i="1" s="1"/>
  <c r="EV285" i="1" s="1"/>
  <c r="DZ285" i="1"/>
  <c r="EF285" i="1"/>
  <c r="EX285" i="1" s="1"/>
  <c r="DV285" i="1"/>
  <c r="EB285" i="1" s="1"/>
  <c r="EF290" i="1"/>
  <c r="EX290" i="1" s="1"/>
  <c r="EA295" i="1"/>
  <c r="DZ295" i="1"/>
  <c r="DY295" i="1"/>
  <c r="EK227" i="1"/>
  <c r="EK229" i="1"/>
  <c r="EJ236" i="1"/>
  <c r="EL237" i="1"/>
  <c r="DX241" i="1"/>
  <c r="ED241" i="1" s="1"/>
  <c r="EV241" i="1" s="1"/>
  <c r="EK241" i="1"/>
  <c r="EJ242" i="1"/>
  <c r="EL244" i="1"/>
  <c r="EK245" i="1"/>
  <c r="EJ246" i="1"/>
  <c r="EL248" i="1"/>
  <c r="EK249" i="1"/>
  <c r="EJ250" i="1"/>
  <c r="EL252" i="1"/>
  <c r="EJ253" i="1"/>
  <c r="EO253" i="1"/>
  <c r="EX253" i="1" s="1"/>
  <c r="DZ264" i="1"/>
  <c r="EM257" i="1"/>
  <c r="DW258" i="1"/>
  <c r="EF259" i="1"/>
  <c r="EX259" i="1" s="1"/>
  <c r="CU259" i="1"/>
  <c r="EF260" i="1"/>
  <c r="EX260" i="1" s="1"/>
  <c r="CU260" i="1"/>
  <c r="EF261" i="1"/>
  <c r="EX261" i="1" s="1"/>
  <c r="EA264" i="1"/>
  <c r="DZ272" i="1"/>
  <c r="DY268" i="1"/>
  <c r="EN269" i="1"/>
  <c r="EW269" i="1" s="1"/>
  <c r="EJ269" i="1"/>
  <c r="EP269" i="1"/>
  <c r="EL269" i="1"/>
  <c r="EK269" i="1"/>
  <c r="EE270" i="1"/>
  <c r="DW270" i="1"/>
  <c r="DZ270" i="1"/>
  <c r="EJ270" i="1"/>
  <c r="EA272" i="1"/>
  <c r="EE273" i="1"/>
  <c r="EF273" i="1"/>
  <c r="EX273" i="1" s="1"/>
  <c r="DX273" i="1"/>
  <c r="ED273" i="1" s="1"/>
  <c r="EV273" i="1" s="1"/>
  <c r="DW273" i="1"/>
  <c r="EC273" i="1" s="1"/>
  <c r="EU273" i="1" s="1"/>
  <c r="EE275" i="1"/>
  <c r="EF284" i="1"/>
  <c r="EX284" i="1" s="1"/>
  <c r="DX284" i="1"/>
  <c r="ED284" i="1" s="1"/>
  <c r="EV284" i="1" s="1"/>
  <c r="DY280" i="1"/>
  <c r="EB280" i="1" s="1"/>
  <c r="DV284" i="1"/>
  <c r="EE293" i="1"/>
  <c r="EF293" i="1"/>
  <c r="EX293" i="1" s="1"/>
  <c r="EE296" i="1"/>
  <c r="EE280" i="1"/>
  <c r="DW280" i="1"/>
  <c r="EN280" i="1"/>
  <c r="EJ280" i="1"/>
  <c r="EK280" i="1"/>
  <c r="EP280" i="1"/>
  <c r="EE281" i="1"/>
  <c r="EN282" i="1"/>
  <c r="EJ282" i="1"/>
  <c r="EK282" i="1"/>
  <c r="EP282" i="1"/>
  <c r="EE283" i="1"/>
  <c r="DW283" i="1"/>
  <c r="EC283" i="1" s="1"/>
  <c r="EE290" i="1"/>
  <c r="CV290" i="1"/>
  <c r="EE295" i="1"/>
  <c r="EF295" i="1"/>
  <c r="EX295" i="1" s="1"/>
  <c r="DZ308" i="1"/>
  <c r="DY308" i="1"/>
  <c r="EB308" i="1" s="1"/>
  <c r="EN301" i="1"/>
  <c r="EJ301" i="1"/>
  <c r="EO301" i="1"/>
  <c r="EM301" i="1"/>
  <c r="EQ301" i="1"/>
  <c r="EL301" i="1"/>
  <c r="EP301" i="1"/>
  <c r="EH307" i="1"/>
  <c r="EW307" i="1"/>
  <c r="DW307" i="1"/>
  <c r="EH318" i="1"/>
  <c r="EZ318" i="1" s="1"/>
  <c r="EW318" i="1"/>
  <c r="EE322" i="1"/>
  <c r="EN332" i="1"/>
  <c r="EJ332" i="1"/>
  <c r="EQ332" i="1"/>
  <c r="EM332" i="1"/>
  <c r="EP332" i="1"/>
  <c r="EL332" i="1"/>
  <c r="EO332" i="1"/>
  <c r="EH360" i="1"/>
  <c r="DX268" i="1"/>
  <c r="ED268" i="1" s="1"/>
  <c r="EK268" i="1"/>
  <c r="EO268" i="1"/>
  <c r="EX268" i="1" s="1"/>
  <c r="DY269" i="1"/>
  <c r="EF275" i="1"/>
  <c r="EX275" i="1" s="1"/>
  <c r="DX275" i="1"/>
  <c r="ED275" i="1" s="1"/>
  <c r="EV275" i="1" s="1"/>
  <c r="DW275" i="1"/>
  <c r="EC275" i="1" s="1"/>
  <c r="EU275" i="1" s="1"/>
  <c r="EA280" i="1"/>
  <c r="DV279" i="1"/>
  <c r="DY284" i="1"/>
  <c r="EA284" i="1"/>
  <c r="EQ279" i="1"/>
  <c r="EM279" i="1"/>
  <c r="EK279" i="1"/>
  <c r="EP279" i="1"/>
  <c r="DZ280" i="1"/>
  <c r="EL280" i="1"/>
  <c r="EQ280" i="1"/>
  <c r="EL282" i="1"/>
  <c r="EQ282" i="1"/>
  <c r="EP283" i="1"/>
  <c r="EL283" i="1"/>
  <c r="EN283" i="1"/>
  <c r="EJ283" i="1"/>
  <c r="EK283" i="1"/>
  <c r="EE284" i="1"/>
  <c r="DW284" i="1"/>
  <c r="EC284" i="1" s="1"/>
  <c r="EU284" i="1" s="1"/>
  <c r="EP284" i="1"/>
  <c r="EL284" i="1"/>
  <c r="EN284" i="1"/>
  <c r="EJ284" i="1"/>
  <c r="EK284" i="1"/>
  <c r="EE285" i="1"/>
  <c r="DW285" i="1"/>
  <c r="EC285" i="1" s="1"/>
  <c r="EP285" i="1"/>
  <c r="EL285" i="1"/>
  <c r="EN285" i="1"/>
  <c r="EJ285" i="1"/>
  <c r="EK285" i="1"/>
  <c r="EE286" i="1"/>
  <c r="DW286" i="1"/>
  <c r="EC286" i="1" s="1"/>
  <c r="EP286" i="1"/>
  <c r="EL286" i="1"/>
  <c r="EN286" i="1"/>
  <c r="EJ286" i="1"/>
  <c r="EK286" i="1"/>
  <c r="EA292" i="1"/>
  <c r="DZ292" i="1"/>
  <c r="DY296" i="1"/>
  <c r="EA296" i="1"/>
  <c r="EN290" i="1"/>
  <c r="EJ290" i="1"/>
  <c r="EP290" i="1"/>
  <c r="EL290" i="1"/>
  <c r="EK290" i="1"/>
  <c r="DX291" i="1"/>
  <c r="DV291" i="1"/>
  <c r="EF291" i="1"/>
  <c r="EX291" i="1" s="1"/>
  <c r="DY292" i="1"/>
  <c r="EE294" i="1"/>
  <c r="EF294" i="1"/>
  <c r="EX294" i="1" s="1"/>
  <c r="DZ296" i="1"/>
  <c r="EF301" i="1"/>
  <c r="EX301" i="1" s="1"/>
  <c r="DY304" i="1"/>
  <c r="EA304" i="1"/>
  <c r="EF303" i="1"/>
  <c r="EX303" i="1" s="1"/>
  <c r="DW304" i="1"/>
  <c r="EF306" i="1"/>
  <c r="EX307" i="1"/>
  <c r="DV307" i="1"/>
  <c r="EA308" i="1"/>
  <c r="EF310" i="1"/>
  <c r="EX310" i="1" s="1"/>
  <c r="EW314" i="1"/>
  <c r="EH314" i="1"/>
  <c r="EE316" i="1"/>
  <c r="ED316" i="1"/>
  <c r="EV316" i="1" s="1"/>
  <c r="EF321" i="1"/>
  <c r="EX321" i="1" s="1"/>
  <c r="EK332" i="1"/>
  <c r="EW341" i="1"/>
  <c r="EW358" i="1"/>
  <c r="EF296" i="1"/>
  <c r="EX296" i="1" s="1"/>
  <c r="CU296" i="1"/>
  <c r="EE297" i="1"/>
  <c r="DV302" i="1"/>
  <c r="EA307" i="1"/>
  <c r="ED307" i="1" s="1"/>
  <c r="EV307" i="1" s="1"/>
  <c r="DZ307" i="1"/>
  <c r="EQ306" i="1"/>
  <c r="EM306" i="1"/>
  <c r="EO306" i="1"/>
  <c r="EJ306" i="1"/>
  <c r="EN306" i="1"/>
  <c r="EL306" i="1"/>
  <c r="EP306" i="1"/>
  <c r="EW308" i="1"/>
  <c r="DX308" i="1"/>
  <c r="ED308" i="1" s="1"/>
  <c r="EV308" i="1" s="1"/>
  <c r="DW308" i="1"/>
  <c r="EC308" i="1" s="1"/>
  <c r="EU308" i="1" s="1"/>
  <c r="EH310" i="1"/>
  <c r="EZ310" i="1" s="1"/>
  <c r="EC315" i="1"/>
  <c r="EA315" i="1"/>
  <c r="DW321" i="1"/>
  <c r="DV321" i="1"/>
  <c r="DX321" i="1"/>
  <c r="EW323" i="1"/>
  <c r="DW323" i="1"/>
  <c r="DY334" i="1"/>
  <c r="EA334" i="1"/>
  <c r="EN328" i="1"/>
  <c r="EJ328" i="1"/>
  <c r="EQ328" i="1"/>
  <c r="EM328" i="1"/>
  <c r="EP328" i="1"/>
  <c r="EO328" i="1"/>
  <c r="EX328" i="1" s="1"/>
  <c r="EL328" i="1"/>
  <c r="EB329" i="1"/>
  <c r="DZ334" i="1"/>
  <c r="DW336" i="1"/>
  <c r="DW340" i="1"/>
  <c r="EE365" i="1"/>
  <c r="EF366" i="1"/>
  <c r="EX366" i="1" s="1"/>
  <c r="DZ370" i="1"/>
  <c r="DY370" i="1"/>
  <c r="EA370" i="1"/>
  <c r="CV365" i="1"/>
  <c r="EK258" i="1"/>
  <c r="EK259" i="1"/>
  <c r="EK260" i="1"/>
  <c r="EK261" i="1"/>
  <c r="EK262" i="1"/>
  <c r="EK263" i="1"/>
  <c r="EK264" i="1"/>
  <c r="DV268" i="1"/>
  <c r="EB268" i="1" s="1"/>
  <c r="EM268" i="1"/>
  <c r="EF270" i="1"/>
  <c r="EX270" i="1" s="1"/>
  <c r="EA282" i="1"/>
  <c r="ED282" i="1" s="1"/>
  <c r="EV282" i="1" s="1"/>
  <c r="EA286" i="1"/>
  <c r="ED286" i="1" s="1"/>
  <c r="EV286" i="1" s="1"/>
  <c r="DW279" i="1"/>
  <c r="EN279" i="1"/>
  <c r="DX280" i="1"/>
  <c r="ED280" i="1" s="1"/>
  <c r="EV280" i="1" s="1"/>
  <c r="EO280" i="1"/>
  <c r="EX280" i="1" s="1"/>
  <c r="EN281" i="1"/>
  <c r="EJ281" i="1"/>
  <c r="EK281" i="1"/>
  <c r="EP281" i="1"/>
  <c r="EE282" i="1"/>
  <c r="DW282" i="1"/>
  <c r="EC282" i="1" s="1"/>
  <c r="EU282" i="1" s="1"/>
  <c r="EO282" i="1"/>
  <c r="EA294" i="1"/>
  <c r="DZ294" i="1"/>
  <c r="EE292" i="1"/>
  <c r="EF292" i="1"/>
  <c r="EX292" i="1" s="1"/>
  <c r="DY294" i="1"/>
  <c r="DZ306" i="1"/>
  <c r="EA306" i="1"/>
  <c r="DY302" i="1"/>
  <c r="EK301" i="1"/>
  <c r="EE302" i="1"/>
  <c r="EE303" i="1"/>
  <c r="DV303" i="1"/>
  <c r="DX303" i="1"/>
  <c r="ED303" i="1" s="1"/>
  <c r="DZ304" i="1"/>
  <c r="EW304" i="1"/>
  <c r="EF305" i="1"/>
  <c r="EX305" i="1" s="1"/>
  <c r="DY306" i="1"/>
  <c r="EW306" i="1"/>
  <c r="DW310" i="1"/>
  <c r="DY315" i="1"/>
  <c r="EB315" i="1" s="1"/>
  <c r="EW315" i="1"/>
  <c r="EH315" i="1"/>
  <c r="ED315" i="1"/>
  <c r="EV315" i="1" s="1"/>
  <c r="EB316" i="1"/>
  <c r="EE317" i="1"/>
  <c r="DW322" i="1"/>
  <c r="EW329" i="1"/>
  <c r="EW333" i="1"/>
  <c r="EB334" i="1"/>
  <c r="EX335" i="1"/>
  <c r="DV335" i="1"/>
  <c r="DZ329" i="1"/>
  <c r="EC329" i="1" s="1"/>
  <c r="EU329" i="1" s="1"/>
  <c r="DX335" i="1"/>
  <c r="ED335" i="1" s="1"/>
  <c r="EK271" i="1"/>
  <c r="EK272" i="1"/>
  <c r="EK273" i="1"/>
  <c r="EK274" i="1"/>
  <c r="EK275" i="1"/>
  <c r="CU281" i="1"/>
  <c r="EM291" i="1"/>
  <c r="EQ291" i="1"/>
  <c r="EM292" i="1"/>
  <c r="EQ292" i="1"/>
  <c r="EM293" i="1"/>
  <c r="EQ293" i="1"/>
  <c r="EM294" i="1"/>
  <c r="EQ294" i="1"/>
  <c r="EM295" i="1"/>
  <c r="EQ295" i="1"/>
  <c r="EA309" i="1"/>
  <c r="EQ302" i="1"/>
  <c r="EM302" i="1"/>
  <c r="EK302" i="1"/>
  <c r="EP302" i="1"/>
  <c r="EJ303" i="1"/>
  <c r="DX304" i="1"/>
  <c r="ED304" i="1" s="1"/>
  <c r="EV304" i="1" s="1"/>
  <c r="DV304" i="1"/>
  <c r="EB304" i="1" s="1"/>
  <c r="EN305" i="1"/>
  <c r="EJ305" i="1"/>
  <c r="EK305" i="1"/>
  <c r="EP305" i="1"/>
  <c r="CU306" i="1"/>
  <c r="EA301" i="1" s="1"/>
  <c r="CY306" i="1"/>
  <c r="EA305" i="1" s="1"/>
  <c r="ED305" i="1" s="1"/>
  <c r="EV305" i="1" s="1"/>
  <c r="DD306" i="1"/>
  <c r="DZ310" i="1" s="1"/>
  <c r="EP307" i="1"/>
  <c r="EL307" i="1"/>
  <c r="EK307" i="1"/>
  <c r="EQ307" i="1"/>
  <c r="DX310" i="1"/>
  <c r="DV310" i="1"/>
  <c r="EA310" i="1"/>
  <c r="DY316" i="1"/>
  <c r="EA320" i="1"/>
  <c r="ED320" i="1" s="1"/>
  <c r="EV320" i="1" s="1"/>
  <c r="DZ320" i="1"/>
  <c r="EA324" i="1"/>
  <c r="ED324" i="1" s="1"/>
  <c r="EV324" i="1" s="1"/>
  <c r="DW314" i="1"/>
  <c r="EF317" i="1"/>
  <c r="DX317" i="1"/>
  <c r="DW317" i="1"/>
  <c r="EN319" i="1"/>
  <c r="EJ319" i="1"/>
  <c r="EQ319" i="1"/>
  <c r="EM319" i="1"/>
  <c r="EK319" i="1"/>
  <c r="EE320" i="1"/>
  <c r="DY320" i="1"/>
  <c r="DX322" i="1"/>
  <c r="ED322" i="1" s="1"/>
  <c r="EV322" i="1" s="1"/>
  <c r="DZ322" i="1"/>
  <c r="EF323" i="1"/>
  <c r="EF324" i="1"/>
  <c r="EX324" i="1" s="1"/>
  <c r="CY328" i="1"/>
  <c r="EA330" i="1"/>
  <c r="DZ330" i="1"/>
  <c r="DV328" i="1"/>
  <c r="EA335" i="1"/>
  <c r="DZ335" i="1"/>
  <c r="DY335" i="1"/>
  <c r="EF329" i="1"/>
  <c r="DW330" i="1"/>
  <c r="EN330" i="1"/>
  <c r="EJ330" i="1"/>
  <c r="EQ330" i="1"/>
  <c r="EM330" i="1"/>
  <c r="EK330" i="1"/>
  <c r="EF333" i="1"/>
  <c r="EE334" i="1"/>
  <c r="DW334" i="1"/>
  <c r="EC334" i="1" s="1"/>
  <c r="EE335" i="1"/>
  <c r="DV336" i="1"/>
  <c r="EW340" i="1"/>
  <c r="DY341" i="1"/>
  <c r="DV340" i="1"/>
  <c r="EA341" i="1"/>
  <c r="DX340" i="1"/>
  <c r="EA349" i="1"/>
  <c r="DZ349" i="1"/>
  <c r="DY349" i="1"/>
  <c r="EE343" i="1"/>
  <c r="EA344" i="1"/>
  <c r="ED357" i="1"/>
  <c r="ED358" i="1"/>
  <c r="EV358" i="1" s="1"/>
  <c r="EE359" i="1"/>
  <c r="EF353" i="1"/>
  <c r="EX353" i="1" s="1"/>
  <c r="CU292" i="1"/>
  <c r="DY290" i="1" s="1"/>
  <c r="CU293" i="1"/>
  <c r="CU294" i="1"/>
  <c r="CU295" i="1"/>
  <c r="EE301" i="1"/>
  <c r="DZ302" i="1"/>
  <c r="EC302" i="1" s="1"/>
  <c r="EU302" i="1" s="1"/>
  <c r="DW301" i="1"/>
  <c r="DV301" i="1"/>
  <c r="EA302" i="1"/>
  <c r="ED302" i="1" s="1"/>
  <c r="EV302" i="1" s="1"/>
  <c r="EP303" i="1"/>
  <c r="EL303" i="1"/>
  <c r="EU303" i="1" s="1"/>
  <c r="EK303" i="1"/>
  <c r="EQ303" i="1"/>
  <c r="EF308" i="1"/>
  <c r="EX308" i="1" s="1"/>
  <c r="EE309" i="1"/>
  <c r="DW309" i="1"/>
  <c r="EC309" i="1" s="1"/>
  <c r="EU309" i="1" s="1"/>
  <c r="DX309" i="1"/>
  <c r="ED309" i="1" s="1"/>
  <c r="EV309" i="1" s="1"/>
  <c r="DY317" i="1"/>
  <c r="EB317" i="1" s="1"/>
  <c r="EA321" i="1"/>
  <c r="DZ321" i="1"/>
  <c r="DX314" i="1"/>
  <c r="DZ317" i="1"/>
  <c r="EN320" i="1"/>
  <c r="EJ320" i="1"/>
  <c r="EQ320" i="1"/>
  <c r="EM320" i="1"/>
  <c r="EK320" i="1"/>
  <c r="EE321" i="1"/>
  <c r="DY321" i="1"/>
  <c r="EF322" i="1"/>
  <c r="DX323" i="1"/>
  <c r="EE328" i="1"/>
  <c r="DY331" i="1"/>
  <c r="EB331" i="1" s="1"/>
  <c r="EA331" i="1"/>
  <c r="DX328" i="1"/>
  <c r="DX329" i="1"/>
  <c r="DV330" i="1"/>
  <c r="EB330" i="1" s="1"/>
  <c r="EE331" i="1"/>
  <c r="EF331" i="1"/>
  <c r="DZ331" i="1"/>
  <c r="DV333" i="1"/>
  <c r="EB333" i="1" s="1"/>
  <c r="EF334" i="1"/>
  <c r="EW344" i="1"/>
  <c r="EH344" i="1"/>
  <c r="DX344" i="1"/>
  <c r="ED344" i="1" s="1"/>
  <c r="EV344" i="1" s="1"/>
  <c r="EG354" i="1"/>
  <c r="EY354" i="1" s="1"/>
  <c r="EW372" i="1"/>
  <c r="CU390" i="1"/>
  <c r="EK291" i="1"/>
  <c r="EK292" i="1"/>
  <c r="EK293" i="1"/>
  <c r="EK294" i="1"/>
  <c r="EK295" i="1"/>
  <c r="EF297" i="1"/>
  <c r="EX297" i="1" s="1"/>
  <c r="CU297" i="1"/>
  <c r="DY303" i="1"/>
  <c r="DY307" i="1"/>
  <c r="DX301" i="1"/>
  <c r="EM303" i="1"/>
  <c r="EF304" i="1"/>
  <c r="EX304" i="1" s="1"/>
  <c r="EE305" i="1"/>
  <c r="DW305" i="1"/>
  <c r="DV305" i="1"/>
  <c r="EN309" i="1"/>
  <c r="EJ309" i="1"/>
  <c r="DY309" i="1"/>
  <c r="EB309" i="1" s="1"/>
  <c r="EK309" i="1"/>
  <c r="EP309" i="1"/>
  <c r="DY322" i="1"/>
  <c r="EB322" i="1" s="1"/>
  <c r="EP314" i="1"/>
  <c r="EL314" i="1"/>
  <c r="EK314" i="1"/>
  <c r="EQ314" i="1"/>
  <c r="EP315" i="1"/>
  <c r="EL315" i="1"/>
  <c r="EK315" i="1"/>
  <c r="EQ315" i="1"/>
  <c r="EP316" i="1"/>
  <c r="EL316" i="1"/>
  <c r="EU316" i="1" s="1"/>
  <c r="EK316" i="1"/>
  <c r="EQ316" i="1"/>
  <c r="EA317" i="1"/>
  <c r="CU318" i="1"/>
  <c r="CZ318" i="1"/>
  <c r="DD318" i="1"/>
  <c r="EE319" i="1"/>
  <c r="CY319" i="1"/>
  <c r="DW319" i="1" s="1"/>
  <c r="DX319" i="1"/>
  <c r="DW320" i="1"/>
  <c r="EC320" i="1" s="1"/>
  <c r="DV320" i="1"/>
  <c r="EB320" i="1" s="1"/>
  <c r="EL320" i="1"/>
  <c r="EN321" i="1"/>
  <c r="EJ321" i="1"/>
  <c r="EQ321" i="1"/>
  <c r="EM321" i="1"/>
  <c r="EK321" i="1"/>
  <c r="EE324" i="1"/>
  <c r="DY324" i="1"/>
  <c r="EB324" i="1" s="1"/>
  <c r="DZ333" i="1"/>
  <c r="EC333" i="1" s="1"/>
  <c r="EU333" i="1" s="1"/>
  <c r="EA329" i="1"/>
  <c r="EE330" i="1"/>
  <c r="DX330" i="1"/>
  <c r="ED330" i="1" s="1"/>
  <c r="EV330" i="1" s="1"/>
  <c r="DX331" i="1"/>
  <c r="ED331" i="1" s="1"/>
  <c r="EV331" i="1" s="1"/>
  <c r="EE332" i="1"/>
  <c r="EF332" i="1"/>
  <c r="EX332" i="1" s="1"/>
  <c r="EA333" i="1"/>
  <c r="DX334" i="1"/>
  <c r="ED334" i="1" s="1"/>
  <c r="EV334" i="1" s="1"/>
  <c r="DW335" i="1"/>
  <c r="EC335" i="1" s="1"/>
  <c r="EN335" i="1"/>
  <c r="EJ335" i="1"/>
  <c r="EQ335" i="1"/>
  <c r="EM335" i="1"/>
  <c r="EP335" i="1"/>
  <c r="EL335" i="1"/>
  <c r="EK335" i="1"/>
  <c r="EF345" i="1"/>
  <c r="EX345" i="1" s="1"/>
  <c r="EC349" i="1"/>
  <c r="EU349" i="1" s="1"/>
  <c r="DV368" i="1"/>
  <c r="EB368" i="1" s="1"/>
  <c r="DX368" i="1"/>
  <c r="DW368" i="1"/>
  <c r="EH371" i="1"/>
  <c r="EZ371" i="1" s="1"/>
  <c r="EW371" i="1"/>
  <c r="DW331" i="1"/>
  <c r="EC331" i="1" s="1"/>
  <c r="DX333" i="1"/>
  <c r="ED333" i="1" s="1"/>
  <c r="EK333" i="1"/>
  <c r="EO333" i="1"/>
  <c r="DX336" i="1"/>
  <c r="EA342" i="1"/>
  <c r="ED342" i="1" s="1"/>
  <c r="EV342" i="1" s="1"/>
  <c r="DY346" i="1"/>
  <c r="EA346" i="1"/>
  <c r="DX341" i="1"/>
  <c r="ED341" i="1" s="1"/>
  <c r="EV341" i="1" s="1"/>
  <c r="DV341" i="1"/>
  <c r="EB341" i="1" s="1"/>
  <c r="EN342" i="1"/>
  <c r="EJ342" i="1"/>
  <c r="DY342" i="1"/>
  <c r="EK342" i="1"/>
  <c r="EP342" i="1"/>
  <c r="DV343" i="1"/>
  <c r="EB343" i="1" s="1"/>
  <c r="DW344" i="1"/>
  <c r="EC344" i="1" s="1"/>
  <c r="DZ346" i="1"/>
  <c r="EE348" i="1"/>
  <c r="DW348" i="1"/>
  <c r="EN348" i="1"/>
  <c r="EJ348" i="1"/>
  <c r="EQ348" i="1"/>
  <c r="EM348" i="1"/>
  <c r="EP348" i="1"/>
  <c r="EL348" i="1"/>
  <c r="EK348" i="1"/>
  <c r="EE349" i="1"/>
  <c r="ED349" i="1"/>
  <c r="EC358" i="1"/>
  <c r="EU358" i="1" s="1"/>
  <c r="EN360" i="1"/>
  <c r="EW360" i="1" s="1"/>
  <c r="EJ360" i="1"/>
  <c r="EQ360" i="1"/>
  <c r="EM360" i="1"/>
  <c r="EV360" i="1" s="1"/>
  <c r="EP360" i="1"/>
  <c r="EL360" i="1"/>
  <c r="EK360" i="1"/>
  <c r="EE361" i="1"/>
  <c r="EB361" i="1"/>
  <c r="DZ367" i="1"/>
  <c r="EA367" i="1"/>
  <c r="ED367" i="1" s="1"/>
  <c r="EV367" i="1" s="1"/>
  <c r="DY367" i="1"/>
  <c r="DZ371" i="1"/>
  <c r="EA371" i="1"/>
  <c r="DY371" i="1"/>
  <c r="EE366" i="1"/>
  <c r="EH369" i="1"/>
  <c r="EW369" i="1"/>
  <c r="CU371" i="1"/>
  <c r="EK317" i="1"/>
  <c r="EO317" i="1"/>
  <c r="EK318" i="1"/>
  <c r="EO318" i="1"/>
  <c r="EX318" i="1" s="1"/>
  <c r="EK322" i="1"/>
  <c r="EO322" i="1"/>
  <c r="EK323" i="1"/>
  <c r="EO323" i="1"/>
  <c r="DW324" i="1"/>
  <c r="EC324" i="1" s="1"/>
  <c r="EU324" i="1" s="1"/>
  <c r="DY336" i="1"/>
  <c r="EK329" i="1"/>
  <c r="EO329" i="1"/>
  <c r="EK331" i="1"/>
  <c r="EO331" i="1"/>
  <c r="EL333" i="1"/>
  <c r="EP333" i="1"/>
  <c r="EK334" i="1"/>
  <c r="EO334" i="1"/>
  <c r="EP336" i="1"/>
  <c r="EL336" i="1"/>
  <c r="DZ336" i="1"/>
  <c r="EK336" i="1"/>
  <c r="EQ336" i="1"/>
  <c r="EZ336" i="1" s="1"/>
  <c r="DZ343" i="1"/>
  <c r="EC343" i="1" s="1"/>
  <c r="EU343" i="1" s="1"/>
  <c r="EA347" i="1"/>
  <c r="DZ347" i="1"/>
  <c r="EP340" i="1"/>
  <c r="EL340" i="1"/>
  <c r="EK340" i="1"/>
  <c r="EQ340" i="1"/>
  <c r="EZ340" i="1" s="1"/>
  <c r="DW341" i="1"/>
  <c r="EC341" i="1" s="1"/>
  <c r="EU341" i="1" s="1"/>
  <c r="DZ342" i="1"/>
  <c r="EL342" i="1"/>
  <c r="EQ342" i="1"/>
  <c r="EQ343" i="1"/>
  <c r="EM343" i="1"/>
  <c r="DY343" i="1"/>
  <c r="EK343" i="1"/>
  <c r="EP343" i="1"/>
  <c r="CU345" i="1"/>
  <c r="EE346" i="1"/>
  <c r="DV347" i="1"/>
  <c r="EB347" i="1" s="1"/>
  <c r="EO348" i="1"/>
  <c r="EX348" i="1" s="1"/>
  <c r="EF349" i="1"/>
  <c r="EX349" i="1" s="1"/>
  <c r="EE353" i="1"/>
  <c r="DY359" i="1"/>
  <c r="EB359" i="1" s="1"/>
  <c r="EA359" i="1"/>
  <c r="EN353" i="1"/>
  <c r="EJ353" i="1"/>
  <c r="EQ353" i="1"/>
  <c r="EM353" i="1"/>
  <c r="EP353" i="1"/>
  <c r="EL353" i="1"/>
  <c r="EK353" i="1"/>
  <c r="EE354" i="1"/>
  <c r="EE355" i="1"/>
  <c r="EN355" i="1"/>
  <c r="EJ355" i="1"/>
  <c r="EQ355" i="1"/>
  <c r="EM355" i="1"/>
  <c r="EP355" i="1"/>
  <c r="EL355" i="1"/>
  <c r="EK355" i="1"/>
  <c r="EE356" i="1"/>
  <c r="EH357" i="1"/>
  <c r="EN357" i="1"/>
  <c r="EW357" i="1" s="1"/>
  <c r="EJ357" i="1"/>
  <c r="EQ357" i="1"/>
  <c r="EM357" i="1"/>
  <c r="EP357" i="1"/>
  <c r="EL357" i="1"/>
  <c r="EK357" i="1"/>
  <c r="EF359" i="1"/>
  <c r="DX359" i="1"/>
  <c r="ED359" i="1" s="1"/>
  <c r="EV359" i="1" s="1"/>
  <c r="EO360" i="1"/>
  <c r="EX360" i="1" s="1"/>
  <c r="EF361" i="1"/>
  <c r="DZ368" i="1"/>
  <c r="EA368" i="1"/>
  <c r="DZ372" i="1"/>
  <c r="DY372" i="1"/>
  <c r="CW376" i="1"/>
  <c r="EE376" i="1"/>
  <c r="DZ382" i="1"/>
  <c r="DY382" i="1"/>
  <c r="EA382" i="1"/>
  <c r="EF376" i="1"/>
  <c r="CV376" i="1"/>
  <c r="DY381" i="1"/>
  <c r="DZ381" i="1"/>
  <c r="EA381" i="1"/>
  <c r="CX377" i="1"/>
  <c r="EF377" i="1"/>
  <c r="DY383" i="1"/>
  <c r="EE381" i="1"/>
  <c r="EB382" i="1"/>
  <c r="EK296" i="1"/>
  <c r="EK297" i="1"/>
  <c r="EK304" i="1"/>
  <c r="EK308" i="1"/>
  <c r="EK310" i="1"/>
  <c r="EL317" i="1"/>
  <c r="EL318" i="1"/>
  <c r="EL322" i="1"/>
  <c r="EL323" i="1"/>
  <c r="EK324" i="1"/>
  <c r="DW328" i="1"/>
  <c r="EL329" i="1"/>
  <c r="EL331" i="1"/>
  <c r="CU332" i="1"/>
  <c r="EM333" i="1"/>
  <c r="EL334" i="1"/>
  <c r="EA336" i="1"/>
  <c r="EM336" i="1"/>
  <c r="DY344" i="1"/>
  <c r="EB344" i="1" s="1"/>
  <c r="EA348" i="1"/>
  <c r="ED348" i="1" s="1"/>
  <c r="EV348" i="1" s="1"/>
  <c r="EA340" i="1"/>
  <c r="EM340" i="1"/>
  <c r="EF341" i="1"/>
  <c r="EX341" i="1" s="1"/>
  <c r="EE342" i="1"/>
  <c r="DW342" i="1"/>
  <c r="EC342" i="1" s="1"/>
  <c r="EU342" i="1" s="1"/>
  <c r="DV342" i="1"/>
  <c r="EB342" i="1" s="1"/>
  <c r="EM342" i="1"/>
  <c r="EA343" i="1"/>
  <c r="ED343" i="1" s="1"/>
  <c r="EV343" i="1" s="1"/>
  <c r="EL343" i="1"/>
  <c r="EP344" i="1"/>
  <c r="EL344" i="1"/>
  <c r="EK344" i="1"/>
  <c r="EQ344" i="1"/>
  <c r="CZ346" i="1"/>
  <c r="DV346" i="1" s="1"/>
  <c r="EB346" i="1" s="1"/>
  <c r="EE347" i="1"/>
  <c r="CZ347" i="1"/>
  <c r="DX347" i="1" s="1"/>
  <c r="ED347" i="1" s="1"/>
  <c r="EV347" i="1" s="1"/>
  <c r="DW347" i="1"/>
  <c r="EC347" i="1" s="1"/>
  <c r="EU347" i="1" s="1"/>
  <c r="DV349" i="1"/>
  <c r="EB349" i="1" s="1"/>
  <c r="EA355" i="1"/>
  <c r="DZ355" i="1"/>
  <c r="DY355" i="1"/>
  <c r="EX354" i="1"/>
  <c r="EO355" i="1"/>
  <c r="EX355" i="1" s="1"/>
  <c r="EX356" i="1"/>
  <c r="EO357" i="1"/>
  <c r="EX357" i="1" s="1"/>
  <c r="EF358" i="1"/>
  <c r="EX358" i="1" s="1"/>
  <c r="DW361" i="1"/>
  <c r="EC361" i="1" s="1"/>
  <c r="DZ369" i="1"/>
  <c r="DY369" i="1"/>
  <c r="EN365" i="1"/>
  <c r="EJ365" i="1"/>
  <c r="EQ365" i="1"/>
  <c r="EM365" i="1"/>
  <c r="EP365" i="1"/>
  <c r="EL365" i="1"/>
  <c r="EK365" i="1"/>
  <c r="DX366" i="1"/>
  <c r="DW366" i="1"/>
  <c r="DV366" i="1"/>
  <c r="DV367" i="1"/>
  <c r="EB367" i="1" s="1"/>
  <c r="DW367" i="1"/>
  <c r="EC367" i="1" s="1"/>
  <c r="EU367" i="1" s="1"/>
  <c r="EF367" i="1"/>
  <c r="EX367" i="1" s="1"/>
  <c r="EQ368" i="1"/>
  <c r="EZ368" i="1" s="1"/>
  <c r="EM368" i="1"/>
  <c r="EO368" i="1"/>
  <c r="EX368" i="1" s="1"/>
  <c r="EJ368" i="1"/>
  <c r="EN368" i="1"/>
  <c r="EW368" i="1" s="1"/>
  <c r="EL368" i="1"/>
  <c r="EP368" i="1"/>
  <c r="EE370" i="1"/>
  <c r="EK341" i="1"/>
  <c r="EK345" i="1"/>
  <c r="EJ346" i="1"/>
  <c r="EN346" i="1"/>
  <c r="EM347" i="1"/>
  <c r="EQ347" i="1"/>
  <c r="DY348" i="1"/>
  <c r="EB348" i="1" s="1"/>
  <c r="EM349" i="1"/>
  <c r="EQ349" i="1"/>
  <c r="CX353" i="1"/>
  <c r="DY353" i="1"/>
  <c r="EA354" i="1"/>
  <c r="ED354" i="1" s="1"/>
  <c r="EV354" i="1" s="1"/>
  <c r="EJ354" i="1"/>
  <c r="EN354" i="1"/>
  <c r="CX355" i="1"/>
  <c r="DW355" i="1" s="1"/>
  <c r="EC355" i="1" s="1"/>
  <c r="EU355" i="1" s="1"/>
  <c r="CU356" i="1"/>
  <c r="EJ356" i="1"/>
  <c r="EN356" i="1"/>
  <c r="DY357" i="1"/>
  <c r="EK358" i="1"/>
  <c r="DW359" i="1"/>
  <c r="EC359" i="1" s="1"/>
  <c r="EJ359" i="1"/>
  <c r="EN359" i="1"/>
  <c r="DY360" i="1"/>
  <c r="EA361" i="1"/>
  <c r="ED361" i="1" s="1"/>
  <c r="EV361" i="1" s="1"/>
  <c r="EJ361" i="1"/>
  <c r="EN361" i="1"/>
  <c r="EQ367" i="1"/>
  <c r="EM367" i="1"/>
  <c r="EE367" i="1"/>
  <c r="EK367" i="1"/>
  <c r="EP367" i="1"/>
  <c r="EA383" i="1"/>
  <c r="DZ383" i="1"/>
  <c r="DY380" i="1"/>
  <c r="EA380" i="1"/>
  <c r="EE377" i="1"/>
  <c r="EF379" i="1"/>
  <c r="DZ380" i="1"/>
  <c r="EA391" i="1"/>
  <c r="DZ391" i="1"/>
  <c r="EA395" i="1"/>
  <c r="DZ395" i="1"/>
  <c r="DY395" i="1"/>
  <c r="EF393" i="1"/>
  <c r="EK346" i="1"/>
  <c r="EJ347" i="1"/>
  <c r="EN347" i="1"/>
  <c r="DZ348" i="1"/>
  <c r="EJ349" i="1"/>
  <c r="EN349" i="1"/>
  <c r="DV353" i="1"/>
  <c r="EB353" i="1" s="1"/>
  <c r="EK354" i="1"/>
  <c r="ET354" i="1" s="1"/>
  <c r="DV355" i="1"/>
  <c r="EK356" i="1"/>
  <c r="DV357" i="1"/>
  <c r="EB357" i="1" s="1"/>
  <c r="DZ357" i="1"/>
  <c r="EC357" i="1" s="1"/>
  <c r="EU357" i="1" s="1"/>
  <c r="DY358" i="1"/>
  <c r="EB358" i="1" s="1"/>
  <c r="EK359" i="1"/>
  <c r="EO359" i="1"/>
  <c r="DV360" i="1"/>
  <c r="EB360" i="1" s="1"/>
  <c r="DZ360" i="1"/>
  <c r="EC360" i="1" s="1"/>
  <c r="EU360" i="1" s="1"/>
  <c r="EK361" i="1"/>
  <c r="EO361" i="1"/>
  <c r="EF370" i="1"/>
  <c r="EX370" i="1" s="1"/>
  <c r="CU370" i="1"/>
  <c r="EF372" i="1"/>
  <c r="CU372" i="1"/>
  <c r="EA365" i="1" s="1"/>
  <c r="DY384" i="1"/>
  <c r="EN377" i="1"/>
  <c r="EJ377" i="1"/>
  <c r="EQ377" i="1"/>
  <c r="EM377" i="1"/>
  <c r="EP377" i="1"/>
  <c r="EL377" i="1"/>
  <c r="EK377" i="1"/>
  <c r="EN379" i="1"/>
  <c r="EW379" i="1" s="1"/>
  <c r="EJ379" i="1"/>
  <c r="EQ379" i="1"/>
  <c r="EM379" i="1"/>
  <c r="EP379" i="1"/>
  <c r="EL379" i="1"/>
  <c r="EK379" i="1"/>
  <c r="EH393" i="1"/>
  <c r="EZ393" i="1" s="1"/>
  <c r="EW393" i="1"/>
  <c r="EE398" i="1"/>
  <c r="CU398" i="1"/>
  <c r="EF398" i="1"/>
  <c r="EX398" i="1" s="1"/>
  <c r="EK347" i="1"/>
  <c r="EK349" i="1"/>
  <c r="DW353" i="1"/>
  <c r="EL359" i="1"/>
  <c r="EL361" i="1"/>
  <c r="EP366" i="1"/>
  <c r="EL366" i="1"/>
  <c r="EK366" i="1"/>
  <c r="EQ366" i="1"/>
  <c r="CU369" i="1"/>
  <c r="EQ369" i="1"/>
  <c r="EM369" i="1"/>
  <c r="EK369" i="1"/>
  <c r="EP369" i="1"/>
  <c r="EO377" i="1"/>
  <c r="CV378" i="1"/>
  <c r="EE378" i="1"/>
  <c r="EF378" i="1"/>
  <c r="CU378" i="1"/>
  <c r="EO379" i="1"/>
  <c r="CV380" i="1"/>
  <c r="EE380" i="1"/>
  <c r="EF380" i="1"/>
  <c r="CU380" i="1"/>
  <c r="DW382" i="1"/>
  <c r="EC382" i="1" s="1"/>
  <c r="EU382" i="1" s="1"/>
  <c r="DZ393" i="1"/>
  <c r="DY393" i="1"/>
  <c r="EA393" i="1"/>
  <c r="DZ397" i="1"/>
  <c r="DY397" i="1"/>
  <c r="EE392" i="1"/>
  <c r="CV397" i="1"/>
  <c r="EE397" i="1"/>
  <c r="EA410" i="1"/>
  <c r="DZ410" i="1"/>
  <c r="DY410" i="1"/>
  <c r="CV402" i="1"/>
  <c r="EF402" i="1"/>
  <c r="DY407" i="1"/>
  <c r="EA407" i="1"/>
  <c r="DZ407" i="1"/>
  <c r="EE411" i="1"/>
  <c r="DD402" i="1"/>
  <c r="EK370" i="1"/>
  <c r="EO370" i="1"/>
  <c r="EK371" i="1"/>
  <c r="EO371" i="1"/>
  <c r="EX371" i="1" s="1"/>
  <c r="EK372" i="1"/>
  <c r="EO372" i="1"/>
  <c r="EJ376" i="1"/>
  <c r="EN376" i="1"/>
  <c r="EJ378" i="1"/>
  <c r="EN378" i="1"/>
  <c r="EJ380" i="1"/>
  <c r="EN380" i="1"/>
  <c r="CX383" i="1"/>
  <c r="DY379" i="1" s="1"/>
  <c r="DC383" i="1"/>
  <c r="EA384" i="1" s="1"/>
  <c r="EN383" i="1"/>
  <c r="EJ383" i="1"/>
  <c r="EQ383" i="1"/>
  <c r="EM383" i="1"/>
  <c r="EK383" i="1"/>
  <c r="DV389" i="1"/>
  <c r="DX389" i="1"/>
  <c r="DY394" i="1"/>
  <c r="EA394" i="1"/>
  <c r="DW389" i="1"/>
  <c r="EF391" i="1"/>
  <c r="EX391" i="1" s="1"/>
  <c r="EF394" i="1"/>
  <c r="EX394" i="1" s="1"/>
  <c r="EE396" i="1"/>
  <c r="EF397" i="1"/>
  <c r="EE403" i="1"/>
  <c r="EN403" i="1"/>
  <c r="EJ403" i="1"/>
  <c r="EP403" i="1"/>
  <c r="EL403" i="1"/>
  <c r="EQ403" i="1"/>
  <c r="EO403" i="1"/>
  <c r="EM403" i="1"/>
  <c r="EH404" i="1"/>
  <c r="EZ404" i="1" s="1"/>
  <c r="EN404" i="1"/>
  <c r="EW404" i="1" s="1"/>
  <c r="EJ404" i="1"/>
  <c r="EQ404" i="1"/>
  <c r="EM404" i="1"/>
  <c r="EP404" i="1"/>
  <c r="EL404" i="1"/>
  <c r="EO404" i="1"/>
  <c r="EK404" i="1"/>
  <c r="DX406" i="1"/>
  <c r="EF406" i="1"/>
  <c r="EN406" i="1"/>
  <c r="EJ406" i="1"/>
  <c r="EQ406" i="1"/>
  <c r="EM406" i="1"/>
  <c r="EP406" i="1"/>
  <c r="EL406" i="1"/>
  <c r="EO406" i="1"/>
  <c r="DV408" i="1"/>
  <c r="EK376" i="1"/>
  <c r="EO376" i="1"/>
  <c r="EK378" i="1"/>
  <c r="EO378" i="1"/>
  <c r="EK380" i="1"/>
  <c r="EO380" i="1"/>
  <c r="DX382" i="1"/>
  <c r="ED382" i="1" s="1"/>
  <c r="EV382" i="1" s="1"/>
  <c r="EE383" i="1"/>
  <c r="CU383" i="1"/>
  <c r="EF384" i="1"/>
  <c r="EX384" i="1" s="1"/>
  <c r="EE384" i="1"/>
  <c r="CX390" i="1"/>
  <c r="DB390" i="1"/>
  <c r="EF390" i="1"/>
  <c r="EX390" i="1" s="1"/>
  <c r="EN392" i="1"/>
  <c r="EJ392" i="1"/>
  <c r="EQ392" i="1"/>
  <c r="EM392" i="1"/>
  <c r="EP392" i="1"/>
  <c r="EL392" i="1"/>
  <c r="EK392" i="1"/>
  <c r="DV393" i="1"/>
  <c r="EB393" i="1" s="1"/>
  <c r="DX393" i="1"/>
  <c r="ED393" i="1" s="1"/>
  <c r="EV393" i="1" s="1"/>
  <c r="DW393" i="1"/>
  <c r="EF395" i="1"/>
  <c r="EX395" i="1" s="1"/>
  <c r="CX397" i="1"/>
  <c r="DY392" i="1" s="1"/>
  <c r="DB397" i="1"/>
  <c r="EA396" i="1" s="1"/>
  <c r="EA412" i="1"/>
  <c r="DZ412" i="1"/>
  <c r="DY412" i="1"/>
  <c r="EX404" i="1"/>
  <c r="DX412" i="1"/>
  <c r="ED412" i="1" s="1"/>
  <c r="EV412" i="1" s="1"/>
  <c r="DW412" i="1"/>
  <c r="EC412" i="1" s="1"/>
  <c r="EU412" i="1" s="1"/>
  <c r="DV412" i="1"/>
  <c r="DV417" i="1"/>
  <c r="EM370" i="1"/>
  <c r="EM371" i="1"/>
  <c r="EM372" i="1"/>
  <c r="EL376" i="1"/>
  <c r="CU377" i="1"/>
  <c r="EL378" i="1"/>
  <c r="CU379" i="1"/>
  <c r="EL380" i="1"/>
  <c r="CU381" i="1"/>
  <c r="EP381" i="1"/>
  <c r="EL381" i="1"/>
  <c r="EK381" i="1"/>
  <c r="EQ381" i="1"/>
  <c r="EF382" i="1"/>
  <c r="EX382" i="1" s="1"/>
  <c r="EE382" i="1"/>
  <c r="EO383" i="1"/>
  <c r="EX383" i="1" s="1"/>
  <c r="CU384" i="1"/>
  <c r="DZ396" i="1"/>
  <c r="DY396" i="1"/>
  <c r="EF389" i="1"/>
  <c r="EX389" i="1" s="1"/>
  <c r="EE389" i="1"/>
  <c r="EE391" i="1"/>
  <c r="CU392" i="1"/>
  <c r="CZ392" i="1"/>
  <c r="DZ394" i="1" s="1"/>
  <c r="DD392" i="1"/>
  <c r="DZ398" i="1" s="1"/>
  <c r="EO392" i="1"/>
  <c r="EX392" i="1" s="1"/>
  <c r="EE394" i="1"/>
  <c r="CU394" i="1"/>
  <c r="EN396" i="1"/>
  <c r="EJ396" i="1"/>
  <c r="EQ396" i="1"/>
  <c r="EM396" i="1"/>
  <c r="EP396" i="1"/>
  <c r="EL396" i="1"/>
  <c r="EK396" i="1"/>
  <c r="DW397" i="1"/>
  <c r="EC397" i="1" s="1"/>
  <c r="EU397" i="1" s="1"/>
  <c r="CX398" i="1"/>
  <c r="EA392" i="1" s="1"/>
  <c r="DB398" i="1"/>
  <c r="DY404" i="1"/>
  <c r="DZ404" i="1"/>
  <c r="EN402" i="1"/>
  <c r="EJ402" i="1"/>
  <c r="EO402" i="1"/>
  <c r="EM402" i="1"/>
  <c r="EQ402" i="1"/>
  <c r="EL402" i="1"/>
  <c r="EP402" i="1"/>
  <c r="EK403" i="1"/>
  <c r="EK382" i="1"/>
  <c r="EK384" i="1"/>
  <c r="EK389" i="1"/>
  <c r="EJ390" i="1"/>
  <c r="EN390" i="1"/>
  <c r="EW390" i="1" s="1"/>
  <c r="CU391" i="1"/>
  <c r="EM391" i="1"/>
  <c r="EQ391" i="1"/>
  <c r="EK393" i="1"/>
  <c r="EO393" i="1"/>
  <c r="CU395" i="1"/>
  <c r="EM395" i="1"/>
  <c r="EQ395" i="1"/>
  <c r="EK397" i="1"/>
  <c r="EO397" i="1"/>
  <c r="EN398" i="1"/>
  <c r="EE402" i="1"/>
  <c r="DW405" i="1"/>
  <c r="DV405" i="1"/>
  <c r="CW406" i="1"/>
  <c r="EA404" i="1" s="1"/>
  <c r="DB406" i="1"/>
  <c r="EE407" i="1"/>
  <c r="CV407" i="1"/>
  <c r="EF409" i="1"/>
  <c r="EF410" i="1"/>
  <c r="DX411" i="1"/>
  <c r="DW411" i="1"/>
  <c r="DV411" i="1"/>
  <c r="EP411" i="1"/>
  <c r="EL411" i="1"/>
  <c r="EO411" i="1"/>
  <c r="EJ411" i="1"/>
  <c r="EN411" i="1"/>
  <c r="EM411" i="1"/>
  <c r="EQ411" i="1"/>
  <c r="EF421" i="1"/>
  <c r="EK390" i="1"/>
  <c r="EJ391" i="1"/>
  <c r="EN391" i="1"/>
  <c r="EL393" i="1"/>
  <c r="EK394" i="1"/>
  <c r="EJ395" i="1"/>
  <c r="EN395" i="1"/>
  <c r="EW395" i="1" s="1"/>
  <c r="EL397" i="1"/>
  <c r="EJ398" i="1"/>
  <c r="CX403" i="1"/>
  <c r="DZ405" i="1" s="1"/>
  <c r="DB403" i="1"/>
  <c r="DZ409" i="1" s="1"/>
  <c r="EF403" i="1"/>
  <c r="EX403" i="1" s="1"/>
  <c r="CX404" i="1"/>
  <c r="DV404" i="1" s="1"/>
  <c r="EB404" i="1" s="1"/>
  <c r="DB404" i="1"/>
  <c r="DW404" i="1" s="1"/>
  <c r="EC404" i="1" s="1"/>
  <c r="EU404" i="1" s="1"/>
  <c r="EE405" i="1"/>
  <c r="DW406" i="1"/>
  <c r="EF408" i="1"/>
  <c r="CU409" i="1"/>
  <c r="DD409" i="1"/>
  <c r="CY410" i="1"/>
  <c r="DY406" i="1" s="1"/>
  <c r="DD410" i="1"/>
  <c r="DY420" i="1"/>
  <c r="EE426" i="1"/>
  <c r="EK391" i="1"/>
  <c r="CV392" i="1"/>
  <c r="EA390" i="1" s="1"/>
  <c r="EK395" i="1"/>
  <c r="CV396" i="1"/>
  <c r="DX396" i="1" s="1"/>
  <c r="EQ398" i="1"/>
  <c r="EM398" i="1"/>
  <c r="EK398" i="1"/>
  <c r="EP398" i="1"/>
  <c r="EA405" i="1"/>
  <c r="ED405" i="1" s="1"/>
  <c r="EV405" i="1" s="1"/>
  <c r="DY409" i="1"/>
  <c r="EA409" i="1"/>
  <c r="DY408" i="1"/>
  <c r="EA408" i="1"/>
  <c r="DW403" i="1"/>
  <c r="EA402" i="1"/>
  <c r="EN405" i="1"/>
  <c r="EJ405" i="1"/>
  <c r="EQ405" i="1"/>
  <c r="EM405" i="1"/>
  <c r="EP405" i="1"/>
  <c r="EL405" i="1"/>
  <c r="EK405" i="1"/>
  <c r="EE406" i="1"/>
  <c r="EF407" i="1"/>
  <c r="DX408" i="1"/>
  <c r="ED408" i="1" s="1"/>
  <c r="EV408" i="1" s="1"/>
  <c r="DW408" i="1"/>
  <c r="EC408" i="1" s="1"/>
  <c r="DZ408" i="1"/>
  <c r="EN410" i="1"/>
  <c r="EJ410" i="1"/>
  <c r="EO410" i="1"/>
  <c r="EM410" i="1"/>
  <c r="EQ410" i="1"/>
  <c r="EL410" i="1"/>
  <c r="EP410" i="1"/>
  <c r="EF411" i="1"/>
  <c r="EJ407" i="1"/>
  <c r="EN407" i="1"/>
  <c r="EE408" i="1"/>
  <c r="EJ408" i="1"/>
  <c r="EN408" i="1"/>
  <c r="EE409" i="1"/>
  <c r="EJ409" i="1"/>
  <c r="EN409" i="1"/>
  <c r="EE410" i="1"/>
  <c r="DZ419" i="1"/>
  <c r="EC419" i="1" s="1"/>
  <c r="EU419" i="1" s="1"/>
  <c r="DY419" i="1"/>
  <c r="DX417" i="1"/>
  <c r="DW417" i="1"/>
  <c r="EE417" i="1"/>
  <c r="DV418" i="1"/>
  <c r="DX418" i="1"/>
  <c r="ED418" i="1" s="1"/>
  <c r="EV418" i="1" s="1"/>
  <c r="EE418" i="1"/>
  <c r="EF419" i="1"/>
  <c r="EX419" i="1" s="1"/>
  <c r="EA419" i="1"/>
  <c r="EF425" i="1"/>
  <c r="EX425" i="1" s="1"/>
  <c r="EK407" i="1"/>
  <c r="EO407" i="1"/>
  <c r="EK408" i="1"/>
  <c r="EO408" i="1"/>
  <c r="EK409" i="1"/>
  <c r="EO409" i="1"/>
  <c r="EF412" i="1"/>
  <c r="EX412" i="1" s="1"/>
  <c r="DY425" i="1"/>
  <c r="EA425" i="1"/>
  <c r="DZ425" i="1"/>
  <c r="DV419" i="1"/>
  <c r="EB419" i="1" s="1"/>
  <c r="DX419" i="1"/>
  <c r="ED419" i="1" s="1"/>
  <c r="EV419" i="1" s="1"/>
  <c r="EE419" i="1"/>
  <c r="EF420" i="1"/>
  <c r="EX420" i="1" s="1"/>
  <c r="DX422" i="1"/>
  <c r="DW422" i="1"/>
  <c r="DV422" i="1"/>
  <c r="DX427" i="1"/>
  <c r="EL407" i="1"/>
  <c r="EL408" i="1"/>
  <c r="EL409" i="1"/>
  <c r="CU410" i="1"/>
  <c r="EE412" i="1"/>
  <c r="DY423" i="1"/>
  <c r="EB423" i="1" s="1"/>
  <c r="EA423" i="1"/>
  <c r="DZ423" i="1"/>
  <c r="DW418" i="1"/>
  <c r="EE420" i="1"/>
  <c r="CU420" i="1"/>
  <c r="EF426" i="1"/>
  <c r="EX426" i="1" s="1"/>
  <c r="EJ412" i="1"/>
  <c r="EN412" i="1"/>
  <c r="EK417" i="1"/>
  <c r="EK418" i="1"/>
  <c r="EK419" i="1"/>
  <c r="EJ420" i="1"/>
  <c r="CU421" i="1"/>
  <c r="CZ421" i="1"/>
  <c r="DY422" i="1" s="1"/>
  <c r="DD421" i="1"/>
  <c r="DZ426" i="1" s="1"/>
  <c r="EF424" i="1"/>
  <c r="CU425" i="1"/>
  <c r="CY425" i="1"/>
  <c r="DD425" i="1"/>
  <c r="CV426" i="1"/>
  <c r="EA418" i="1" s="1"/>
  <c r="CZ426" i="1"/>
  <c r="DE426" i="1"/>
  <c r="DY427" i="1" s="1"/>
  <c r="EF427" i="1"/>
  <c r="EK412" i="1"/>
  <c r="EP420" i="1"/>
  <c r="EL420" i="1"/>
  <c r="EK420" i="1"/>
  <c r="EQ420" i="1"/>
  <c r="EF423" i="1"/>
  <c r="CU424" i="1"/>
  <c r="DY417" i="1" s="1"/>
  <c r="CY424" i="1"/>
  <c r="EA421" i="1" s="1"/>
  <c r="DD424" i="1"/>
  <c r="CX427" i="1"/>
  <c r="EA420" i="1" s="1"/>
  <c r="DB427" i="1"/>
  <c r="DW427" i="1" s="1"/>
  <c r="EF422" i="1"/>
  <c r="DX423" i="1"/>
  <c r="ED423" i="1" s="1"/>
  <c r="EV423" i="1" s="1"/>
  <c r="DW423" i="1"/>
  <c r="EC423" i="1" s="1"/>
  <c r="EN426" i="1"/>
  <c r="EJ426" i="1"/>
  <c r="EQ426" i="1"/>
  <c r="EM426" i="1"/>
  <c r="EP426" i="1"/>
  <c r="EL426" i="1"/>
  <c r="EK426" i="1"/>
  <c r="EE427" i="1"/>
  <c r="EE421" i="1"/>
  <c r="EJ421" i="1"/>
  <c r="EN421" i="1"/>
  <c r="EE422" i="1"/>
  <c r="EJ422" i="1"/>
  <c r="EN422" i="1"/>
  <c r="EE423" i="1"/>
  <c r="EJ423" i="1"/>
  <c r="EN423" i="1"/>
  <c r="EE424" i="1"/>
  <c r="EJ424" i="1"/>
  <c r="EN424" i="1"/>
  <c r="EE425" i="1"/>
  <c r="EJ425" i="1"/>
  <c r="EN425" i="1"/>
  <c r="CU426" i="1"/>
  <c r="EJ427" i="1"/>
  <c r="EN427" i="1"/>
  <c r="EK421" i="1"/>
  <c r="EO421" i="1"/>
  <c r="EK422" i="1"/>
  <c r="EO422" i="1"/>
  <c r="EK423" i="1"/>
  <c r="EO423" i="1"/>
  <c r="EK424" i="1"/>
  <c r="EO424" i="1"/>
  <c r="EK425" i="1"/>
  <c r="EO425" i="1"/>
  <c r="EK427" i="1"/>
  <c r="EO427" i="1"/>
  <c r="EL421" i="1"/>
  <c r="EL422" i="1"/>
  <c r="EL423" i="1"/>
  <c r="EL424" i="1"/>
  <c r="EL425" i="1"/>
  <c r="EL427" i="1"/>
  <c r="EG404" i="1" l="1"/>
  <c r="EY404" i="1" s="1"/>
  <c r="ET404" i="1"/>
  <c r="EG358" i="1"/>
  <c r="EY358" i="1" s="1"/>
  <c r="DU358" i="1"/>
  <c r="ES358" i="1" s="1"/>
  <c r="ET358" i="1"/>
  <c r="ET324" i="1"/>
  <c r="EG324" i="1"/>
  <c r="EY324" i="1" s="1"/>
  <c r="DU324" i="1"/>
  <c r="ES324" i="1" s="1"/>
  <c r="ET317" i="1"/>
  <c r="ET275" i="1"/>
  <c r="DU275" i="1"/>
  <c r="ES275" i="1" s="1"/>
  <c r="EG275" i="1"/>
  <c r="EY275" i="1" s="1"/>
  <c r="EG125" i="1"/>
  <c r="EY125" i="1" s="1"/>
  <c r="DU125" i="1"/>
  <c r="ES125" i="1" s="1"/>
  <c r="ET125" i="1"/>
  <c r="ET151" i="1"/>
  <c r="ET348" i="1"/>
  <c r="ET280" i="1"/>
  <c r="DU282" i="1"/>
  <c r="ES282" i="1" s="1"/>
  <c r="EG282" i="1"/>
  <c r="EY282" i="1" s="1"/>
  <c r="ET282" i="1"/>
  <c r="ET273" i="1"/>
  <c r="DU273" i="1"/>
  <c r="ES273" i="1" s="1"/>
  <c r="EG273" i="1"/>
  <c r="EY273" i="1" s="1"/>
  <c r="ET308" i="1"/>
  <c r="DU308" i="1"/>
  <c r="ES308" i="1" s="1"/>
  <c r="EG308" i="1"/>
  <c r="EY308" i="1" s="1"/>
  <c r="EG251" i="1"/>
  <c r="EY251" i="1" s="1"/>
  <c r="DU251" i="1"/>
  <c r="ES251" i="1" s="1"/>
  <c r="ET251" i="1"/>
  <c r="ET222" i="1"/>
  <c r="EG423" i="1"/>
  <c r="EY423" i="1" s="1"/>
  <c r="DU423" i="1"/>
  <c r="ES423" i="1" s="1"/>
  <c r="ET423" i="1"/>
  <c r="ET309" i="1"/>
  <c r="EG309" i="1"/>
  <c r="EY309" i="1" s="1"/>
  <c r="DU309" i="1"/>
  <c r="ES309" i="1" s="1"/>
  <c r="EG344" i="1"/>
  <c r="EY344" i="1" s="1"/>
  <c r="DU344" i="1"/>
  <c r="ES344" i="1" s="1"/>
  <c r="ET344" i="1"/>
  <c r="EG359" i="1"/>
  <c r="EY359" i="1" s="1"/>
  <c r="DU359" i="1"/>
  <c r="ES359" i="1" s="1"/>
  <c r="ET359" i="1"/>
  <c r="ET322" i="1"/>
  <c r="EG331" i="1"/>
  <c r="EY331" i="1" s="1"/>
  <c r="DU331" i="1"/>
  <c r="ES331" i="1" s="1"/>
  <c r="ET331" i="1"/>
  <c r="EG315" i="1"/>
  <c r="EY315" i="1" s="1"/>
  <c r="DU315" i="1"/>
  <c r="ES315" i="1" s="1"/>
  <c r="ET315" i="1"/>
  <c r="EG233" i="1"/>
  <c r="EY233" i="1" s="1"/>
  <c r="ET233" i="1"/>
  <c r="ET206" i="1"/>
  <c r="DY421" i="1"/>
  <c r="EU408" i="1"/>
  <c r="DX409" i="1"/>
  <c r="ED409" i="1" s="1"/>
  <c r="EV409" i="1" s="1"/>
  <c r="DW409" i="1"/>
  <c r="EC409" i="1" s="1"/>
  <c r="EU409" i="1" s="1"/>
  <c r="DV409" i="1"/>
  <c r="EB409" i="1" s="1"/>
  <c r="DZ402" i="1"/>
  <c r="DY402" i="1"/>
  <c r="EW405" i="1"/>
  <c r="EH405" i="1"/>
  <c r="EZ405" i="1" s="1"/>
  <c r="DX407" i="1"/>
  <c r="ED407" i="1" s="1"/>
  <c r="EV407" i="1" s="1"/>
  <c r="DW407" i="1"/>
  <c r="EC407" i="1" s="1"/>
  <c r="EU407" i="1" s="1"/>
  <c r="DV407" i="1"/>
  <c r="EB407" i="1" s="1"/>
  <c r="EW394" i="1"/>
  <c r="EH394" i="1"/>
  <c r="EZ394" i="1" s="1"/>
  <c r="DW392" i="1"/>
  <c r="DV392" i="1"/>
  <c r="EB392" i="1" s="1"/>
  <c r="DX392" i="1"/>
  <c r="ED392" i="1" s="1"/>
  <c r="EV392" i="1" s="1"/>
  <c r="DZ392" i="1"/>
  <c r="EW382" i="1"/>
  <c r="EH382" i="1"/>
  <c r="EZ382" i="1" s="1"/>
  <c r="DW379" i="1"/>
  <c r="EC379" i="1" s="1"/>
  <c r="EU379" i="1" s="1"/>
  <c r="DV379" i="1"/>
  <c r="EB379" i="1" s="1"/>
  <c r="DX379" i="1"/>
  <c r="DZ424" i="1"/>
  <c r="ET393" i="1"/>
  <c r="DZ390" i="1"/>
  <c r="EH384" i="1"/>
  <c r="EZ384" i="1" s="1"/>
  <c r="EW384" i="1"/>
  <c r="EX397" i="1"/>
  <c r="DZ406" i="1"/>
  <c r="EW392" i="1"/>
  <c r="EH392" i="1"/>
  <c r="EZ392" i="1" s="1"/>
  <c r="DX380" i="1"/>
  <c r="ED380" i="1" s="1"/>
  <c r="EV380" i="1" s="1"/>
  <c r="DW380" i="1"/>
  <c r="EC380" i="1" s="1"/>
  <c r="EU380" i="1" s="1"/>
  <c r="DV380" i="1"/>
  <c r="EB380" i="1" s="1"/>
  <c r="EH398" i="1"/>
  <c r="EZ398" i="1" s="1"/>
  <c r="EW398" i="1"/>
  <c r="EG360" i="1"/>
  <c r="EY360" i="1" s="1"/>
  <c r="DU360" i="1"/>
  <c r="ES360" i="1" s="1"/>
  <c r="ET360" i="1"/>
  <c r="DV396" i="1"/>
  <c r="EB396" i="1" s="1"/>
  <c r="DZ379" i="1"/>
  <c r="EH367" i="1"/>
  <c r="EZ367" i="1" s="1"/>
  <c r="EW367" i="1"/>
  <c r="DY356" i="1"/>
  <c r="EA356" i="1"/>
  <c r="DZ356" i="1"/>
  <c r="DY365" i="1"/>
  <c r="DX353" i="1"/>
  <c r="ET349" i="1"/>
  <c r="DU349" i="1"/>
  <c r="ES349" i="1" s="1"/>
  <c r="EG349" i="1"/>
  <c r="EY349" i="1" s="1"/>
  <c r="ET346" i="1"/>
  <c r="ET342" i="1"/>
  <c r="EG342" i="1"/>
  <c r="EY342" i="1" s="1"/>
  <c r="DU342" i="1"/>
  <c r="ES342" i="1" s="1"/>
  <c r="DW332" i="1"/>
  <c r="DV332" i="1"/>
  <c r="DX332" i="1"/>
  <c r="EW381" i="1"/>
  <c r="EH381" i="1"/>
  <c r="EZ381" i="1" s="1"/>
  <c r="EX376" i="1"/>
  <c r="EW376" i="1"/>
  <c r="EH376" i="1"/>
  <c r="EZ376" i="1" s="1"/>
  <c r="ET347" i="1"/>
  <c r="EG347" i="1"/>
  <c r="EY347" i="1" s="1"/>
  <c r="DU347" i="1"/>
  <c r="ES347" i="1" s="1"/>
  <c r="DX345" i="1"/>
  <c r="DW345" i="1"/>
  <c r="DV345" i="1"/>
  <c r="DZ340" i="1"/>
  <c r="EZ369" i="1"/>
  <c r="EV349" i="1"/>
  <c r="EU344" i="1"/>
  <c r="DY340" i="1"/>
  <c r="EV333" i="1"/>
  <c r="EC368" i="1"/>
  <c r="EU368" i="1" s="1"/>
  <c r="DY328" i="1"/>
  <c r="EB328" i="1" s="1"/>
  <c r="EA323" i="1"/>
  <c r="DZ323" i="1"/>
  <c r="ED301" i="1"/>
  <c r="EV301" i="1" s="1"/>
  <c r="DX355" i="1"/>
  <c r="ED355" i="1" s="1"/>
  <c r="EV355" i="1" s="1"/>
  <c r="EX331" i="1"/>
  <c r="ED329" i="1"/>
  <c r="EV329" i="1" s="1"/>
  <c r="EW309" i="1"/>
  <c r="EH309" i="1"/>
  <c r="EZ309" i="1" s="1"/>
  <c r="DX294" i="1"/>
  <c r="ED294" i="1" s="1"/>
  <c r="EV294" i="1" s="1"/>
  <c r="DW294" i="1"/>
  <c r="EC294" i="1" s="1"/>
  <c r="EU294" i="1" s="1"/>
  <c r="DV294" i="1"/>
  <c r="EB294" i="1" s="1"/>
  <c r="EV357" i="1"/>
  <c r="EH343" i="1"/>
  <c r="EZ343" i="1" s="1"/>
  <c r="EW343" i="1"/>
  <c r="ED340" i="1"/>
  <c r="EV340" i="1" s="1"/>
  <c r="EW334" i="1"/>
  <c r="EH334" i="1"/>
  <c r="EZ334" i="1" s="1"/>
  <c r="EX329" i="1"/>
  <c r="EC317" i="1"/>
  <c r="EU317" i="1" s="1"/>
  <c r="DY305" i="1"/>
  <c r="EH317" i="1"/>
  <c r="EZ317" i="1" s="1"/>
  <c r="EW317" i="1"/>
  <c r="DZ305" i="1"/>
  <c r="EC305" i="1" s="1"/>
  <c r="EU305" i="1" s="1"/>
  <c r="DY366" i="1"/>
  <c r="DZ366" i="1"/>
  <c r="DW365" i="1"/>
  <c r="DV365" i="1"/>
  <c r="EB365" i="1" s="1"/>
  <c r="DX365" i="1"/>
  <c r="ED365" i="1" s="1"/>
  <c r="EV365" i="1" s="1"/>
  <c r="EA366" i="1"/>
  <c r="EC336" i="1"/>
  <c r="EU336" i="1" s="1"/>
  <c r="ED321" i="1"/>
  <c r="EV321" i="1" s="1"/>
  <c r="EU315" i="1"/>
  <c r="EB302" i="1"/>
  <c r="EH341" i="1"/>
  <c r="EZ341" i="1" s="1"/>
  <c r="EZ314" i="1"/>
  <c r="EB307" i="1"/>
  <c r="EW286" i="1"/>
  <c r="EH286" i="1"/>
  <c r="EZ286" i="1" s="1"/>
  <c r="EV268" i="1"/>
  <c r="EZ360" i="1"/>
  <c r="DY345" i="1"/>
  <c r="EC307" i="1"/>
  <c r="EU307" i="1" s="1"/>
  <c r="EH304" i="1"/>
  <c r="EZ304" i="1" s="1"/>
  <c r="EW295" i="1"/>
  <c r="EH295" i="1"/>
  <c r="EZ295" i="1" s="1"/>
  <c r="EW283" i="1"/>
  <c r="EH283" i="1"/>
  <c r="EZ283" i="1" s="1"/>
  <c r="EW280" i="1"/>
  <c r="EH280" i="1"/>
  <c r="EZ280" i="1" s="1"/>
  <c r="EH296" i="1"/>
  <c r="EZ296" i="1" s="1"/>
  <c r="EW296" i="1"/>
  <c r="EW270" i="1"/>
  <c r="EH270" i="1"/>
  <c r="EZ270" i="1" s="1"/>
  <c r="DX259" i="1"/>
  <c r="ED259" i="1" s="1"/>
  <c r="EV259" i="1" s="1"/>
  <c r="DV259" i="1"/>
  <c r="DW259" i="1"/>
  <c r="DZ257" i="1"/>
  <c r="DY257" i="1"/>
  <c r="EG246" i="1"/>
  <c r="EY246" i="1" s="1"/>
  <c r="DU246" i="1"/>
  <c r="ES246" i="1" s="1"/>
  <c r="ET246" i="1"/>
  <c r="EH279" i="1"/>
  <c r="EZ279" i="1" s="1"/>
  <c r="EW279" i="1"/>
  <c r="EA257" i="1"/>
  <c r="EG253" i="1"/>
  <c r="EY253" i="1" s="1"/>
  <c r="DU253" i="1"/>
  <c r="ES253" i="1" s="1"/>
  <c r="ET253" i="1"/>
  <c r="EU252" i="1"/>
  <c r="ET249" i="1"/>
  <c r="EG249" i="1"/>
  <c r="EY249" i="1" s="1"/>
  <c r="DU249" i="1"/>
  <c r="ES249" i="1" s="1"/>
  <c r="EU248" i="1"/>
  <c r="ED272" i="1"/>
  <c r="EV272" i="1" s="1"/>
  <c r="EV250" i="1"/>
  <c r="EV246" i="1"/>
  <c r="EG283" i="1"/>
  <c r="EY283" i="1" s="1"/>
  <c r="DU283" i="1"/>
  <c r="ES283" i="1" s="1"/>
  <c r="ET283" i="1"/>
  <c r="ED252" i="1"/>
  <c r="EV252" i="1" s="1"/>
  <c r="EC236" i="1"/>
  <c r="EU236" i="1" s="1"/>
  <c r="EG213" i="1"/>
  <c r="EY213" i="1" s="1"/>
  <c r="DU213" i="1"/>
  <c r="ES213" i="1" s="1"/>
  <c r="ET213" i="1"/>
  <c r="EH264" i="1"/>
  <c r="EZ264" i="1" s="1"/>
  <c r="ED244" i="1"/>
  <c r="EV244" i="1" s="1"/>
  <c r="EX237" i="1"/>
  <c r="ED235" i="1"/>
  <c r="EV235" i="1" s="1"/>
  <c r="EC232" i="1"/>
  <c r="EU232" i="1" s="1"/>
  <c r="EW222" i="1"/>
  <c r="EH222" i="1"/>
  <c r="EZ222" i="1" s="1"/>
  <c r="DU196" i="1"/>
  <c r="ES196" i="1" s="1"/>
  <c r="ET196" i="1"/>
  <c r="EH260" i="1"/>
  <c r="EZ260" i="1" s="1"/>
  <c r="DZ259" i="1"/>
  <c r="EC250" i="1"/>
  <c r="EU250" i="1" s="1"/>
  <c r="EZ241" i="1"/>
  <c r="DX231" i="1"/>
  <c r="ED231" i="1" s="1"/>
  <c r="EV231" i="1" s="1"/>
  <c r="DW231" i="1"/>
  <c r="EC231" i="1" s="1"/>
  <c r="EU231" i="1" s="1"/>
  <c r="DV231" i="1"/>
  <c r="EB231" i="1" s="1"/>
  <c r="EG228" i="1"/>
  <c r="EY228" i="1" s="1"/>
  <c r="DU228" i="1"/>
  <c r="ES228" i="1" s="1"/>
  <c r="ET228" i="1"/>
  <c r="EB221" i="1"/>
  <c r="ED192" i="1"/>
  <c r="EV192" i="1" s="1"/>
  <c r="ED190" i="1"/>
  <c r="EV190" i="1" s="1"/>
  <c r="DX179" i="1"/>
  <c r="ED179" i="1" s="1"/>
  <c r="EV179" i="1" s="1"/>
  <c r="DW179" i="1"/>
  <c r="EC179" i="1" s="1"/>
  <c r="EU179" i="1" s="1"/>
  <c r="DV179" i="1"/>
  <c r="EB179" i="1" s="1"/>
  <c r="ED270" i="1"/>
  <c r="EV270" i="1" s="1"/>
  <c r="EB261" i="1"/>
  <c r="DX208" i="1"/>
  <c r="ED208" i="1" s="1"/>
  <c r="EV208" i="1" s="1"/>
  <c r="DW208" i="1"/>
  <c r="EC208" i="1" s="1"/>
  <c r="EU208" i="1" s="1"/>
  <c r="DV208" i="1"/>
  <c r="EB208" i="1" s="1"/>
  <c r="DX204" i="1"/>
  <c r="ED204" i="1" s="1"/>
  <c r="EV204" i="1" s="1"/>
  <c r="DW204" i="1"/>
  <c r="EC204" i="1" s="1"/>
  <c r="EU204" i="1" s="1"/>
  <c r="DV204" i="1"/>
  <c r="EB204" i="1" s="1"/>
  <c r="EB216" i="1"/>
  <c r="DX207" i="1"/>
  <c r="ED207" i="1" s="1"/>
  <c r="EV207" i="1" s="1"/>
  <c r="EG203" i="1"/>
  <c r="EY203" i="1" s="1"/>
  <c r="ET203" i="1"/>
  <c r="DW196" i="1"/>
  <c r="EC196" i="1" s="1"/>
  <c r="EU196" i="1" s="1"/>
  <c r="EG182" i="1"/>
  <c r="EY182" i="1" s="1"/>
  <c r="DU182" i="1"/>
  <c r="ES182" i="1" s="1"/>
  <c r="ET182" i="1"/>
  <c r="EW180" i="1"/>
  <c r="EH180" i="1"/>
  <c r="EZ180" i="1" s="1"/>
  <c r="EA176" i="1"/>
  <c r="EA158" i="1"/>
  <c r="DZ158" i="1"/>
  <c r="DY158" i="1"/>
  <c r="DY217" i="1"/>
  <c r="EW194" i="1"/>
  <c r="EH194" i="1"/>
  <c r="EZ194" i="1" s="1"/>
  <c r="DZ176" i="1"/>
  <c r="EC176" i="1" s="1"/>
  <c r="EU176" i="1" s="1"/>
  <c r="EW169" i="1"/>
  <c r="EH169" i="1"/>
  <c r="EZ169" i="1" s="1"/>
  <c r="DW114" i="1"/>
  <c r="EC114" i="1" s="1"/>
  <c r="EU114" i="1" s="1"/>
  <c r="DV114" i="1"/>
  <c r="EB114" i="1" s="1"/>
  <c r="DX114" i="1"/>
  <c r="ED114" i="1" s="1"/>
  <c r="EV114" i="1" s="1"/>
  <c r="DV217" i="1"/>
  <c r="DW206" i="1"/>
  <c r="EC206" i="1" s="1"/>
  <c r="EU206" i="1" s="1"/>
  <c r="EW202" i="1"/>
  <c r="EH202" i="1"/>
  <c r="EZ202" i="1" s="1"/>
  <c r="DW192" i="1"/>
  <c r="EC192" i="1" s="1"/>
  <c r="EU192" i="1" s="1"/>
  <c r="EA193" i="1"/>
  <c r="EX182" i="1"/>
  <c r="ED176" i="1"/>
  <c r="EV176" i="1" s="1"/>
  <c r="EW168" i="1"/>
  <c r="EH168" i="1"/>
  <c r="EZ168" i="1" s="1"/>
  <c r="EV128" i="1"/>
  <c r="EB109" i="1"/>
  <c r="EZ220" i="1"/>
  <c r="EA215" i="1"/>
  <c r="EH207" i="1"/>
  <c r="EZ207" i="1" s="1"/>
  <c r="EW207" i="1"/>
  <c r="DW202" i="1"/>
  <c r="EC202" i="1" s="1"/>
  <c r="EU202" i="1" s="1"/>
  <c r="DV202" i="1"/>
  <c r="EB202" i="1" s="1"/>
  <c r="DX202" i="1"/>
  <c r="ED202" i="1" s="1"/>
  <c r="EV202" i="1" s="1"/>
  <c r="DW190" i="1"/>
  <c r="EW189" i="1"/>
  <c r="EH189" i="1"/>
  <c r="EZ189" i="1" s="1"/>
  <c r="EA190" i="1"/>
  <c r="DZ190" i="1"/>
  <c r="DY190" i="1"/>
  <c r="DX188" i="1"/>
  <c r="DY192" i="1"/>
  <c r="EB192" i="1" s="1"/>
  <c r="DX160" i="1"/>
  <c r="ED160" i="1" s="1"/>
  <c r="EV160" i="1" s="1"/>
  <c r="DW160" i="1"/>
  <c r="EC160" i="1" s="1"/>
  <c r="EU160" i="1" s="1"/>
  <c r="DV160" i="1"/>
  <c r="EB160" i="1" s="1"/>
  <c r="DX158" i="1"/>
  <c r="DW158" i="1"/>
  <c r="EC158" i="1" s="1"/>
  <c r="EU158" i="1" s="1"/>
  <c r="DV158" i="1"/>
  <c r="EB158" i="1" s="1"/>
  <c r="EU128" i="1"/>
  <c r="EU117" i="1"/>
  <c r="EV170" i="1"/>
  <c r="EC157" i="1"/>
  <c r="EU157" i="1" s="1"/>
  <c r="EA156" i="1"/>
  <c r="DY150" i="1"/>
  <c r="EW110" i="1"/>
  <c r="EH110" i="1"/>
  <c r="EZ110" i="1" s="1"/>
  <c r="EV181" i="1"/>
  <c r="DZ149" i="1"/>
  <c r="EV123" i="1"/>
  <c r="EH115" i="1"/>
  <c r="EZ115" i="1" s="1"/>
  <c r="EW115" i="1"/>
  <c r="DY96" i="1"/>
  <c r="EC95" i="1"/>
  <c r="EU95" i="1" s="1"/>
  <c r="DU178" i="1"/>
  <c r="ES178" i="1" s="1"/>
  <c r="EV172" i="1"/>
  <c r="EC115" i="1"/>
  <c r="EU115" i="1" s="1"/>
  <c r="EW112" i="1"/>
  <c r="EH112" i="1"/>
  <c r="EZ112" i="1" s="1"/>
  <c r="EW109" i="1"/>
  <c r="EH109" i="1"/>
  <c r="EZ109" i="1" s="1"/>
  <c r="DZ209" i="1"/>
  <c r="EZ176" i="1"/>
  <c r="EB161" i="1"/>
  <c r="EZ156" i="1"/>
  <c r="EG128" i="1"/>
  <c r="EY128" i="1" s="1"/>
  <c r="DU128" i="1"/>
  <c r="ES128" i="1" s="1"/>
  <c r="ET128" i="1"/>
  <c r="ET103" i="1"/>
  <c r="EG103" i="1"/>
  <c r="EY103" i="1" s="1"/>
  <c r="EH100" i="1"/>
  <c r="EZ100" i="1" s="1"/>
  <c r="EW100" i="1"/>
  <c r="EH96" i="1"/>
  <c r="EZ96" i="1" s="1"/>
  <c r="EW96" i="1"/>
  <c r="EH101" i="1"/>
  <c r="EZ101" i="1" s="1"/>
  <c r="ED96" i="1"/>
  <c r="EV96" i="1" s="1"/>
  <c r="EV99" i="1"/>
  <c r="DZ96" i="1"/>
  <c r="EB99" i="1"/>
  <c r="EX427" i="1"/>
  <c r="EA417" i="1"/>
  <c r="ED417" i="1" s="1"/>
  <c r="EV417" i="1" s="1"/>
  <c r="EA422" i="1"/>
  <c r="EW408" i="1"/>
  <c r="EH408" i="1"/>
  <c r="EZ408" i="1" s="1"/>
  <c r="EW426" i="1"/>
  <c r="EH426" i="1"/>
  <c r="EZ426" i="1" s="1"/>
  <c r="ED411" i="1"/>
  <c r="EV411" i="1" s="1"/>
  <c r="EW407" i="1"/>
  <c r="EH407" i="1"/>
  <c r="EZ407" i="1" s="1"/>
  <c r="EC405" i="1"/>
  <c r="EU405" i="1" s="1"/>
  <c r="DX395" i="1"/>
  <c r="ED395" i="1" s="1"/>
  <c r="EV395" i="1" s="1"/>
  <c r="DW395" i="1"/>
  <c r="EC395" i="1" s="1"/>
  <c r="EU395" i="1" s="1"/>
  <c r="DV395" i="1"/>
  <c r="EB395" i="1" s="1"/>
  <c r="EW391" i="1"/>
  <c r="EH391" i="1"/>
  <c r="EZ391" i="1" s="1"/>
  <c r="EA424" i="1"/>
  <c r="EW396" i="1"/>
  <c r="EH396" i="1"/>
  <c r="EZ396" i="1" s="1"/>
  <c r="DY390" i="1"/>
  <c r="DY411" i="1"/>
  <c r="EA411" i="1"/>
  <c r="DZ411" i="1"/>
  <c r="EC411" i="1" s="1"/>
  <c r="EU411" i="1" s="1"/>
  <c r="EA406" i="1"/>
  <c r="ED406" i="1" s="1"/>
  <c r="EV406" i="1" s="1"/>
  <c r="EX380" i="1"/>
  <c r="DX378" i="1"/>
  <c r="DW378" i="1"/>
  <c r="EC378" i="1" s="1"/>
  <c r="EU378" i="1" s="1"/>
  <c r="DV378" i="1"/>
  <c r="EB378" i="1" s="1"/>
  <c r="DX404" i="1"/>
  <c r="ED404" i="1" s="1"/>
  <c r="EV404" i="1" s="1"/>
  <c r="EH395" i="1"/>
  <c r="EZ395" i="1" s="1"/>
  <c r="DV372" i="1"/>
  <c r="EB372" i="1" s="1"/>
  <c r="DX372" i="1"/>
  <c r="ED372" i="1" s="1"/>
  <c r="EV372" i="1" s="1"/>
  <c r="DW372" i="1"/>
  <c r="EC372" i="1" s="1"/>
  <c r="EU372" i="1" s="1"/>
  <c r="EG357" i="1"/>
  <c r="EY357" i="1" s="1"/>
  <c r="DU357" i="1"/>
  <c r="ES357" i="1" s="1"/>
  <c r="ET357" i="1"/>
  <c r="ET353" i="1"/>
  <c r="DW396" i="1"/>
  <c r="EC396" i="1" s="1"/>
  <c r="EU396" i="1" s="1"/>
  <c r="EX379" i="1"/>
  <c r="EA379" i="1"/>
  <c r="EU359" i="1"/>
  <c r="EC366" i="1"/>
  <c r="EU366" i="1" s="1"/>
  <c r="DY378" i="1"/>
  <c r="EA378" i="1"/>
  <c r="DZ378" i="1"/>
  <c r="EX359" i="1"/>
  <c r="EW356" i="1"/>
  <c r="EH356" i="1"/>
  <c r="EZ356" i="1" s="1"/>
  <c r="EW353" i="1"/>
  <c r="EH353" i="1"/>
  <c r="EZ353" i="1" s="1"/>
  <c r="DW346" i="1"/>
  <c r="EC346" i="1" s="1"/>
  <c r="EU346" i="1" s="1"/>
  <c r="DV371" i="1"/>
  <c r="EB371" i="1" s="1"/>
  <c r="DX371" i="1"/>
  <c r="ED371" i="1" s="1"/>
  <c r="EV371" i="1" s="1"/>
  <c r="DW371" i="1"/>
  <c r="EC371" i="1" s="1"/>
  <c r="EU371" i="1" s="1"/>
  <c r="EG361" i="1"/>
  <c r="EY361" i="1" s="1"/>
  <c r="DU361" i="1"/>
  <c r="ES361" i="1" s="1"/>
  <c r="ET361" i="1"/>
  <c r="EW349" i="1"/>
  <c r="EH349" i="1"/>
  <c r="EZ349" i="1" s="1"/>
  <c r="EC348" i="1"/>
  <c r="EU348" i="1" s="1"/>
  <c r="DU343" i="1"/>
  <c r="ES343" i="1" s="1"/>
  <c r="ET343" i="1"/>
  <c r="EG343" i="1"/>
  <c r="EY343" i="1" s="1"/>
  <c r="ED336" i="1"/>
  <c r="EV336" i="1" s="1"/>
  <c r="EU331" i="1"/>
  <c r="ED368" i="1"/>
  <c r="EV368" i="1" s="1"/>
  <c r="DZ319" i="1"/>
  <c r="EC319" i="1" s="1"/>
  <c r="EU319" i="1" s="1"/>
  <c r="DY319" i="1"/>
  <c r="DY318" i="1"/>
  <c r="EW305" i="1"/>
  <c r="EH305" i="1"/>
  <c r="EZ305" i="1" s="1"/>
  <c r="EX334" i="1"/>
  <c r="EW331" i="1"/>
  <c r="EH331" i="1"/>
  <c r="EZ331" i="1" s="1"/>
  <c r="EA328" i="1"/>
  <c r="EW328" i="1"/>
  <c r="EH328" i="1"/>
  <c r="EZ328" i="1" s="1"/>
  <c r="EW321" i="1"/>
  <c r="EH321" i="1"/>
  <c r="EZ321" i="1" s="1"/>
  <c r="DX293" i="1"/>
  <c r="ED293" i="1" s="1"/>
  <c r="EV293" i="1" s="1"/>
  <c r="DW293" i="1"/>
  <c r="EC293" i="1" s="1"/>
  <c r="EU293" i="1" s="1"/>
  <c r="DV293" i="1"/>
  <c r="EB293" i="1" s="1"/>
  <c r="EB336" i="1"/>
  <c r="EX333" i="1"/>
  <c r="EX323" i="1"/>
  <c r="EW320" i="1"/>
  <c r="EH320" i="1"/>
  <c r="EZ320" i="1" s="1"/>
  <c r="ED317" i="1"/>
  <c r="EV317" i="1" s="1"/>
  <c r="EB310" i="1"/>
  <c r="DV306" i="1"/>
  <c r="EB306" i="1" s="1"/>
  <c r="DX306" i="1"/>
  <c r="ED306" i="1" s="1"/>
  <c r="EV306" i="1" s="1"/>
  <c r="DW306" i="1"/>
  <c r="EC306" i="1" s="1"/>
  <c r="EU306" i="1" s="1"/>
  <c r="DY301" i="1"/>
  <c r="EV335" i="1"/>
  <c r="EG334" i="1"/>
  <c r="EY334" i="1" s="1"/>
  <c r="DU334" i="1"/>
  <c r="ES334" i="1" s="1"/>
  <c r="ET334" i="1"/>
  <c r="EH329" i="1"/>
  <c r="EZ329" i="1" s="1"/>
  <c r="EG316" i="1"/>
  <c r="EY316" i="1" s="1"/>
  <c r="DU316" i="1"/>
  <c r="ES316" i="1" s="1"/>
  <c r="ET316" i="1"/>
  <c r="EC310" i="1"/>
  <c r="EU310" i="1" s="1"/>
  <c r="DZ301" i="1"/>
  <c r="EC301" i="1" s="1"/>
  <c r="EU301" i="1" s="1"/>
  <c r="EW303" i="1"/>
  <c r="EH303" i="1"/>
  <c r="EZ303" i="1" s="1"/>
  <c r="EW292" i="1"/>
  <c r="EH292" i="1"/>
  <c r="EZ292" i="1" s="1"/>
  <c r="EW365" i="1"/>
  <c r="EH365" i="1"/>
  <c r="EZ365" i="1" s="1"/>
  <c r="EC323" i="1"/>
  <c r="EU323" i="1" s="1"/>
  <c r="EB321" i="1"/>
  <c r="DZ318" i="1"/>
  <c r="EH308" i="1"/>
  <c r="EZ308" i="1" s="1"/>
  <c r="DY310" i="1"/>
  <c r="DZ345" i="1"/>
  <c r="EH322" i="1"/>
  <c r="EZ322" i="1" s="1"/>
  <c r="EW322" i="1"/>
  <c r="DW290" i="1"/>
  <c r="DZ291" i="1"/>
  <c r="DX290" i="1"/>
  <c r="EA291" i="1"/>
  <c r="ED291" i="1" s="1"/>
  <c r="EV291" i="1" s="1"/>
  <c r="DY291" i="1"/>
  <c r="DV290" i="1"/>
  <c r="EB290" i="1" s="1"/>
  <c r="EW281" i="1"/>
  <c r="EH281" i="1"/>
  <c r="EZ281" i="1" s="1"/>
  <c r="ET271" i="1"/>
  <c r="DU271" i="1"/>
  <c r="ES271" i="1" s="1"/>
  <c r="EG271" i="1"/>
  <c r="EY271" i="1" s="1"/>
  <c r="EB270" i="1"/>
  <c r="DX258" i="1"/>
  <c r="EC291" i="1"/>
  <c r="EU291" i="1" s="1"/>
  <c r="EW274" i="1"/>
  <c r="EH274" i="1"/>
  <c r="EZ274" i="1" s="1"/>
  <c r="EB269" i="1"/>
  <c r="EV242" i="1"/>
  <c r="EG235" i="1"/>
  <c r="EY235" i="1" s="1"/>
  <c r="DU235" i="1"/>
  <c r="ES235" i="1" s="1"/>
  <c r="ET235" i="1"/>
  <c r="EW218" i="1"/>
  <c r="EH218" i="1"/>
  <c r="EZ218" i="1" s="1"/>
  <c r="EU246" i="1"/>
  <c r="EW237" i="1"/>
  <c r="EH237" i="1"/>
  <c r="EZ237" i="1" s="1"/>
  <c r="EB230" i="1"/>
  <c r="EC268" i="1"/>
  <c r="EU268" i="1" s="1"/>
  <c r="EG252" i="1"/>
  <c r="EY252" i="1" s="1"/>
  <c r="DU252" i="1"/>
  <c r="ES252" i="1" s="1"/>
  <c r="ET252" i="1"/>
  <c r="EW233" i="1"/>
  <c r="EH233" i="1"/>
  <c r="EZ233" i="1" s="1"/>
  <c r="EB232" i="1"/>
  <c r="ED230" i="1"/>
  <c r="EV230" i="1" s="1"/>
  <c r="ED229" i="1"/>
  <c r="EV229" i="1" s="1"/>
  <c r="EB219" i="1"/>
  <c r="EB215" i="1"/>
  <c r="DY220" i="1"/>
  <c r="DX201" i="1"/>
  <c r="DY200" i="1"/>
  <c r="DW201" i="1"/>
  <c r="DV201" i="1"/>
  <c r="EB201" i="1" s="1"/>
  <c r="EA200" i="1"/>
  <c r="DZ200" i="1"/>
  <c r="ET180" i="1"/>
  <c r="EG180" i="1"/>
  <c r="EY180" i="1" s="1"/>
  <c r="DU180" i="1"/>
  <c r="ES180" i="1" s="1"/>
  <c r="EC274" i="1"/>
  <c r="EU274" i="1" s="1"/>
  <c r="ED261" i="1"/>
  <c r="EV261" i="1" s="1"/>
  <c r="EV249" i="1"/>
  <c r="EZ246" i="1"/>
  <c r="EU213" i="1"/>
  <c r="EC215" i="1"/>
  <c r="EU215" i="1" s="1"/>
  <c r="DY214" i="1"/>
  <c r="EB214" i="1" s="1"/>
  <c r="DV207" i="1"/>
  <c r="EB207" i="1" s="1"/>
  <c r="EB176" i="1"/>
  <c r="EH217" i="1"/>
  <c r="EZ217" i="1" s="1"/>
  <c r="EC209" i="1"/>
  <c r="EU209" i="1" s="1"/>
  <c r="EC109" i="1"/>
  <c r="EU109" i="1" s="1"/>
  <c r="EZ219" i="1"/>
  <c r="DW217" i="1"/>
  <c r="EC217" i="1" s="1"/>
  <c r="EU217" i="1" s="1"/>
  <c r="ED215" i="1"/>
  <c r="EV215" i="1" s="1"/>
  <c r="EX207" i="1"/>
  <c r="EW205" i="1"/>
  <c r="EH205" i="1"/>
  <c r="EZ205" i="1" s="1"/>
  <c r="EH200" i="1"/>
  <c r="EZ200" i="1" s="1"/>
  <c r="EW192" i="1"/>
  <c r="EH192" i="1"/>
  <c r="EZ192" i="1" s="1"/>
  <c r="ED177" i="1"/>
  <c r="EV177" i="1" s="1"/>
  <c r="EC216" i="1"/>
  <c r="EU216" i="1" s="1"/>
  <c r="EH203" i="1"/>
  <c r="EZ203" i="1" s="1"/>
  <c r="EW203" i="1"/>
  <c r="EW201" i="1"/>
  <c r="EH201" i="1"/>
  <c r="EZ201" i="1" s="1"/>
  <c r="DZ192" i="1"/>
  <c r="EB181" i="1"/>
  <c r="EW179" i="1"/>
  <c r="EH179" i="1"/>
  <c r="EZ179" i="1" s="1"/>
  <c r="EU171" i="1"/>
  <c r="EH166" i="1"/>
  <c r="EZ166" i="1" s="1"/>
  <c r="EW166" i="1"/>
  <c r="EH161" i="1"/>
  <c r="EZ161" i="1" s="1"/>
  <c r="EW161" i="1"/>
  <c r="DV129" i="1"/>
  <c r="EB129" i="1" s="1"/>
  <c r="DX129" i="1"/>
  <c r="ED129" i="1" s="1"/>
  <c r="EV129" i="1" s="1"/>
  <c r="DW129" i="1"/>
  <c r="EC129" i="1" s="1"/>
  <c r="EU129" i="1" s="1"/>
  <c r="EU125" i="1"/>
  <c r="DX116" i="1"/>
  <c r="ED116" i="1" s="1"/>
  <c r="EV116" i="1" s="1"/>
  <c r="DW116" i="1"/>
  <c r="EC116" i="1" s="1"/>
  <c r="EU116" i="1" s="1"/>
  <c r="DV116" i="1"/>
  <c r="EB116" i="1" s="1"/>
  <c r="DX112" i="1"/>
  <c r="ED112" i="1" s="1"/>
  <c r="EV112" i="1" s="1"/>
  <c r="DW112" i="1"/>
  <c r="EC112" i="1" s="1"/>
  <c r="EU112" i="1" s="1"/>
  <c r="DV112" i="1"/>
  <c r="EB112" i="1" s="1"/>
  <c r="EB183" i="1"/>
  <c r="EB170" i="1"/>
  <c r="EC169" i="1"/>
  <c r="EU169" i="1" s="1"/>
  <c r="DY156" i="1"/>
  <c r="EG157" i="1"/>
  <c r="EY157" i="1" s="1"/>
  <c r="DU157" i="1"/>
  <c r="ES157" i="1" s="1"/>
  <c r="ET157" i="1"/>
  <c r="DX156" i="1"/>
  <c r="ED156" i="1" s="1"/>
  <c r="EV156" i="1" s="1"/>
  <c r="DW156" i="1"/>
  <c r="DW149" i="1"/>
  <c r="DZ150" i="1"/>
  <c r="EV117" i="1"/>
  <c r="EW114" i="1"/>
  <c r="EH114" i="1"/>
  <c r="EZ114" i="1" s="1"/>
  <c r="ET101" i="1"/>
  <c r="DZ122" i="1"/>
  <c r="EG168" i="1"/>
  <c r="EY168" i="1" s="1"/>
  <c r="DU168" i="1"/>
  <c r="ES168" i="1" s="1"/>
  <c r="ET168" i="1"/>
  <c r="DW151" i="1"/>
  <c r="EC151" i="1" s="1"/>
  <c r="EU151" i="1" s="1"/>
  <c r="ED115" i="1"/>
  <c r="EV115" i="1" s="1"/>
  <c r="DX98" i="1"/>
  <c r="ED98" i="1" s="1"/>
  <c r="EV98" i="1" s="1"/>
  <c r="DW98" i="1"/>
  <c r="EC98" i="1" s="1"/>
  <c r="EU98" i="1" s="1"/>
  <c r="DV98" i="1"/>
  <c r="EB98" i="1" s="1"/>
  <c r="EA102" i="1"/>
  <c r="DY205" i="1"/>
  <c r="EZ177" i="1"/>
  <c r="EB171" i="1"/>
  <c r="EC159" i="1"/>
  <c r="EU159" i="1" s="1"/>
  <c r="EC122" i="1"/>
  <c r="EU122" i="1" s="1"/>
  <c r="EW103" i="1"/>
  <c r="EH103" i="1"/>
  <c r="EZ103" i="1" s="1"/>
  <c r="EA100" i="1"/>
  <c r="ED100" i="1" s="1"/>
  <c r="EV100" i="1" s="1"/>
  <c r="DZ95" i="1"/>
  <c r="DZ100" i="1"/>
  <c r="EC100" i="1" s="1"/>
  <c r="EU100" i="1" s="1"/>
  <c r="EW424" i="1"/>
  <c r="EH424" i="1"/>
  <c r="EZ424" i="1" s="1"/>
  <c r="EW421" i="1"/>
  <c r="EH421" i="1"/>
  <c r="EZ421" i="1" s="1"/>
  <c r="EB422" i="1"/>
  <c r="EH419" i="1"/>
  <c r="EZ419" i="1" s="1"/>
  <c r="EW419" i="1"/>
  <c r="DZ427" i="1"/>
  <c r="EC427" i="1" s="1"/>
  <c r="EU427" i="1" s="1"/>
  <c r="DZ422" i="1"/>
  <c r="EC422" i="1" s="1"/>
  <c r="EU422" i="1" s="1"/>
  <c r="ED396" i="1"/>
  <c r="EV396" i="1" s="1"/>
  <c r="EX408" i="1"/>
  <c r="DW426" i="1"/>
  <c r="EC426" i="1" s="1"/>
  <c r="EU426" i="1" s="1"/>
  <c r="DV426" i="1"/>
  <c r="DX426" i="1"/>
  <c r="EW422" i="1"/>
  <c r="EH422" i="1"/>
  <c r="EZ422" i="1" s="1"/>
  <c r="EW427" i="1"/>
  <c r="EH427" i="1"/>
  <c r="EZ427" i="1" s="1"/>
  <c r="EU423" i="1"/>
  <c r="EX423" i="1"/>
  <c r="DX425" i="1"/>
  <c r="ED425" i="1" s="1"/>
  <c r="EV425" i="1" s="1"/>
  <c r="DW425" i="1"/>
  <c r="EC425" i="1" s="1"/>
  <c r="EU425" i="1" s="1"/>
  <c r="DV425" i="1"/>
  <c r="EB425" i="1" s="1"/>
  <c r="DX421" i="1"/>
  <c r="ED421" i="1" s="1"/>
  <c r="EV421" i="1" s="1"/>
  <c r="DW421" i="1"/>
  <c r="EC421" i="1" s="1"/>
  <c r="EU421" i="1" s="1"/>
  <c r="DV421" i="1"/>
  <c r="EB421" i="1" s="1"/>
  <c r="DV420" i="1"/>
  <c r="EB420" i="1" s="1"/>
  <c r="DX420" i="1"/>
  <c r="ED420" i="1" s="1"/>
  <c r="EV420" i="1" s="1"/>
  <c r="DW420" i="1"/>
  <c r="EC420" i="1" s="1"/>
  <c r="EU420" i="1" s="1"/>
  <c r="DZ417" i="1"/>
  <c r="EC417" i="1" s="1"/>
  <c r="EU417" i="1" s="1"/>
  <c r="DW410" i="1"/>
  <c r="EC410" i="1" s="1"/>
  <c r="EU410" i="1" s="1"/>
  <c r="DX410" i="1"/>
  <c r="ED410" i="1" s="1"/>
  <c r="EV410" i="1" s="1"/>
  <c r="DV410" i="1"/>
  <c r="EB410" i="1" s="1"/>
  <c r="DV427" i="1"/>
  <c r="EB427" i="1" s="1"/>
  <c r="DY418" i="1"/>
  <c r="EB418" i="1" s="1"/>
  <c r="DY426" i="1"/>
  <c r="DZ421" i="1"/>
  <c r="EA427" i="1"/>
  <c r="ED427" i="1" s="1"/>
  <c r="EV427" i="1" s="1"/>
  <c r="EW409" i="1"/>
  <c r="EH409" i="1"/>
  <c r="EZ409" i="1" s="1"/>
  <c r="EX411" i="1"/>
  <c r="EX407" i="1"/>
  <c r="DY405" i="1"/>
  <c r="EB405" i="1" s="1"/>
  <c r="DZ420" i="1"/>
  <c r="DV406" i="1"/>
  <c r="EB406" i="1" s="1"/>
  <c r="EX410" i="1"/>
  <c r="DV403" i="1"/>
  <c r="DX391" i="1"/>
  <c r="ED391" i="1" s="1"/>
  <c r="EV391" i="1" s="1"/>
  <c r="DW391" i="1"/>
  <c r="EC391" i="1" s="1"/>
  <c r="EU391" i="1" s="1"/>
  <c r="DV391" i="1"/>
  <c r="EB391" i="1" s="1"/>
  <c r="DX397" i="1"/>
  <c r="ED397" i="1" s="1"/>
  <c r="EV397" i="1" s="1"/>
  <c r="EH389" i="1"/>
  <c r="EZ389" i="1" s="1"/>
  <c r="EW389" i="1"/>
  <c r="DX384" i="1"/>
  <c r="ED384" i="1" s="1"/>
  <c r="EV384" i="1" s="1"/>
  <c r="DW384" i="1"/>
  <c r="DV384" i="1"/>
  <c r="EB384" i="1" s="1"/>
  <c r="DX381" i="1"/>
  <c r="ED381" i="1" s="1"/>
  <c r="EV381" i="1" s="1"/>
  <c r="DW381" i="1"/>
  <c r="EC381" i="1" s="1"/>
  <c r="EU381" i="1" s="1"/>
  <c r="DV381" i="1"/>
  <c r="EB381" i="1" s="1"/>
  <c r="DW377" i="1"/>
  <c r="DY376" i="1"/>
  <c r="DV377" i="1"/>
  <c r="EA376" i="1"/>
  <c r="DX377" i="1"/>
  <c r="DZ376" i="1"/>
  <c r="DY424" i="1"/>
  <c r="EC393" i="1"/>
  <c r="EU393" i="1" s="1"/>
  <c r="DW383" i="1"/>
  <c r="EC383" i="1" s="1"/>
  <c r="EU383" i="1" s="1"/>
  <c r="DV383" i="1"/>
  <c r="EB383" i="1" s="1"/>
  <c r="DX383" i="1"/>
  <c r="ED383" i="1" s="1"/>
  <c r="EV383" i="1" s="1"/>
  <c r="EW403" i="1"/>
  <c r="EH403" i="1"/>
  <c r="EZ403" i="1" s="1"/>
  <c r="DY398" i="1"/>
  <c r="ED389" i="1"/>
  <c r="EV389" i="1" s="1"/>
  <c r="EH411" i="1"/>
  <c r="EZ411" i="1" s="1"/>
  <c r="EW411" i="1"/>
  <c r="EX402" i="1"/>
  <c r="EH397" i="1"/>
  <c r="EZ397" i="1" s="1"/>
  <c r="EW397" i="1"/>
  <c r="EW380" i="1"/>
  <c r="EH380" i="1"/>
  <c r="EZ380" i="1" s="1"/>
  <c r="EX378" i="1"/>
  <c r="DV369" i="1"/>
  <c r="EB369" i="1" s="1"/>
  <c r="DX369" i="1"/>
  <c r="ED369" i="1" s="1"/>
  <c r="EV369" i="1" s="1"/>
  <c r="DW369" i="1"/>
  <c r="EC369" i="1" s="1"/>
  <c r="EU369" i="1" s="1"/>
  <c r="EX372" i="1"/>
  <c r="EX393" i="1"/>
  <c r="EW377" i="1"/>
  <c r="EH377" i="1"/>
  <c r="EZ377" i="1" s="1"/>
  <c r="EA353" i="1"/>
  <c r="DX356" i="1"/>
  <c r="ED356" i="1" s="1"/>
  <c r="EV356" i="1" s="1"/>
  <c r="DZ353" i="1"/>
  <c r="EC353" i="1" s="1"/>
  <c r="DW356" i="1"/>
  <c r="EC356" i="1" s="1"/>
  <c r="EU356" i="1" s="1"/>
  <c r="DV356" i="1"/>
  <c r="EB356" i="1" s="1"/>
  <c r="DX403" i="1"/>
  <c r="ED403" i="1" s="1"/>
  <c r="EV403" i="1" s="1"/>
  <c r="ET367" i="1"/>
  <c r="EG367" i="1"/>
  <c r="EY367" i="1" s="1"/>
  <c r="DU367" i="1"/>
  <c r="ES367" i="1" s="1"/>
  <c r="DZ365" i="1"/>
  <c r="EU361" i="1"/>
  <c r="EW342" i="1"/>
  <c r="EH342" i="1"/>
  <c r="EZ342" i="1" s="1"/>
  <c r="EX377" i="1"/>
  <c r="EX361" i="1"/>
  <c r="EW355" i="1"/>
  <c r="EH355" i="1"/>
  <c r="EZ355" i="1" s="1"/>
  <c r="DX346" i="1"/>
  <c r="ED346" i="1" s="1"/>
  <c r="EV346" i="1" s="1"/>
  <c r="EW366" i="1"/>
  <c r="EH366" i="1"/>
  <c r="EZ366" i="1" s="1"/>
  <c r="EW361" i="1"/>
  <c r="EH361" i="1"/>
  <c r="EZ361" i="1" s="1"/>
  <c r="EW348" i="1"/>
  <c r="EH348" i="1"/>
  <c r="EZ348" i="1" s="1"/>
  <c r="ET368" i="1"/>
  <c r="EG368" i="1"/>
  <c r="EY368" i="1" s="1"/>
  <c r="DU368" i="1"/>
  <c r="ES368" i="1" s="1"/>
  <c r="EW330" i="1"/>
  <c r="EH330" i="1"/>
  <c r="EZ330" i="1" s="1"/>
  <c r="DU320" i="1"/>
  <c r="ES320" i="1" s="1"/>
  <c r="ET320" i="1"/>
  <c r="EG320" i="1"/>
  <c r="EY320" i="1" s="1"/>
  <c r="EW319" i="1"/>
  <c r="EH319" i="1"/>
  <c r="EZ319" i="1" s="1"/>
  <c r="DY314" i="1"/>
  <c r="EB314" i="1" s="1"/>
  <c r="DX318" i="1"/>
  <c r="DZ314" i="1"/>
  <c r="EC314" i="1" s="1"/>
  <c r="EU314" i="1" s="1"/>
  <c r="DW318" i="1"/>
  <c r="DV318" i="1"/>
  <c r="EB318" i="1" s="1"/>
  <c r="EA314" i="1"/>
  <c r="DZ389" i="1"/>
  <c r="EC389" i="1" s="1"/>
  <c r="EU389" i="1" s="1"/>
  <c r="DX390" i="1"/>
  <c r="ED390" i="1" s="1"/>
  <c r="EV390" i="1" s="1"/>
  <c r="DY389" i="1"/>
  <c r="EB389" i="1" s="1"/>
  <c r="DW390" i="1"/>
  <c r="EC390" i="1" s="1"/>
  <c r="EU390" i="1" s="1"/>
  <c r="EA389" i="1"/>
  <c r="DV390" i="1"/>
  <c r="EB390" i="1" s="1"/>
  <c r="EH372" i="1"/>
  <c r="EZ372" i="1" s="1"/>
  <c r="DU354" i="1"/>
  <c r="ES354" i="1" s="1"/>
  <c r="EZ344" i="1"/>
  <c r="EG333" i="1"/>
  <c r="EY333" i="1" s="1"/>
  <c r="DU333" i="1"/>
  <c r="ES333" i="1" s="1"/>
  <c r="ET333" i="1"/>
  <c r="DU330" i="1"/>
  <c r="ES330" i="1" s="1"/>
  <c r="ET330" i="1"/>
  <c r="ED328" i="1"/>
  <c r="EV328" i="1" s="1"/>
  <c r="ED323" i="1"/>
  <c r="EV323" i="1" s="1"/>
  <c r="ED314" i="1"/>
  <c r="EV314" i="1" s="1"/>
  <c r="EW301" i="1"/>
  <c r="EH301" i="1"/>
  <c r="EZ301" i="1" s="1"/>
  <c r="DX292" i="1"/>
  <c r="ED292" i="1" s="1"/>
  <c r="EV292" i="1" s="1"/>
  <c r="DW292" i="1"/>
  <c r="EC292" i="1" s="1"/>
  <c r="EU292" i="1" s="1"/>
  <c r="DV292" i="1"/>
  <c r="EB292" i="1" s="1"/>
  <c r="DZ290" i="1"/>
  <c r="EW359" i="1"/>
  <c r="EH359" i="1"/>
  <c r="EZ359" i="1" s="1"/>
  <c r="EH345" i="1"/>
  <c r="EZ345" i="1" s="1"/>
  <c r="EB340" i="1"/>
  <c r="EW335" i="1"/>
  <c r="EH335" i="1"/>
  <c r="EZ335" i="1" s="1"/>
  <c r="EX317" i="1"/>
  <c r="ED310" i="1"/>
  <c r="EV310" i="1" s="1"/>
  <c r="DW281" i="1"/>
  <c r="EC281" i="1" s="1"/>
  <c r="EU281" i="1" s="1"/>
  <c r="DV281" i="1"/>
  <c r="EB281" i="1" s="1"/>
  <c r="DX281" i="1"/>
  <c r="ED281" i="1" s="1"/>
  <c r="EV281" i="1" s="1"/>
  <c r="EA279" i="1"/>
  <c r="DY323" i="1"/>
  <c r="EB323" i="1" s="1"/>
  <c r="EV303" i="1"/>
  <c r="EH302" i="1"/>
  <c r="EZ302" i="1" s="1"/>
  <c r="EW302" i="1"/>
  <c r="EW282" i="1"/>
  <c r="EH282" i="1"/>
  <c r="EZ282" i="1" s="1"/>
  <c r="EC321" i="1"/>
  <c r="EU321" i="1" s="1"/>
  <c r="EW297" i="1"/>
  <c r="EH297" i="1"/>
  <c r="EZ297" i="1" s="1"/>
  <c r="EH358" i="1"/>
  <c r="EZ358" i="1" s="1"/>
  <c r="EW316" i="1"/>
  <c r="EH316" i="1"/>
  <c r="EZ316" i="1" s="1"/>
  <c r="EX306" i="1"/>
  <c r="EW294" i="1"/>
  <c r="EH294" i="1"/>
  <c r="EZ294" i="1" s="1"/>
  <c r="EB291" i="1"/>
  <c r="EU285" i="1"/>
  <c r="EW284" i="1"/>
  <c r="EH284" i="1"/>
  <c r="EZ284" i="1" s="1"/>
  <c r="EH379" i="1"/>
  <c r="EZ379" i="1" s="1"/>
  <c r="EZ307" i="1"/>
  <c r="EW290" i="1"/>
  <c r="EH290" i="1"/>
  <c r="EZ290" i="1" s="1"/>
  <c r="DZ279" i="1"/>
  <c r="EC279" i="1" s="1"/>
  <c r="EU279" i="1" s="1"/>
  <c r="EW293" i="1"/>
  <c r="EH293" i="1"/>
  <c r="EZ293" i="1" s="1"/>
  <c r="DX260" i="1"/>
  <c r="ED260" i="1" s="1"/>
  <c r="EV260" i="1" s="1"/>
  <c r="DV260" i="1"/>
  <c r="EB260" i="1" s="1"/>
  <c r="DW260" i="1"/>
  <c r="EC260" i="1" s="1"/>
  <c r="EU260" i="1" s="1"/>
  <c r="DW257" i="1"/>
  <c r="EC257" i="1" s="1"/>
  <c r="EU257" i="1" s="1"/>
  <c r="DZ258" i="1"/>
  <c r="EC258" i="1" s="1"/>
  <c r="EU258" i="1" s="1"/>
  <c r="DV257" i="1"/>
  <c r="EB257" i="1" s="1"/>
  <c r="EA258" i="1"/>
  <c r="DY258" i="1"/>
  <c r="DX257" i="1"/>
  <c r="ED257" i="1" s="1"/>
  <c r="EV257" i="1" s="1"/>
  <c r="EG242" i="1"/>
  <c r="EY242" i="1" s="1"/>
  <c r="DU242" i="1"/>
  <c r="ES242" i="1" s="1"/>
  <c r="ET242" i="1"/>
  <c r="DW234" i="1"/>
  <c r="EC234" i="1" s="1"/>
  <c r="EU234" i="1" s="1"/>
  <c r="DV234" i="1"/>
  <c r="EB234" i="1" s="1"/>
  <c r="DX234" i="1"/>
  <c r="ED234" i="1" s="1"/>
  <c r="EV234" i="1" s="1"/>
  <c r="DY227" i="1"/>
  <c r="EB286" i="1"/>
  <c r="DX264" i="1"/>
  <c r="ED264" i="1" s="1"/>
  <c r="EV264" i="1" s="1"/>
  <c r="DV264" i="1"/>
  <c r="EB264" i="1" s="1"/>
  <c r="DW264" i="1"/>
  <c r="EC264" i="1" s="1"/>
  <c r="EU264" i="1" s="1"/>
  <c r="EU237" i="1"/>
  <c r="DZ227" i="1"/>
  <c r="EW291" i="1"/>
  <c r="EH291" i="1"/>
  <c r="EZ291" i="1" s="1"/>
  <c r="DX263" i="1"/>
  <c r="ED263" i="1" s="1"/>
  <c r="EV263" i="1" s="1"/>
  <c r="DV263" i="1"/>
  <c r="EB263" i="1" s="1"/>
  <c r="DW263" i="1"/>
  <c r="EC263" i="1" s="1"/>
  <c r="EU263" i="1" s="1"/>
  <c r="EH258" i="1"/>
  <c r="EZ258" i="1" s="1"/>
  <c r="EZ249" i="1"/>
  <c r="EG237" i="1"/>
  <c r="EY237" i="1" s="1"/>
  <c r="ET237" i="1"/>
  <c r="DX227" i="1"/>
  <c r="ED227" i="1" s="1"/>
  <c r="EV227" i="1" s="1"/>
  <c r="DZ226" i="1"/>
  <c r="DW227" i="1"/>
  <c r="DY226" i="1"/>
  <c r="DV227" i="1"/>
  <c r="EB227" i="1" s="1"/>
  <c r="EA226" i="1"/>
  <c r="ED226" i="1" s="1"/>
  <c r="EV226" i="1" s="1"/>
  <c r="EH259" i="1"/>
  <c r="EZ259" i="1" s="1"/>
  <c r="EG248" i="1"/>
  <c r="EY248" i="1" s="1"/>
  <c r="DU248" i="1"/>
  <c r="ES248" i="1" s="1"/>
  <c r="ET248" i="1"/>
  <c r="ED243" i="1"/>
  <c r="EV243" i="1" s="1"/>
  <c r="EB236" i="1"/>
  <c r="EW235" i="1"/>
  <c r="EH235" i="1"/>
  <c r="EZ235" i="1" s="1"/>
  <c r="ET194" i="1"/>
  <c r="EB190" i="1"/>
  <c r="EH261" i="1"/>
  <c r="EZ261" i="1" s="1"/>
  <c r="DY259" i="1"/>
  <c r="EB247" i="1"/>
  <c r="EW232" i="1"/>
  <c r="EH232" i="1"/>
  <c r="EZ232" i="1" s="1"/>
  <c r="EB226" i="1"/>
  <c r="EB220" i="1"/>
  <c r="DX205" i="1"/>
  <c r="ED205" i="1" s="1"/>
  <c r="EV205" i="1" s="1"/>
  <c r="DW205" i="1"/>
  <c r="DV205" i="1"/>
  <c r="EB205" i="1" s="1"/>
  <c r="EB274" i="1"/>
  <c r="ED248" i="1"/>
  <c r="EV248" i="1" s="1"/>
  <c r="ED228" i="1"/>
  <c r="EV228" i="1" s="1"/>
  <c r="EZ215" i="1"/>
  <c r="EX206" i="1"/>
  <c r="EU203" i="1"/>
  <c r="DY191" i="1"/>
  <c r="EA191" i="1"/>
  <c r="DZ191" i="1"/>
  <c r="EX178" i="1"/>
  <c r="DZ217" i="1"/>
  <c r="EW206" i="1"/>
  <c r="EH206" i="1"/>
  <c r="EZ206" i="1" s="1"/>
  <c r="DW194" i="1"/>
  <c r="EC194" i="1" s="1"/>
  <c r="EU194" i="1" s="1"/>
  <c r="EW193" i="1"/>
  <c r="EH193" i="1"/>
  <c r="EZ193" i="1" s="1"/>
  <c r="DW110" i="1"/>
  <c r="EC110" i="1" s="1"/>
  <c r="EU110" i="1" s="1"/>
  <c r="DV110" i="1"/>
  <c r="EB110" i="1" s="1"/>
  <c r="DX110" i="1"/>
  <c r="ED110" i="1" s="1"/>
  <c r="EV110" i="1" s="1"/>
  <c r="EA108" i="1"/>
  <c r="ED108" i="1" s="1"/>
  <c r="EV108" i="1" s="1"/>
  <c r="DZ108" i="1"/>
  <c r="EC108" i="1" s="1"/>
  <c r="EU108" i="1" s="1"/>
  <c r="EH221" i="1"/>
  <c r="EZ221" i="1" s="1"/>
  <c r="DX217" i="1"/>
  <c r="EB209" i="1"/>
  <c r="DX206" i="1"/>
  <c r="ED206" i="1" s="1"/>
  <c r="EV206" i="1" s="1"/>
  <c r="EA201" i="1"/>
  <c r="DX200" i="1"/>
  <c r="ED200" i="1" s="1"/>
  <c r="EV200" i="1" s="1"/>
  <c r="DZ201" i="1"/>
  <c r="DW200" i="1"/>
  <c r="EC200" i="1" s="1"/>
  <c r="EU200" i="1" s="1"/>
  <c r="DV200" i="1"/>
  <c r="EB200" i="1" s="1"/>
  <c r="DY201" i="1"/>
  <c r="EV180" i="1"/>
  <c r="DY176" i="1"/>
  <c r="EV171" i="1"/>
  <c r="EV124" i="1"/>
  <c r="EZ216" i="1"/>
  <c r="EW190" i="1"/>
  <c r="EH190" i="1"/>
  <c r="EZ190" i="1" s="1"/>
  <c r="EH167" i="1"/>
  <c r="EZ167" i="1" s="1"/>
  <c r="EW167" i="1"/>
  <c r="EA169" i="1"/>
  <c r="ED169" i="1" s="1"/>
  <c r="EV169" i="1" s="1"/>
  <c r="DZ169" i="1"/>
  <c r="DY169" i="1"/>
  <c r="EB169" i="1" s="1"/>
  <c r="DX152" i="1"/>
  <c r="ED152" i="1" s="1"/>
  <c r="EV152" i="1" s="1"/>
  <c r="DW152" i="1"/>
  <c r="EC152" i="1" s="1"/>
  <c r="EU152" i="1" s="1"/>
  <c r="DV152" i="1"/>
  <c r="EB152" i="1" s="1"/>
  <c r="DX150" i="1"/>
  <c r="DW150" i="1"/>
  <c r="EC150" i="1" s="1"/>
  <c r="EU150" i="1" s="1"/>
  <c r="DV150" i="1"/>
  <c r="EB150" i="1" s="1"/>
  <c r="EA148" i="1"/>
  <c r="DX147" i="1"/>
  <c r="DZ148" i="1"/>
  <c r="DW147" i="1"/>
  <c r="EC147" i="1" s="1"/>
  <c r="EU147" i="1" s="1"/>
  <c r="DY148" i="1"/>
  <c r="DV147" i="1"/>
  <c r="EU124" i="1"/>
  <c r="DX111" i="1"/>
  <c r="ED111" i="1" s="1"/>
  <c r="EV111" i="1" s="1"/>
  <c r="DW111" i="1"/>
  <c r="EC111" i="1" s="1"/>
  <c r="EU111" i="1" s="1"/>
  <c r="DY109" i="1"/>
  <c r="EH178" i="1"/>
  <c r="EZ178" i="1" s="1"/>
  <c r="EC170" i="1"/>
  <c r="EU170" i="1" s="1"/>
  <c r="DW166" i="1"/>
  <c r="EC166" i="1" s="1"/>
  <c r="EU166" i="1" s="1"/>
  <c r="DV166" i="1"/>
  <c r="EB166" i="1" s="1"/>
  <c r="EV157" i="1"/>
  <c r="DX149" i="1"/>
  <c r="EA150" i="1"/>
  <c r="EX117" i="1"/>
  <c r="EA149" i="1"/>
  <c r="EU123" i="1"/>
  <c r="EB123" i="1"/>
  <c r="DV104" i="1"/>
  <c r="EB104" i="1" s="1"/>
  <c r="EZ181" i="1"/>
  <c r="EG172" i="1"/>
  <c r="EY172" i="1" s="1"/>
  <c r="DU172" i="1"/>
  <c r="ES172" i="1" s="1"/>
  <c r="ET172" i="1"/>
  <c r="DX151" i="1"/>
  <c r="ED151" i="1" s="1"/>
  <c r="EV151" i="1" s="1"/>
  <c r="EG124" i="1"/>
  <c r="EY124" i="1" s="1"/>
  <c r="DU124" i="1"/>
  <c r="ES124" i="1" s="1"/>
  <c r="ET124" i="1"/>
  <c r="EB115" i="1"/>
  <c r="EX110" i="1"/>
  <c r="EA109" i="1"/>
  <c r="ED109" i="1" s="1"/>
  <c r="EV109" i="1" s="1"/>
  <c r="DX102" i="1"/>
  <c r="ED102" i="1" s="1"/>
  <c r="EV102" i="1" s="1"/>
  <c r="DW102" i="1"/>
  <c r="EC102" i="1" s="1"/>
  <c r="EU102" i="1" s="1"/>
  <c r="DV102" i="1"/>
  <c r="EA209" i="1"/>
  <c r="ED209" i="1" s="1"/>
  <c r="EV209" i="1" s="1"/>
  <c r="DZ205" i="1"/>
  <c r="EH182" i="1"/>
  <c r="EZ182" i="1" s="1"/>
  <c r="EC167" i="1"/>
  <c r="EU167" i="1" s="1"/>
  <c r="EB167" i="1"/>
  <c r="EC161" i="1"/>
  <c r="EU161" i="1" s="1"/>
  <c r="ED159" i="1"/>
  <c r="EV159" i="1" s="1"/>
  <c r="ED113" i="1"/>
  <c r="EV113" i="1" s="1"/>
  <c r="DW101" i="1"/>
  <c r="EC101" i="1" s="1"/>
  <c r="EU101" i="1" s="1"/>
  <c r="EU99" i="1"/>
  <c r="EC96" i="1"/>
  <c r="EU96" i="1" s="1"/>
  <c r="EA95" i="1"/>
  <c r="ED95" i="1" s="1"/>
  <c r="EV95" i="1" s="1"/>
  <c r="EB100" i="1"/>
  <c r="EZ98" i="1"/>
  <c r="EX422" i="1"/>
  <c r="EA426" i="1"/>
  <c r="EW425" i="1"/>
  <c r="EH425" i="1"/>
  <c r="EZ425" i="1" s="1"/>
  <c r="DX424" i="1"/>
  <c r="ED424" i="1" s="1"/>
  <c r="EV424" i="1" s="1"/>
  <c r="DW424" i="1"/>
  <c r="EC424" i="1" s="1"/>
  <c r="EU424" i="1" s="1"/>
  <c r="DV424" i="1"/>
  <c r="EW412" i="1"/>
  <c r="EH412" i="1"/>
  <c r="EZ412" i="1" s="1"/>
  <c r="EG419" i="1"/>
  <c r="EY419" i="1" s="1"/>
  <c r="DU419" i="1"/>
  <c r="ES419" i="1" s="1"/>
  <c r="ET419" i="1"/>
  <c r="EW423" i="1"/>
  <c r="EH423" i="1"/>
  <c r="EZ423" i="1" s="1"/>
  <c r="EX424" i="1"/>
  <c r="EW420" i="1"/>
  <c r="EH420" i="1"/>
  <c r="EZ420" i="1" s="1"/>
  <c r="ED422" i="1"/>
  <c r="EV422" i="1" s="1"/>
  <c r="DZ418" i="1"/>
  <c r="EC418" i="1" s="1"/>
  <c r="EU418" i="1" s="1"/>
  <c r="EH418" i="1"/>
  <c r="EZ418" i="1" s="1"/>
  <c r="EW418" i="1"/>
  <c r="EW417" i="1"/>
  <c r="EH417" i="1"/>
  <c r="EZ417" i="1" s="1"/>
  <c r="EW410" i="1"/>
  <c r="EH410" i="1"/>
  <c r="EZ410" i="1" s="1"/>
  <c r="EW406" i="1"/>
  <c r="EH406" i="1"/>
  <c r="EZ406" i="1" s="1"/>
  <c r="EC406" i="1"/>
  <c r="EU406" i="1" s="1"/>
  <c r="EX421" i="1"/>
  <c r="EB411" i="1"/>
  <c r="EX409" i="1"/>
  <c r="EW402" i="1"/>
  <c r="EH402" i="1"/>
  <c r="EZ402" i="1" s="1"/>
  <c r="DV397" i="1"/>
  <c r="EB397" i="1" s="1"/>
  <c r="DX394" i="1"/>
  <c r="ED394" i="1" s="1"/>
  <c r="EV394" i="1" s="1"/>
  <c r="DW394" i="1"/>
  <c r="EC394" i="1" s="1"/>
  <c r="EU394" i="1" s="1"/>
  <c r="DV394" i="1"/>
  <c r="EB394" i="1" s="1"/>
  <c r="EB417" i="1"/>
  <c r="EB412" i="1"/>
  <c r="EW383" i="1"/>
  <c r="EH383" i="1"/>
  <c r="EZ383" i="1" s="1"/>
  <c r="EB408" i="1"/>
  <c r="EX406" i="1"/>
  <c r="EA398" i="1"/>
  <c r="EA403" i="1"/>
  <c r="DW402" i="1"/>
  <c r="EC402" i="1" s="1"/>
  <c r="EU402" i="1" s="1"/>
  <c r="DY403" i="1"/>
  <c r="DZ403" i="1"/>
  <c r="EC403" i="1" s="1"/>
  <c r="EU403" i="1" s="1"/>
  <c r="DX402" i="1"/>
  <c r="ED402" i="1" s="1"/>
  <c r="EV402" i="1" s="1"/>
  <c r="DV402" i="1"/>
  <c r="EB402" i="1" s="1"/>
  <c r="EW378" i="1"/>
  <c r="EH378" i="1"/>
  <c r="EZ378" i="1" s="1"/>
  <c r="DV398" i="1"/>
  <c r="EB398" i="1" s="1"/>
  <c r="DX398" i="1"/>
  <c r="ED398" i="1" s="1"/>
  <c r="EV398" i="1" s="1"/>
  <c r="DW398" i="1"/>
  <c r="EC398" i="1" s="1"/>
  <c r="EU398" i="1" s="1"/>
  <c r="DZ384" i="1"/>
  <c r="DV370" i="1"/>
  <c r="EB370" i="1" s="1"/>
  <c r="DX370" i="1"/>
  <c r="ED370" i="1" s="1"/>
  <c r="EV370" i="1" s="1"/>
  <c r="DW370" i="1"/>
  <c r="EC370" i="1" s="1"/>
  <c r="EU370" i="1" s="1"/>
  <c r="EB355" i="1"/>
  <c r="EH370" i="1"/>
  <c r="EZ370" i="1" s="1"/>
  <c r="EW370" i="1"/>
  <c r="EB366" i="1"/>
  <c r="ED366" i="1"/>
  <c r="EV366" i="1" s="1"/>
  <c r="EW347" i="1"/>
  <c r="EH347" i="1"/>
  <c r="EZ347" i="1" s="1"/>
  <c r="EC328" i="1"/>
  <c r="EU328" i="1" s="1"/>
  <c r="ET382" i="1"/>
  <c r="DU382" i="1"/>
  <c r="ES382" i="1" s="1"/>
  <c r="EG382" i="1"/>
  <c r="EY382" i="1" s="1"/>
  <c r="EA377" i="1"/>
  <c r="DZ377" i="1"/>
  <c r="DX376" i="1"/>
  <c r="DY377" i="1"/>
  <c r="DW376" i="1"/>
  <c r="EC376" i="1" s="1"/>
  <c r="EU376" i="1" s="1"/>
  <c r="DV376" i="1"/>
  <c r="EB376" i="1" s="1"/>
  <c r="EZ357" i="1"/>
  <c r="EW354" i="1"/>
  <c r="EH354" i="1"/>
  <c r="EZ354" i="1" s="1"/>
  <c r="EW346" i="1"/>
  <c r="EH346" i="1"/>
  <c r="EZ346" i="1" s="1"/>
  <c r="ET341" i="1"/>
  <c r="EG341" i="1"/>
  <c r="EY341" i="1" s="1"/>
  <c r="DU341" i="1"/>
  <c r="ES341" i="1" s="1"/>
  <c r="EU335" i="1"/>
  <c r="EW332" i="1"/>
  <c r="EH332" i="1"/>
  <c r="EZ332" i="1" s="1"/>
  <c r="EW324" i="1"/>
  <c r="EH324" i="1"/>
  <c r="EZ324" i="1" s="1"/>
  <c r="EU320" i="1"/>
  <c r="EA318" i="1"/>
  <c r="EB305" i="1"/>
  <c r="DX297" i="1"/>
  <c r="ED297" i="1" s="1"/>
  <c r="EV297" i="1" s="1"/>
  <c r="DW297" i="1"/>
  <c r="EC297" i="1" s="1"/>
  <c r="EU297" i="1" s="1"/>
  <c r="DV297" i="1"/>
  <c r="EB297" i="1" s="1"/>
  <c r="EH390" i="1"/>
  <c r="EZ390" i="1" s="1"/>
  <c r="DZ328" i="1"/>
  <c r="EX322" i="1"/>
  <c r="DV319" i="1"/>
  <c r="EB319" i="1" s="1"/>
  <c r="EB301" i="1"/>
  <c r="DX295" i="1"/>
  <c r="ED295" i="1" s="1"/>
  <c r="EV295" i="1" s="1"/>
  <c r="DW295" i="1"/>
  <c r="EC295" i="1" s="1"/>
  <c r="EU295" i="1" s="1"/>
  <c r="DV295" i="1"/>
  <c r="EB295" i="1" s="1"/>
  <c r="EU334" i="1"/>
  <c r="EC330" i="1"/>
  <c r="EU330" i="1" s="1"/>
  <c r="EA332" i="1"/>
  <c r="DZ332" i="1"/>
  <c r="DY332" i="1"/>
  <c r="ET304" i="1"/>
  <c r="EG304" i="1"/>
  <c r="EY304" i="1" s="1"/>
  <c r="DU304" i="1"/>
  <c r="ES304" i="1" s="1"/>
  <c r="EB335" i="1"/>
  <c r="EC322" i="1"/>
  <c r="EU322" i="1" s="1"/>
  <c r="EZ315" i="1"/>
  <c r="EA319" i="1"/>
  <c r="ED319" i="1" s="1"/>
  <c r="EV319" i="1" s="1"/>
  <c r="EB303" i="1"/>
  <c r="ET268" i="1"/>
  <c r="EG268" i="1"/>
  <c r="EY268" i="1" s="1"/>
  <c r="DU268" i="1"/>
  <c r="ES268" i="1" s="1"/>
  <c r="EC340" i="1"/>
  <c r="EU340" i="1" s="1"/>
  <c r="EG329" i="1"/>
  <c r="EY329" i="1" s="1"/>
  <c r="DU329" i="1"/>
  <c r="ES329" i="1" s="1"/>
  <c r="ET329" i="1"/>
  <c r="EH323" i="1"/>
  <c r="EZ323" i="1" s="1"/>
  <c r="DX296" i="1"/>
  <c r="ED296" i="1" s="1"/>
  <c r="EV296" i="1" s="1"/>
  <c r="DW296" i="1"/>
  <c r="EC296" i="1" s="1"/>
  <c r="EU296" i="1" s="1"/>
  <c r="DV296" i="1"/>
  <c r="EB296" i="1" s="1"/>
  <c r="EC304" i="1"/>
  <c r="EU304" i="1" s="1"/>
  <c r="EA290" i="1"/>
  <c r="EU286" i="1"/>
  <c r="EW285" i="1"/>
  <c r="EH285" i="1"/>
  <c r="EZ285" i="1" s="1"/>
  <c r="DY279" i="1"/>
  <c r="EB279" i="1" s="1"/>
  <c r="EA345" i="1"/>
  <c r="EH333" i="1"/>
  <c r="EZ333" i="1" s="1"/>
  <c r="EH306" i="1"/>
  <c r="EZ306" i="1" s="1"/>
  <c r="EU283" i="1"/>
  <c r="EC280" i="1"/>
  <c r="EU280" i="1" s="1"/>
  <c r="EB284" i="1"/>
  <c r="EW275" i="1"/>
  <c r="EH275" i="1"/>
  <c r="EZ275" i="1" s="1"/>
  <c r="EW273" i="1"/>
  <c r="EH273" i="1"/>
  <c r="EZ273" i="1" s="1"/>
  <c r="EC270" i="1"/>
  <c r="EU270" i="1" s="1"/>
  <c r="EG285" i="1"/>
  <c r="EY285" i="1" s="1"/>
  <c r="DU285" i="1"/>
  <c r="ES285" i="1" s="1"/>
  <c r="ET285" i="1"/>
  <c r="EW257" i="1"/>
  <c r="EH257" i="1"/>
  <c r="EZ257" i="1" s="1"/>
  <c r="EB250" i="1"/>
  <c r="ET272" i="1"/>
  <c r="EW271" i="1"/>
  <c r="EH271" i="1"/>
  <c r="EZ271" i="1" s="1"/>
  <c r="DV258" i="1"/>
  <c r="EB258" i="1" s="1"/>
  <c r="ET245" i="1"/>
  <c r="EG245" i="1"/>
  <c r="EY245" i="1" s="1"/>
  <c r="DU245" i="1"/>
  <c r="ES245" i="1" s="1"/>
  <c r="EU244" i="1"/>
  <c r="ET241" i="1"/>
  <c r="EG241" i="1"/>
  <c r="EY241" i="1" s="1"/>
  <c r="DU241" i="1"/>
  <c r="ES241" i="1" s="1"/>
  <c r="EX282" i="1"/>
  <c r="EC272" i="1"/>
  <c r="EU272" i="1" s="1"/>
  <c r="EC269" i="1"/>
  <c r="EU269" i="1" s="1"/>
  <c r="DX262" i="1"/>
  <c r="ED262" i="1" s="1"/>
  <c r="EV262" i="1" s="1"/>
  <c r="DV262" i="1"/>
  <c r="EB262" i="1" s="1"/>
  <c r="DW262" i="1"/>
  <c r="EC262" i="1" s="1"/>
  <c r="EU262" i="1" s="1"/>
  <c r="EV253" i="1"/>
  <c r="EZ250" i="1"/>
  <c r="EB243" i="1"/>
  <c r="EV236" i="1"/>
  <c r="EZ227" i="1"/>
  <c r="ET218" i="1"/>
  <c r="EG218" i="1"/>
  <c r="EY218" i="1" s="1"/>
  <c r="DU218" i="1"/>
  <c r="ES218" i="1" s="1"/>
  <c r="ED279" i="1"/>
  <c r="EV279" i="1" s="1"/>
  <c r="EV245" i="1"/>
  <c r="ED237" i="1"/>
  <c r="EV237" i="1" s="1"/>
  <c r="EW236" i="1"/>
  <c r="EH236" i="1"/>
  <c r="EZ236" i="1" s="1"/>
  <c r="EW234" i="1"/>
  <c r="EH234" i="1"/>
  <c r="EZ234" i="1" s="1"/>
  <c r="EZ245" i="1"/>
  <c r="EZ242" i="1"/>
  <c r="ED233" i="1"/>
  <c r="EV233" i="1" s="1"/>
  <c r="EW231" i="1"/>
  <c r="EH231" i="1"/>
  <c r="EZ231" i="1" s="1"/>
  <c r="EB229" i="1"/>
  <c r="EW229" i="1"/>
  <c r="EH229" i="1"/>
  <c r="EZ229" i="1" s="1"/>
  <c r="EC222" i="1"/>
  <c r="EU222" i="1" s="1"/>
  <c r="ED220" i="1"/>
  <c r="EV220" i="1" s="1"/>
  <c r="DX195" i="1"/>
  <c r="ED195" i="1" s="1"/>
  <c r="EV195" i="1" s="1"/>
  <c r="DW195" i="1"/>
  <c r="EC195" i="1" s="1"/>
  <c r="EU195" i="1" s="1"/>
  <c r="DV195" i="1"/>
  <c r="EB195" i="1" s="1"/>
  <c r="DX193" i="1"/>
  <c r="ED193" i="1" s="1"/>
  <c r="EV193" i="1" s="1"/>
  <c r="DW193" i="1"/>
  <c r="EC193" i="1" s="1"/>
  <c r="EU193" i="1" s="1"/>
  <c r="DV193" i="1"/>
  <c r="EB193" i="1" s="1"/>
  <c r="DX191" i="1"/>
  <c r="ED191" i="1" s="1"/>
  <c r="EV191" i="1" s="1"/>
  <c r="DW191" i="1"/>
  <c r="EC191" i="1" s="1"/>
  <c r="EU191" i="1" s="1"/>
  <c r="DV191" i="1"/>
  <c r="EB191" i="1" s="1"/>
  <c r="EA188" i="1"/>
  <c r="DX189" i="1"/>
  <c r="ED189" i="1" s="1"/>
  <c r="EV189" i="1" s="1"/>
  <c r="DZ188" i="1"/>
  <c r="EC188" i="1" s="1"/>
  <c r="EU188" i="1" s="1"/>
  <c r="DW189" i="1"/>
  <c r="EC189" i="1" s="1"/>
  <c r="EU189" i="1" s="1"/>
  <c r="DY188" i="1"/>
  <c r="EB188" i="1" s="1"/>
  <c r="DV189" i="1"/>
  <c r="EB189" i="1" s="1"/>
  <c r="ED274" i="1"/>
  <c r="EV274" i="1" s="1"/>
  <c r="EC261" i="1"/>
  <c r="EU261" i="1" s="1"/>
  <c r="EZ253" i="1"/>
  <c r="EG244" i="1"/>
  <c r="EY244" i="1" s="1"/>
  <c r="DU244" i="1"/>
  <c r="ES244" i="1" s="1"/>
  <c r="ET244" i="1"/>
  <c r="EH230" i="1"/>
  <c r="EZ230" i="1" s="1"/>
  <c r="EC226" i="1"/>
  <c r="EU226" i="1" s="1"/>
  <c r="EH209" i="1"/>
  <c r="EZ209" i="1" s="1"/>
  <c r="EW209" i="1"/>
  <c r="DW219" i="1"/>
  <c r="EC219" i="1" s="1"/>
  <c r="EU219" i="1" s="1"/>
  <c r="ED203" i="1"/>
  <c r="EV203" i="1" s="1"/>
  <c r="EW195" i="1"/>
  <c r="EH195" i="1"/>
  <c r="EZ195" i="1" s="1"/>
  <c r="EW188" i="1"/>
  <c r="EH188" i="1"/>
  <c r="EZ188" i="1" s="1"/>
  <c r="EW183" i="1"/>
  <c r="EH183" i="1"/>
  <c r="EZ183" i="1" s="1"/>
  <c r="DW220" i="1"/>
  <c r="EC220" i="1" s="1"/>
  <c r="EU220" i="1" s="1"/>
  <c r="EA217" i="1"/>
  <c r="EV216" i="1"/>
  <c r="EH208" i="1"/>
  <c r="EZ208" i="1" s="1"/>
  <c r="EX203" i="1"/>
  <c r="EW191" i="1"/>
  <c r="EH191" i="1"/>
  <c r="EZ191" i="1" s="1"/>
  <c r="EB177" i="1"/>
  <c r="EW172" i="1"/>
  <c r="EH172" i="1"/>
  <c r="EZ172" i="1" s="1"/>
  <c r="DX148" i="1"/>
  <c r="ED148" i="1" s="1"/>
  <c r="EV148" i="1" s="1"/>
  <c r="DY147" i="1"/>
  <c r="DW148" i="1"/>
  <c r="EC148" i="1" s="1"/>
  <c r="EU148" i="1" s="1"/>
  <c r="DV148" i="1"/>
  <c r="EB148" i="1" s="1"/>
  <c r="EA147" i="1"/>
  <c r="DZ147" i="1"/>
  <c r="EV125" i="1"/>
  <c r="ET113" i="1"/>
  <c r="EG113" i="1"/>
  <c r="EY113" i="1" s="1"/>
  <c r="DU113" i="1"/>
  <c r="ES113" i="1" s="1"/>
  <c r="EX209" i="1"/>
  <c r="EH159" i="1"/>
  <c r="EZ159" i="1" s="1"/>
  <c r="EW159" i="1"/>
  <c r="EH157" i="1"/>
  <c r="EZ157" i="1" s="1"/>
  <c r="EW157" i="1"/>
  <c r="DV127" i="1"/>
  <c r="EB127" i="1" s="1"/>
  <c r="DX127" i="1"/>
  <c r="ED127" i="1" s="1"/>
  <c r="EV127" i="1" s="1"/>
  <c r="DW127" i="1"/>
  <c r="EC127" i="1" s="1"/>
  <c r="EU127" i="1" s="1"/>
  <c r="DV126" i="1"/>
  <c r="EB126" i="1" s="1"/>
  <c r="DX126" i="1"/>
  <c r="ED126" i="1" s="1"/>
  <c r="EV126" i="1" s="1"/>
  <c r="DW126" i="1"/>
  <c r="EC126" i="1" s="1"/>
  <c r="EU126" i="1" s="1"/>
  <c r="EH123" i="1"/>
  <c r="EZ123" i="1" s="1"/>
  <c r="EW123" i="1"/>
  <c r="EU178" i="1"/>
  <c r="DZ156" i="1"/>
  <c r="DV156" i="1"/>
  <c r="EB156" i="1" s="1"/>
  <c r="DV111" i="1"/>
  <c r="EB111" i="1" s="1"/>
  <c r="DY149" i="1"/>
  <c r="EB149" i="1" s="1"/>
  <c r="EA122" i="1"/>
  <c r="ED122" i="1" s="1"/>
  <c r="EV122" i="1" s="1"/>
  <c r="EB117" i="1"/>
  <c r="DY102" i="1"/>
  <c r="EV168" i="1"/>
  <c r="EW116" i="1"/>
  <c r="EH116" i="1"/>
  <c r="EZ116" i="1" s="1"/>
  <c r="EX114" i="1"/>
  <c r="EW104" i="1"/>
  <c r="EH104" i="1"/>
  <c r="EZ104" i="1" s="1"/>
  <c r="EW102" i="1"/>
  <c r="EH102" i="1"/>
  <c r="EZ102" i="1" s="1"/>
  <c r="ED167" i="1"/>
  <c r="EV167" i="1" s="1"/>
  <c r="ED161" i="1"/>
  <c r="EV161" i="1" s="1"/>
  <c r="EB159" i="1"/>
  <c r="EB122" i="1"/>
  <c r="EH113" i="1"/>
  <c r="EZ113" i="1" s="1"/>
  <c r="EG97" i="1"/>
  <c r="EY97" i="1" s="1"/>
  <c r="DU97" i="1"/>
  <c r="ES97" i="1" s="1"/>
  <c r="ET97" i="1"/>
  <c r="ED103" i="1"/>
  <c r="EV103" i="1" s="1"/>
  <c r="EZ99" i="1"/>
  <c r="DY95" i="1"/>
  <c r="EB95" i="1" s="1"/>
  <c r="EB96" i="1"/>
  <c r="ED97" i="1"/>
  <c r="EV97" i="1" s="1"/>
  <c r="EB108" i="1"/>
  <c r="EG95" i="1" l="1"/>
  <c r="EY95" i="1" s="1"/>
  <c r="DU95" i="1"/>
  <c r="ES95" i="1" s="1"/>
  <c r="ET95" i="1"/>
  <c r="ET279" i="1"/>
  <c r="EG279" i="1"/>
  <c r="EY279" i="1" s="1"/>
  <c r="DU279" i="1"/>
  <c r="ES279" i="1" s="1"/>
  <c r="EG405" i="1"/>
  <c r="EY405" i="1" s="1"/>
  <c r="DU405" i="1"/>
  <c r="ES405" i="1" s="1"/>
  <c r="ET405" i="1"/>
  <c r="EG418" i="1"/>
  <c r="EY418" i="1" s="1"/>
  <c r="DU418" i="1"/>
  <c r="ES418" i="1" s="1"/>
  <c r="ET418" i="1"/>
  <c r="ET169" i="1"/>
  <c r="EG169" i="1"/>
  <c r="EY169" i="1" s="1"/>
  <c r="DU169" i="1"/>
  <c r="ES169" i="1" s="1"/>
  <c r="EG214" i="1"/>
  <c r="EY214" i="1" s="1"/>
  <c r="DU214" i="1"/>
  <c r="ES214" i="1" s="1"/>
  <c r="ET214" i="1"/>
  <c r="EG328" i="1"/>
  <c r="EY328" i="1" s="1"/>
  <c r="DU328" i="1"/>
  <c r="ES328" i="1" s="1"/>
  <c r="ET328" i="1"/>
  <c r="ET149" i="1"/>
  <c r="EG188" i="1"/>
  <c r="EY188" i="1" s="1"/>
  <c r="ET188" i="1"/>
  <c r="EG389" i="1"/>
  <c r="EY389" i="1" s="1"/>
  <c r="DU389" i="1"/>
  <c r="ES389" i="1" s="1"/>
  <c r="ET389" i="1"/>
  <c r="EU353" i="1"/>
  <c r="EG353" i="1"/>
  <c r="EY353" i="1" s="1"/>
  <c r="EG192" i="1"/>
  <c r="EY192" i="1" s="1"/>
  <c r="DU192" i="1"/>
  <c r="ES192" i="1" s="1"/>
  <c r="ET192" i="1"/>
  <c r="EG159" i="1"/>
  <c r="EY159" i="1" s="1"/>
  <c r="DU159" i="1"/>
  <c r="ES159" i="1" s="1"/>
  <c r="ET159" i="1"/>
  <c r="EG195" i="1"/>
  <c r="EY195" i="1" s="1"/>
  <c r="DU195" i="1"/>
  <c r="ES195" i="1" s="1"/>
  <c r="ET195" i="1"/>
  <c r="EG272" i="1"/>
  <c r="EY272" i="1" s="1"/>
  <c r="ET402" i="1"/>
  <c r="EG402" i="1"/>
  <c r="EY402" i="1" s="1"/>
  <c r="DU402" i="1"/>
  <c r="ES402" i="1" s="1"/>
  <c r="EG408" i="1"/>
  <c r="EY408" i="1" s="1"/>
  <c r="DU408" i="1"/>
  <c r="ES408" i="1" s="1"/>
  <c r="ET408" i="1"/>
  <c r="EG411" i="1"/>
  <c r="EY411" i="1" s="1"/>
  <c r="DU411" i="1"/>
  <c r="ES411" i="1" s="1"/>
  <c r="ET411" i="1"/>
  <c r="EG191" i="1"/>
  <c r="EY191" i="1" s="1"/>
  <c r="DU191" i="1"/>
  <c r="ES191" i="1" s="1"/>
  <c r="ET191" i="1"/>
  <c r="EG284" i="1"/>
  <c r="EY284" i="1" s="1"/>
  <c r="DU284" i="1"/>
  <c r="ES284" i="1" s="1"/>
  <c r="ET284" i="1"/>
  <c r="ET296" i="1"/>
  <c r="EG296" i="1"/>
  <c r="EY296" i="1" s="1"/>
  <c r="DU296" i="1"/>
  <c r="ES296" i="1" s="1"/>
  <c r="ET301" i="1"/>
  <c r="EG301" i="1"/>
  <c r="EY301" i="1" s="1"/>
  <c r="DU301" i="1"/>
  <c r="ES301" i="1" s="1"/>
  <c r="ET305" i="1"/>
  <c r="EG305" i="1"/>
  <c r="EY305" i="1" s="1"/>
  <c r="DU305" i="1"/>
  <c r="ES305" i="1" s="1"/>
  <c r="EG376" i="1"/>
  <c r="EY376" i="1" s="1"/>
  <c r="ET376" i="1"/>
  <c r="EG355" i="1"/>
  <c r="EY355" i="1" s="1"/>
  <c r="DU355" i="1"/>
  <c r="ES355" i="1" s="1"/>
  <c r="ET355" i="1"/>
  <c r="EG115" i="1"/>
  <c r="EY115" i="1" s="1"/>
  <c r="DU115" i="1"/>
  <c r="ES115" i="1" s="1"/>
  <c r="ET115" i="1"/>
  <c r="ED149" i="1"/>
  <c r="EV149" i="1" s="1"/>
  <c r="ET152" i="1"/>
  <c r="EG152" i="1"/>
  <c r="EY152" i="1" s="1"/>
  <c r="DU152" i="1"/>
  <c r="ES152" i="1" s="1"/>
  <c r="EG200" i="1"/>
  <c r="EY200" i="1" s="1"/>
  <c r="DU200" i="1"/>
  <c r="ES200" i="1" s="1"/>
  <c r="ET200" i="1"/>
  <c r="EG110" i="1"/>
  <c r="EY110" i="1" s="1"/>
  <c r="DU110" i="1"/>
  <c r="ES110" i="1" s="1"/>
  <c r="ET110" i="1"/>
  <c r="EC205" i="1"/>
  <c r="EU205" i="1" s="1"/>
  <c r="EG194" i="1"/>
  <c r="EY194" i="1" s="1"/>
  <c r="EC227" i="1"/>
  <c r="EU227" i="1" s="1"/>
  <c r="DU237" i="1"/>
  <c r="ES237" i="1" s="1"/>
  <c r="ET264" i="1"/>
  <c r="EG264" i="1"/>
  <c r="EY264" i="1" s="1"/>
  <c r="DU264" i="1"/>
  <c r="ES264" i="1" s="1"/>
  <c r="ET292" i="1"/>
  <c r="EG292" i="1"/>
  <c r="EY292" i="1" s="1"/>
  <c r="DU292" i="1"/>
  <c r="ES292" i="1" s="1"/>
  <c r="EG330" i="1"/>
  <c r="EY330" i="1" s="1"/>
  <c r="ET318" i="1"/>
  <c r="EG314" i="1"/>
  <c r="EY314" i="1" s="1"/>
  <c r="DU314" i="1"/>
  <c r="ES314" i="1" s="1"/>
  <c r="ET314" i="1"/>
  <c r="ED377" i="1"/>
  <c r="EV377" i="1" s="1"/>
  <c r="EC377" i="1"/>
  <c r="EU377" i="1" s="1"/>
  <c r="ET384" i="1"/>
  <c r="EG427" i="1"/>
  <c r="EY427" i="1" s="1"/>
  <c r="DU427" i="1"/>
  <c r="ES427" i="1" s="1"/>
  <c r="ET427" i="1"/>
  <c r="EG421" i="1"/>
  <c r="EY421" i="1" s="1"/>
  <c r="DU421" i="1"/>
  <c r="ES421" i="1" s="1"/>
  <c r="ET421" i="1"/>
  <c r="ED426" i="1"/>
  <c r="EV426" i="1" s="1"/>
  <c r="DU101" i="1"/>
  <c r="ES101" i="1" s="1"/>
  <c r="EC156" i="1"/>
  <c r="EU156" i="1" s="1"/>
  <c r="ET183" i="1"/>
  <c r="EG183" i="1"/>
  <c r="EY183" i="1" s="1"/>
  <c r="DU183" i="1"/>
  <c r="ES183" i="1" s="1"/>
  <c r="EG116" i="1"/>
  <c r="EY116" i="1" s="1"/>
  <c r="DU116" i="1"/>
  <c r="ES116" i="1" s="1"/>
  <c r="ET116" i="1"/>
  <c r="EG207" i="1"/>
  <c r="EY207" i="1" s="1"/>
  <c r="DU207" i="1"/>
  <c r="ES207" i="1" s="1"/>
  <c r="ET207" i="1"/>
  <c r="ED201" i="1"/>
  <c r="EV201" i="1" s="1"/>
  <c r="DU219" i="1"/>
  <c r="ES219" i="1" s="1"/>
  <c r="ET219" i="1"/>
  <c r="EG219" i="1"/>
  <c r="EY219" i="1" s="1"/>
  <c r="EG269" i="1"/>
  <c r="EY269" i="1" s="1"/>
  <c r="DU269" i="1"/>
  <c r="ES269" i="1" s="1"/>
  <c r="ET269" i="1"/>
  <c r="ED258" i="1"/>
  <c r="EV258" i="1" s="1"/>
  <c r="EC290" i="1"/>
  <c r="EU290" i="1" s="1"/>
  <c r="ET306" i="1"/>
  <c r="EG306" i="1"/>
  <c r="EY306" i="1" s="1"/>
  <c r="DU306" i="1"/>
  <c r="ES306" i="1" s="1"/>
  <c r="ET293" i="1"/>
  <c r="DU293" i="1"/>
  <c r="ES293" i="1" s="1"/>
  <c r="EG293" i="1"/>
  <c r="EY293" i="1" s="1"/>
  <c r="ET395" i="1"/>
  <c r="EG395" i="1"/>
  <c r="EY395" i="1" s="1"/>
  <c r="DU395" i="1"/>
  <c r="ES395" i="1" s="1"/>
  <c r="EG99" i="1"/>
  <c r="EY99" i="1" s="1"/>
  <c r="DU99" i="1"/>
  <c r="ES99" i="1" s="1"/>
  <c r="ET99" i="1"/>
  <c r="ET160" i="1"/>
  <c r="EG160" i="1"/>
  <c r="EY160" i="1" s="1"/>
  <c r="DU160" i="1"/>
  <c r="ES160" i="1" s="1"/>
  <c r="ED188" i="1"/>
  <c r="EV188" i="1" s="1"/>
  <c r="EG202" i="1"/>
  <c r="EY202" i="1" s="1"/>
  <c r="DU202" i="1"/>
  <c r="ES202" i="1" s="1"/>
  <c r="ET202" i="1"/>
  <c r="EG221" i="1"/>
  <c r="EY221" i="1" s="1"/>
  <c r="DU221" i="1"/>
  <c r="ES221" i="1" s="1"/>
  <c r="ET221" i="1"/>
  <c r="EG231" i="1"/>
  <c r="EY231" i="1" s="1"/>
  <c r="DU231" i="1"/>
  <c r="ES231" i="1" s="1"/>
  <c r="ET231" i="1"/>
  <c r="EG307" i="1"/>
  <c r="EY307" i="1" s="1"/>
  <c r="DU307" i="1"/>
  <c r="ES307" i="1" s="1"/>
  <c r="ET307" i="1"/>
  <c r="EB345" i="1"/>
  <c r="EB332" i="1"/>
  <c r="ET392" i="1"/>
  <c r="DU233" i="1"/>
  <c r="ES233" i="1" s="1"/>
  <c r="DU222" i="1"/>
  <c r="ES222" i="1" s="1"/>
  <c r="DU280" i="1"/>
  <c r="ES280" i="1" s="1"/>
  <c r="EG348" i="1"/>
  <c r="EY348" i="1" s="1"/>
  <c r="EG151" i="1"/>
  <c r="EY151" i="1" s="1"/>
  <c r="EG126" i="1"/>
  <c r="EY126" i="1" s="1"/>
  <c r="DU126" i="1"/>
  <c r="ES126" i="1" s="1"/>
  <c r="ET126" i="1"/>
  <c r="EG397" i="1"/>
  <c r="EY397" i="1" s="1"/>
  <c r="DU397" i="1"/>
  <c r="ES397" i="1" s="1"/>
  <c r="ET397" i="1"/>
  <c r="EG96" i="1"/>
  <c r="EY96" i="1" s="1"/>
  <c r="DU96" i="1"/>
  <c r="ES96" i="1" s="1"/>
  <c r="ET96" i="1"/>
  <c r="EG122" i="1"/>
  <c r="EY122" i="1" s="1"/>
  <c r="DU122" i="1"/>
  <c r="ES122" i="1" s="1"/>
  <c r="ET122" i="1"/>
  <c r="EG127" i="1"/>
  <c r="EY127" i="1" s="1"/>
  <c r="DU127" i="1"/>
  <c r="ES127" i="1" s="1"/>
  <c r="ET127" i="1"/>
  <c r="ET148" i="1"/>
  <c r="EG148" i="1"/>
  <c r="EY148" i="1" s="1"/>
  <c r="DU148" i="1"/>
  <c r="ES148" i="1" s="1"/>
  <c r="ET229" i="1"/>
  <c r="DU229" i="1"/>
  <c r="ES229" i="1" s="1"/>
  <c r="EG229" i="1"/>
  <c r="EY229" i="1" s="1"/>
  <c r="EG250" i="1"/>
  <c r="EY250" i="1" s="1"/>
  <c r="DU250" i="1"/>
  <c r="ES250" i="1" s="1"/>
  <c r="ET250" i="1"/>
  <c r="ET295" i="1"/>
  <c r="DU295" i="1"/>
  <c r="ES295" i="1" s="1"/>
  <c r="EG295" i="1"/>
  <c r="EY295" i="1" s="1"/>
  <c r="DU319" i="1"/>
  <c r="ES319" i="1" s="1"/>
  <c r="ET319" i="1"/>
  <c r="EG319" i="1"/>
  <c r="EY319" i="1" s="1"/>
  <c r="ET297" i="1"/>
  <c r="DU297" i="1"/>
  <c r="ES297" i="1" s="1"/>
  <c r="EG297" i="1"/>
  <c r="EY297" i="1" s="1"/>
  <c r="EG366" i="1"/>
  <c r="EY366" i="1" s="1"/>
  <c r="DU366" i="1"/>
  <c r="ES366" i="1" s="1"/>
  <c r="ET366" i="1"/>
  <c r="ET412" i="1"/>
  <c r="DU412" i="1"/>
  <c r="ES412" i="1" s="1"/>
  <c r="EG412" i="1"/>
  <c r="EY412" i="1" s="1"/>
  <c r="EB424" i="1"/>
  <c r="ET150" i="1"/>
  <c r="EG150" i="1"/>
  <c r="EY150" i="1" s="1"/>
  <c r="ET190" i="1"/>
  <c r="ET263" i="1"/>
  <c r="EG263" i="1"/>
  <c r="EY263" i="1" s="1"/>
  <c r="DU263" i="1"/>
  <c r="ES263" i="1" s="1"/>
  <c r="EG234" i="1"/>
  <c r="EY234" i="1" s="1"/>
  <c r="DU234" i="1"/>
  <c r="ES234" i="1" s="1"/>
  <c r="ET234" i="1"/>
  <c r="ET257" i="1"/>
  <c r="EG257" i="1"/>
  <c r="EY257" i="1" s="1"/>
  <c r="DU257" i="1"/>
  <c r="ES257" i="1" s="1"/>
  <c r="ET281" i="1"/>
  <c r="EG281" i="1"/>
  <c r="EY281" i="1" s="1"/>
  <c r="DU281" i="1"/>
  <c r="ES281" i="1" s="1"/>
  <c r="EG390" i="1"/>
  <c r="EY390" i="1" s="1"/>
  <c r="DU390" i="1"/>
  <c r="ES390" i="1" s="1"/>
  <c r="ET390" i="1"/>
  <c r="EC318" i="1"/>
  <c r="EU318" i="1" s="1"/>
  <c r="ET369" i="1"/>
  <c r="EG369" i="1"/>
  <c r="EY369" i="1" s="1"/>
  <c r="DU369" i="1"/>
  <c r="ES369" i="1" s="1"/>
  <c r="EG381" i="1"/>
  <c r="EY381" i="1" s="1"/>
  <c r="DU381" i="1"/>
  <c r="ES381" i="1" s="1"/>
  <c r="ET381" i="1"/>
  <c r="EC384" i="1"/>
  <c r="EU384" i="1" s="1"/>
  <c r="EB403" i="1"/>
  <c r="ET410" i="1"/>
  <c r="EG410" i="1"/>
  <c r="EY410" i="1" s="1"/>
  <c r="DU410" i="1"/>
  <c r="ES410" i="1" s="1"/>
  <c r="EB426" i="1"/>
  <c r="EG422" i="1"/>
  <c r="EY422" i="1" s="1"/>
  <c r="DU422" i="1"/>
  <c r="ES422" i="1" s="1"/>
  <c r="ET422" i="1"/>
  <c r="EG101" i="1"/>
  <c r="EY101" i="1" s="1"/>
  <c r="EG112" i="1"/>
  <c r="EY112" i="1" s="1"/>
  <c r="DU112" i="1"/>
  <c r="ES112" i="1" s="1"/>
  <c r="ET112" i="1"/>
  <c r="ET201" i="1"/>
  <c r="ET270" i="1"/>
  <c r="DU270" i="1"/>
  <c r="ES270" i="1" s="1"/>
  <c r="EG270" i="1"/>
  <c r="EY270" i="1" s="1"/>
  <c r="ET310" i="1"/>
  <c r="EG310" i="1"/>
  <c r="EY310" i="1" s="1"/>
  <c r="DU310" i="1"/>
  <c r="ES310" i="1" s="1"/>
  <c r="ET372" i="1"/>
  <c r="EG372" i="1"/>
  <c r="EY372" i="1" s="1"/>
  <c r="DU372" i="1"/>
  <c r="ES372" i="1" s="1"/>
  <c r="EG378" i="1"/>
  <c r="EY378" i="1" s="1"/>
  <c r="ET378" i="1"/>
  <c r="DU103" i="1"/>
  <c r="ES103" i="1" s="1"/>
  <c r="ET158" i="1"/>
  <c r="EG158" i="1"/>
  <c r="EY158" i="1" s="1"/>
  <c r="EB217" i="1"/>
  <c r="EG216" i="1"/>
  <c r="EY216" i="1" s="1"/>
  <c r="DU216" i="1"/>
  <c r="ES216" i="1" s="1"/>
  <c r="ET216" i="1"/>
  <c r="EG208" i="1"/>
  <c r="EY208" i="1" s="1"/>
  <c r="DU208" i="1"/>
  <c r="ES208" i="1" s="1"/>
  <c r="ET208" i="1"/>
  <c r="ET261" i="1"/>
  <c r="DU261" i="1"/>
  <c r="ES261" i="1" s="1"/>
  <c r="EG261" i="1"/>
  <c r="EY261" i="1" s="1"/>
  <c r="ET365" i="1"/>
  <c r="EC345" i="1"/>
  <c r="EU345" i="1" s="1"/>
  <c r="EC332" i="1"/>
  <c r="EU332" i="1" s="1"/>
  <c r="EG380" i="1"/>
  <c r="EY380" i="1" s="1"/>
  <c r="DU380" i="1"/>
  <c r="ES380" i="1" s="1"/>
  <c r="ET380" i="1"/>
  <c r="ED379" i="1"/>
  <c r="EV379" i="1" s="1"/>
  <c r="EC392" i="1"/>
  <c r="EU392" i="1" s="1"/>
  <c r="EG407" i="1"/>
  <c r="EY407" i="1" s="1"/>
  <c r="DU407" i="1"/>
  <c r="ES407" i="1" s="1"/>
  <c r="ET407" i="1"/>
  <c r="EG409" i="1"/>
  <c r="EY409" i="1" s="1"/>
  <c r="DU409" i="1"/>
  <c r="ES409" i="1" s="1"/>
  <c r="ET409" i="1"/>
  <c r="DU206" i="1"/>
  <c r="ES206" i="1" s="1"/>
  <c r="DU322" i="1"/>
  <c r="ES322" i="1" s="1"/>
  <c r="EG222" i="1"/>
  <c r="EY222" i="1" s="1"/>
  <c r="DU317" i="1"/>
  <c r="ES317" i="1" s="1"/>
  <c r="EG111" i="1"/>
  <c r="EY111" i="1" s="1"/>
  <c r="DU111" i="1"/>
  <c r="ES111" i="1" s="1"/>
  <c r="ET111" i="1"/>
  <c r="EG167" i="1"/>
  <c r="EY167" i="1" s="1"/>
  <c r="DU167" i="1"/>
  <c r="ES167" i="1" s="1"/>
  <c r="ET167" i="1"/>
  <c r="ET104" i="1"/>
  <c r="DU104" i="1"/>
  <c r="ES104" i="1" s="1"/>
  <c r="EG104" i="1"/>
  <c r="EY104" i="1" s="1"/>
  <c r="EG247" i="1"/>
  <c r="EY247" i="1" s="1"/>
  <c r="DU247" i="1"/>
  <c r="ES247" i="1" s="1"/>
  <c r="ET247" i="1"/>
  <c r="ET260" i="1"/>
  <c r="DU260" i="1"/>
  <c r="ES260" i="1" s="1"/>
  <c r="EG260" i="1"/>
  <c r="EY260" i="1" s="1"/>
  <c r="EG196" i="1"/>
  <c r="EY196" i="1" s="1"/>
  <c r="EC259" i="1"/>
  <c r="EU259" i="1" s="1"/>
  <c r="EC365" i="1"/>
  <c r="EU365" i="1" s="1"/>
  <c r="ET294" i="1"/>
  <c r="EG294" i="1"/>
  <c r="EY294" i="1" s="1"/>
  <c r="DU294" i="1"/>
  <c r="ES294" i="1" s="1"/>
  <c r="ED345" i="1"/>
  <c r="EV345" i="1" s="1"/>
  <c r="DU346" i="1"/>
  <c r="ES346" i="1" s="1"/>
  <c r="DU393" i="1"/>
  <c r="ES393" i="1" s="1"/>
  <c r="EG379" i="1"/>
  <c r="EY379" i="1" s="1"/>
  <c r="DU379" i="1"/>
  <c r="ES379" i="1" s="1"/>
  <c r="ET379" i="1"/>
  <c r="EG206" i="1"/>
  <c r="EY206" i="1" s="1"/>
  <c r="EG322" i="1"/>
  <c r="EY322" i="1" s="1"/>
  <c r="EG317" i="1"/>
  <c r="EY317" i="1" s="1"/>
  <c r="DU404" i="1"/>
  <c r="ES404" i="1" s="1"/>
  <c r="EG189" i="1"/>
  <c r="EY189" i="1" s="1"/>
  <c r="DU189" i="1"/>
  <c r="ES189" i="1" s="1"/>
  <c r="ET189" i="1"/>
  <c r="EG417" i="1"/>
  <c r="EY417" i="1" s="1"/>
  <c r="DU417" i="1"/>
  <c r="ES417" i="1" s="1"/>
  <c r="ET417" i="1"/>
  <c r="EG100" i="1"/>
  <c r="EY100" i="1" s="1"/>
  <c r="DU100" i="1"/>
  <c r="ES100" i="1" s="1"/>
  <c r="ET100" i="1"/>
  <c r="EG166" i="1"/>
  <c r="EY166" i="1" s="1"/>
  <c r="DU166" i="1"/>
  <c r="ES166" i="1" s="1"/>
  <c r="ET166" i="1"/>
  <c r="EG209" i="1"/>
  <c r="EY209" i="1" s="1"/>
  <c r="DU209" i="1"/>
  <c r="ES209" i="1" s="1"/>
  <c r="ET209" i="1"/>
  <c r="ET274" i="1"/>
  <c r="EG274" i="1"/>
  <c r="EY274" i="1" s="1"/>
  <c r="DU274" i="1"/>
  <c r="ES274" i="1" s="1"/>
  <c r="EG220" i="1"/>
  <c r="EY220" i="1" s="1"/>
  <c r="DU220" i="1"/>
  <c r="ES220" i="1" s="1"/>
  <c r="ET220" i="1"/>
  <c r="ET227" i="1"/>
  <c r="EG227" i="1"/>
  <c r="EY227" i="1" s="1"/>
  <c r="DU227" i="1"/>
  <c r="ES227" i="1" s="1"/>
  <c r="EG286" i="1"/>
  <c r="EY286" i="1" s="1"/>
  <c r="DU286" i="1"/>
  <c r="ES286" i="1" s="1"/>
  <c r="ET286" i="1"/>
  <c r="ET291" i="1"/>
  <c r="EG291" i="1"/>
  <c r="EY291" i="1" s="1"/>
  <c r="DU291" i="1"/>
  <c r="ES291" i="1" s="1"/>
  <c r="EG323" i="1"/>
  <c r="EY323" i="1" s="1"/>
  <c r="DU323" i="1"/>
  <c r="ES323" i="1" s="1"/>
  <c r="ET323" i="1"/>
  <c r="EG356" i="1"/>
  <c r="EY356" i="1" s="1"/>
  <c r="DU356" i="1"/>
  <c r="ES356" i="1" s="1"/>
  <c r="ET356" i="1"/>
  <c r="EB377" i="1"/>
  <c r="ET391" i="1"/>
  <c r="DU391" i="1"/>
  <c r="ES391" i="1" s="1"/>
  <c r="EG391" i="1"/>
  <c r="EY391" i="1" s="1"/>
  <c r="EG171" i="1"/>
  <c r="EY171" i="1" s="1"/>
  <c r="DU171" i="1"/>
  <c r="ES171" i="1" s="1"/>
  <c r="ET171" i="1"/>
  <c r="ET98" i="1"/>
  <c r="EG98" i="1"/>
  <c r="EY98" i="1" s="1"/>
  <c r="DU98" i="1"/>
  <c r="ES98" i="1" s="1"/>
  <c r="EG129" i="1"/>
  <c r="EY129" i="1" s="1"/>
  <c r="DU129" i="1"/>
  <c r="ES129" i="1" s="1"/>
  <c r="ET129" i="1"/>
  <c r="EG181" i="1"/>
  <c r="EY181" i="1" s="1"/>
  <c r="DU181" i="1"/>
  <c r="ES181" i="1" s="1"/>
  <c r="ET181" i="1"/>
  <c r="EG176" i="1"/>
  <c r="EY176" i="1" s="1"/>
  <c r="DU176" i="1"/>
  <c r="ES176" i="1" s="1"/>
  <c r="ET176" i="1"/>
  <c r="EC201" i="1"/>
  <c r="EU201" i="1" s="1"/>
  <c r="EG230" i="1"/>
  <c r="EY230" i="1" s="1"/>
  <c r="DU230" i="1"/>
  <c r="ES230" i="1" s="1"/>
  <c r="ET230" i="1"/>
  <c r="ED290" i="1"/>
  <c r="EV290" i="1" s="1"/>
  <c r="ET371" i="1"/>
  <c r="DU371" i="1"/>
  <c r="ES371" i="1" s="1"/>
  <c r="EG371" i="1"/>
  <c r="EY371" i="1" s="1"/>
  <c r="EG161" i="1"/>
  <c r="EY161" i="1" s="1"/>
  <c r="DU161" i="1"/>
  <c r="ES161" i="1" s="1"/>
  <c r="ET161" i="1"/>
  <c r="EC190" i="1"/>
  <c r="EU190" i="1" s="1"/>
  <c r="ET109" i="1"/>
  <c r="DU109" i="1"/>
  <c r="ES109" i="1" s="1"/>
  <c r="EG109" i="1"/>
  <c r="EY109" i="1" s="1"/>
  <c r="DU203" i="1"/>
  <c r="ES203" i="1" s="1"/>
  <c r="EG204" i="1"/>
  <c r="EY204" i="1" s="1"/>
  <c r="DU204" i="1"/>
  <c r="ES204" i="1" s="1"/>
  <c r="ET204" i="1"/>
  <c r="EG108" i="1"/>
  <c r="EY108" i="1" s="1"/>
  <c r="DU108" i="1"/>
  <c r="ES108" i="1" s="1"/>
  <c r="ET108" i="1"/>
  <c r="EG117" i="1"/>
  <c r="EY117" i="1" s="1"/>
  <c r="DU117" i="1"/>
  <c r="ES117" i="1" s="1"/>
  <c r="ET117" i="1"/>
  <c r="EG156" i="1"/>
  <c r="EY156" i="1" s="1"/>
  <c r="DU156" i="1"/>
  <c r="ES156" i="1" s="1"/>
  <c r="ET156" i="1"/>
  <c r="EG177" i="1"/>
  <c r="EY177" i="1" s="1"/>
  <c r="DU177" i="1"/>
  <c r="ES177" i="1" s="1"/>
  <c r="ET177" i="1"/>
  <c r="EG193" i="1"/>
  <c r="EY193" i="1" s="1"/>
  <c r="DU193" i="1"/>
  <c r="ES193" i="1" s="1"/>
  <c r="ET193" i="1"/>
  <c r="EG243" i="1"/>
  <c r="EY243" i="1" s="1"/>
  <c r="DU243" i="1"/>
  <c r="ES243" i="1" s="1"/>
  <c r="ET243" i="1"/>
  <c r="ET262" i="1"/>
  <c r="DU262" i="1"/>
  <c r="ES262" i="1" s="1"/>
  <c r="EG262" i="1"/>
  <c r="EY262" i="1" s="1"/>
  <c r="ET258" i="1"/>
  <c r="DU258" i="1"/>
  <c r="ES258" i="1" s="1"/>
  <c r="EG258" i="1"/>
  <c r="EY258" i="1" s="1"/>
  <c r="DU272" i="1"/>
  <c r="ES272" i="1" s="1"/>
  <c r="EG303" i="1"/>
  <c r="EY303" i="1" s="1"/>
  <c r="DU303" i="1"/>
  <c r="ES303" i="1" s="1"/>
  <c r="ET303" i="1"/>
  <c r="EG335" i="1"/>
  <c r="EY335" i="1" s="1"/>
  <c r="DU335" i="1"/>
  <c r="ES335" i="1" s="1"/>
  <c r="ET335" i="1"/>
  <c r="ED376" i="1"/>
  <c r="EV376" i="1" s="1"/>
  <c r="ET370" i="1"/>
  <c r="EG370" i="1"/>
  <c r="EY370" i="1" s="1"/>
  <c r="DU370" i="1"/>
  <c r="ES370" i="1" s="1"/>
  <c r="ET398" i="1"/>
  <c r="EG398" i="1"/>
  <c r="EY398" i="1" s="1"/>
  <c r="DU398" i="1"/>
  <c r="ES398" i="1" s="1"/>
  <c r="EG394" i="1"/>
  <c r="EY394" i="1" s="1"/>
  <c r="DU394" i="1"/>
  <c r="ES394" i="1" s="1"/>
  <c r="ET394" i="1"/>
  <c r="EB102" i="1"/>
  <c r="EG123" i="1"/>
  <c r="EY123" i="1" s="1"/>
  <c r="DU123" i="1"/>
  <c r="ES123" i="1" s="1"/>
  <c r="ET123" i="1"/>
  <c r="EB147" i="1"/>
  <c r="ED147" i="1"/>
  <c r="EV147" i="1" s="1"/>
  <c r="ED150" i="1"/>
  <c r="EV150" i="1" s="1"/>
  <c r="ED217" i="1"/>
  <c r="EV217" i="1" s="1"/>
  <c r="ET205" i="1"/>
  <c r="EG205" i="1"/>
  <c r="EY205" i="1" s="1"/>
  <c r="DU205" i="1"/>
  <c r="ES205" i="1" s="1"/>
  <c r="EG226" i="1"/>
  <c r="EY226" i="1" s="1"/>
  <c r="DU226" i="1"/>
  <c r="ES226" i="1" s="1"/>
  <c r="ET226" i="1"/>
  <c r="DU194" i="1"/>
  <c r="ES194" i="1" s="1"/>
  <c r="EG236" i="1"/>
  <c r="EY236" i="1" s="1"/>
  <c r="DU236" i="1"/>
  <c r="ES236" i="1" s="1"/>
  <c r="ET236" i="1"/>
  <c r="EG340" i="1"/>
  <c r="EY340" i="1" s="1"/>
  <c r="DU340" i="1"/>
  <c r="ES340" i="1" s="1"/>
  <c r="ET340" i="1"/>
  <c r="ED318" i="1"/>
  <c r="EV318" i="1" s="1"/>
  <c r="DU383" i="1"/>
  <c r="ES383" i="1" s="1"/>
  <c r="ET383" i="1"/>
  <c r="EG383" i="1"/>
  <c r="EY383" i="1" s="1"/>
  <c r="EG406" i="1"/>
  <c r="EY406" i="1" s="1"/>
  <c r="DU406" i="1"/>
  <c r="ES406" i="1" s="1"/>
  <c r="ET406" i="1"/>
  <c r="EG420" i="1"/>
  <c r="EY420" i="1" s="1"/>
  <c r="DU420" i="1"/>
  <c r="ES420" i="1" s="1"/>
  <c r="ET420" i="1"/>
  <c r="EG425" i="1"/>
  <c r="EY425" i="1" s="1"/>
  <c r="DU425" i="1"/>
  <c r="ES425" i="1" s="1"/>
  <c r="ET425" i="1"/>
  <c r="EC149" i="1"/>
  <c r="EU149" i="1" s="1"/>
  <c r="EG170" i="1"/>
  <c r="EY170" i="1" s="1"/>
  <c r="DU170" i="1"/>
  <c r="ES170" i="1" s="1"/>
  <c r="ET170" i="1"/>
  <c r="ET215" i="1"/>
  <c r="EG215" i="1"/>
  <c r="EY215" i="1" s="1"/>
  <c r="DU215" i="1"/>
  <c r="ES215" i="1" s="1"/>
  <c r="EG232" i="1"/>
  <c r="EY232" i="1" s="1"/>
  <c r="DU232" i="1"/>
  <c r="ES232" i="1" s="1"/>
  <c r="ET232" i="1"/>
  <c r="EG290" i="1"/>
  <c r="EY290" i="1" s="1"/>
  <c r="DU290" i="1"/>
  <c r="ES290" i="1" s="1"/>
  <c r="ET290" i="1"/>
  <c r="ET321" i="1"/>
  <c r="EG321" i="1"/>
  <c r="EY321" i="1" s="1"/>
  <c r="DU321" i="1"/>
  <c r="ES321" i="1" s="1"/>
  <c r="EG336" i="1"/>
  <c r="EY336" i="1" s="1"/>
  <c r="DU336" i="1"/>
  <c r="ES336" i="1" s="1"/>
  <c r="ET336" i="1"/>
  <c r="ED378" i="1"/>
  <c r="EV378" i="1" s="1"/>
  <c r="ED158" i="1"/>
  <c r="EV158" i="1" s="1"/>
  <c r="EG114" i="1"/>
  <c r="EY114" i="1" s="1"/>
  <c r="DU114" i="1"/>
  <c r="ES114" i="1" s="1"/>
  <c r="ET114" i="1"/>
  <c r="ET179" i="1"/>
  <c r="DU179" i="1"/>
  <c r="ES179" i="1" s="1"/>
  <c r="EG179" i="1"/>
  <c r="EY179" i="1" s="1"/>
  <c r="EB259" i="1"/>
  <c r="ET302" i="1"/>
  <c r="EG302" i="1"/>
  <c r="EY302" i="1" s="1"/>
  <c r="DU302" i="1"/>
  <c r="ES302" i="1" s="1"/>
  <c r="ED332" i="1"/>
  <c r="EV332" i="1" s="1"/>
  <c r="EG346" i="1"/>
  <c r="EY346" i="1" s="1"/>
  <c r="ED353" i="1"/>
  <c r="EV353" i="1" s="1"/>
  <c r="EG396" i="1"/>
  <c r="EY396" i="1" s="1"/>
  <c r="DU396" i="1"/>
  <c r="ES396" i="1" s="1"/>
  <c r="ET396" i="1"/>
  <c r="EG393" i="1"/>
  <c r="EY393" i="1" s="1"/>
  <c r="EG280" i="1"/>
  <c r="EY280" i="1" s="1"/>
  <c r="DU348" i="1"/>
  <c r="ES348" i="1" s="1"/>
  <c r="DU151" i="1"/>
  <c r="ES151" i="1" s="1"/>
  <c r="DU378" i="1" l="1"/>
  <c r="ES378" i="1" s="1"/>
  <c r="EG201" i="1"/>
  <c r="EY201" i="1" s="1"/>
  <c r="DU150" i="1"/>
  <c r="ES150" i="1" s="1"/>
  <c r="EG345" i="1"/>
  <c r="EY345" i="1" s="1"/>
  <c r="ET345" i="1"/>
  <c r="DU345" i="1"/>
  <c r="ES345" i="1" s="1"/>
  <c r="ET259" i="1"/>
  <c r="DU259" i="1"/>
  <c r="ES259" i="1" s="1"/>
  <c r="EG259" i="1"/>
  <c r="EY259" i="1" s="1"/>
  <c r="EG377" i="1"/>
  <c r="EY377" i="1" s="1"/>
  <c r="DU377" i="1"/>
  <c r="ES377" i="1" s="1"/>
  <c r="ET377" i="1"/>
  <c r="EG426" i="1"/>
  <c r="EY426" i="1" s="1"/>
  <c r="DU426" i="1"/>
  <c r="ES426" i="1" s="1"/>
  <c r="ET426" i="1"/>
  <c r="EG403" i="1"/>
  <c r="EY403" i="1" s="1"/>
  <c r="DU403" i="1"/>
  <c r="ES403" i="1" s="1"/>
  <c r="ET403" i="1"/>
  <c r="DU392" i="1"/>
  <c r="ES392" i="1" s="1"/>
  <c r="DU384" i="1"/>
  <c r="ES384" i="1" s="1"/>
  <c r="DU318" i="1"/>
  <c r="ES318" i="1" s="1"/>
  <c r="DU149" i="1"/>
  <c r="ES149" i="1" s="1"/>
  <c r="EG147" i="1"/>
  <c r="EY147" i="1" s="1"/>
  <c r="DU147" i="1"/>
  <c r="ES147" i="1" s="1"/>
  <c r="ET147" i="1"/>
  <c r="ET102" i="1"/>
  <c r="EG102" i="1"/>
  <c r="EY102" i="1" s="1"/>
  <c r="DU102" i="1"/>
  <c r="ES102" i="1" s="1"/>
  <c r="DU365" i="1"/>
  <c r="ES365" i="1" s="1"/>
  <c r="ET217" i="1"/>
  <c r="EG217" i="1"/>
  <c r="EY217" i="1" s="1"/>
  <c r="DU217" i="1"/>
  <c r="ES217" i="1" s="1"/>
  <c r="DU190" i="1"/>
  <c r="ES190" i="1" s="1"/>
  <c r="EG392" i="1"/>
  <c r="EY392" i="1" s="1"/>
  <c r="EG384" i="1"/>
  <c r="EY384" i="1" s="1"/>
  <c r="EG318" i="1"/>
  <c r="EY318" i="1" s="1"/>
  <c r="DU188" i="1"/>
  <c r="ES188" i="1" s="1"/>
  <c r="EG149" i="1"/>
  <c r="EY149" i="1" s="1"/>
  <c r="EG365" i="1"/>
  <c r="EY365" i="1" s="1"/>
  <c r="DU158" i="1"/>
  <c r="ES158" i="1" s="1"/>
  <c r="DU201" i="1"/>
  <c r="ES201" i="1" s="1"/>
  <c r="EG190" i="1"/>
  <c r="EY190" i="1" s="1"/>
  <c r="EG424" i="1"/>
  <c r="EY424" i="1" s="1"/>
  <c r="DU424" i="1"/>
  <c r="ES424" i="1" s="1"/>
  <c r="ET424" i="1"/>
  <c r="EG332" i="1"/>
  <c r="EY332" i="1" s="1"/>
  <c r="DU332" i="1"/>
  <c r="ES332" i="1" s="1"/>
  <c r="ET332" i="1"/>
  <c r="DU376" i="1"/>
  <c r="ES376" i="1" s="1"/>
  <c r="DU353" i="1"/>
  <c r="ES353" i="1" s="1"/>
</calcChain>
</file>

<file path=xl/comments1.xml><?xml version="1.0" encoding="utf-8"?>
<comments xmlns="http://schemas.openxmlformats.org/spreadsheetml/2006/main">
  <authors>
    <author>Richard Lambert</author>
    <author>rxl</author>
    <author>Richard and Amanda</author>
  </authors>
  <commentList>
    <comment ref="AF95" authorId="0">
      <text>
        <r>
          <rPr>
            <b/>
            <sz val="9"/>
            <color indexed="81"/>
            <rFont val="Tahoma"/>
            <family val="2"/>
          </rPr>
          <t>Richard Lambert:</t>
        </r>
        <r>
          <rPr>
            <sz val="9"/>
            <color indexed="81"/>
            <rFont val="Tahoma"/>
            <family val="2"/>
          </rPr>
          <t xml:space="preserve">
p-p on 04/02/50</t>
        </r>
      </text>
    </comment>
    <comment ref="AI95" authorId="0">
      <text>
        <r>
          <rPr>
            <b/>
            <sz val="9"/>
            <color indexed="81"/>
            <rFont val="Tahoma"/>
            <family val="2"/>
          </rPr>
          <t>Richard Lambert:</t>
        </r>
        <r>
          <rPr>
            <sz val="9"/>
            <color indexed="81"/>
            <rFont val="Tahoma"/>
            <family val="2"/>
          </rPr>
          <t xml:space="preserve">
scheduled for 28/01/50 but was not played and Cuddington hosted Surbiton Town instead</t>
        </r>
      </text>
    </comment>
    <comment ref="V97" authorId="1">
      <text>
        <r>
          <rPr>
            <b/>
            <sz val="9"/>
            <color indexed="81"/>
            <rFont val="Tahoma"/>
            <family val="2"/>
          </rPr>
          <t>rxl:</t>
        </r>
        <r>
          <rPr>
            <sz val="9"/>
            <color indexed="81"/>
            <rFont val="Tahoma"/>
            <family val="2"/>
          </rPr>
          <t xml:space="preserve">
probably played at Cuddington Park but it was  possibly the away fixture. Check!</t>
        </r>
      </text>
    </comment>
    <comment ref="AE97" authorId="0">
      <text>
        <r>
          <rPr>
            <b/>
            <sz val="9"/>
            <color indexed="81"/>
            <rFont val="Tahoma"/>
            <family val="2"/>
          </rPr>
          <t>Richard Lambert:</t>
        </r>
        <r>
          <rPr>
            <sz val="9"/>
            <color indexed="81"/>
            <rFont val="Tahoma"/>
            <family val="2"/>
          </rPr>
          <t xml:space="preserve">
scheduled for 14/01/50 but moved back and Epsom visited Wandgas instead</t>
        </r>
      </text>
    </comment>
    <comment ref="AK97" authorId="1">
      <text>
        <r>
          <rPr>
            <b/>
            <sz val="9"/>
            <color indexed="81"/>
            <rFont val="Tahoma"/>
            <family val="2"/>
          </rPr>
          <t>rxl:</t>
        </r>
        <r>
          <rPr>
            <sz val="9"/>
            <color indexed="81"/>
            <rFont val="Tahoma"/>
            <family val="2"/>
          </rPr>
          <t xml:space="preserve">
scheduled for 28/01/50 but was not played and Cuddington hosted Surbiton town instead
probably played at Cuddington Park but it was  possibly the away fixture. Check!</t>
        </r>
      </text>
    </comment>
    <comment ref="N98" authorId="1">
      <text>
        <r>
          <rPr>
            <b/>
            <sz val="9"/>
            <color indexed="81"/>
            <rFont val="Tahoma"/>
            <family val="2"/>
          </rPr>
          <t>rxl:</t>
        </r>
        <r>
          <rPr>
            <sz val="9"/>
            <color indexed="81"/>
            <rFont val="Tahoma"/>
            <family val="2"/>
          </rPr>
          <t xml:space="preserve">
after 11/03/50</t>
        </r>
      </text>
    </comment>
    <comment ref="S98" authorId="1">
      <text>
        <r>
          <rPr>
            <b/>
            <sz val="9"/>
            <color indexed="81"/>
            <rFont val="Tahoma"/>
            <family val="2"/>
          </rPr>
          <t>rxl:</t>
        </r>
        <r>
          <rPr>
            <sz val="9"/>
            <color indexed="81"/>
            <rFont val="Tahoma"/>
            <family val="2"/>
          </rPr>
          <t xml:space="preserve">
after 11/03/50</t>
        </r>
      </text>
    </comment>
    <comment ref="U98" authorId="1">
      <text>
        <r>
          <rPr>
            <b/>
            <sz val="9"/>
            <color indexed="81"/>
            <rFont val="Tahoma"/>
            <family val="2"/>
          </rPr>
          <t>rxl:</t>
        </r>
        <r>
          <rPr>
            <sz val="9"/>
            <color indexed="81"/>
            <rFont val="Tahoma"/>
            <family val="2"/>
          </rPr>
          <t xml:space="preserve">
after 11/03/50</t>
        </r>
      </text>
    </comment>
    <comment ref="AC98" authorId="1">
      <text>
        <r>
          <rPr>
            <b/>
            <sz val="9"/>
            <color indexed="81"/>
            <rFont val="Tahoma"/>
            <family val="2"/>
          </rPr>
          <t>rxl:</t>
        </r>
        <r>
          <rPr>
            <sz val="9"/>
            <color indexed="81"/>
            <rFont val="Tahoma"/>
            <family val="2"/>
          </rPr>
          <t xml:space="preserve">
after 11/03/50</t>
        </r>
      </text>
    </comment>
    <comment ref="AH98" authorId="1">
      <text>
        <r>
          <rPr>
            <b/>
            <sz val="9"/>
            <color indexed="81"/>
            <rFont val="Tahoma"/>
            <family val="2"/>
          </rPr>
          <t>rxl:</t>
        </r>
        <r>
          <rPr>
            <sz val="9"/>
            <color indexed="81"/>
            <rFont val="Tahoma"/>
            <family val="2"/>
          </rPr>
          <t xml:space="preserve">
after 11/03/50</t>
        </r>
      </text>
    </comment>
    <comment ref="AJ98" authorId="1">
      <text>
        <r>
          <rPr>
            <b/>
            <sz val="9"/>
            <color indexed="81"/>
            <rFont val="Tahoma"/>
            <family val="2"/>
          </rPr>
          <t>rxl:</t>
        </r>
        <r>
          <rPr>
            <sz val="9"/>
            <color indexed="81"/>
            <rFont val="Tahoma"/>
            <family val="2"/>
          </rPr>
          <t xml:space="preserve">
after 11/03/50</t>
        </r>
      </text>
    </comment>
    <comment ref="AC104" authorId="0">
      <text>
        <r>
          <rPr>
            <b/>
            <sz val="9"/>
            <color indexed="81"/>
            <rFont val="Tahoma"/>
            <family val="2"/>
          </rPr>
          <t>Richard Lambert:</t>
        </r>
        <r>
          <rPr>
            <sz val="9"/>
            <color indexed="81"/>
            <rFont val="Tahoma"/>
            <family val="2"/>
          </rPr>
          <t xml:space="preserve">
fixture listed for 04/02/50 but had been played on 07/01/50</t>
        </r>
      </text>
    </comment>
    <comment ref="Q109" authorId="0">
      <text>
        <r>
          <rPr>
            <b/>
            <sz val="9"/>
            <color indexed="81"/>
            <rFont val="Tahoma"/>
            <family val="2"/>
          </rPr>
          <t>Richard Lambert:</t>
        </r>
        <r>
          <rPr>
            <sz val="9"/>
            <color indexed="81"/>
            <rFont val="Tahoma"/>
            <family val="2"/>
          </rPr>
          <t xml:space="preserve">
Epsom Herald refers to a 5-0 win at Bookham but the Epsom Advsertiser advised 6-0. The 5-0 tallies.</t>
        </r>
      </text>
    </comment>
    <comment ref="AI111" authorId="0">
      <text>
        <r>
          <rPr>
            <b/>
            <sz val="9"/>
            <color indexed="81"/>
            <rFont val="Tahoma"/>
            <family val="2"/>
          </rPr>
          <t>Richard Lambert:</t>
        </r>
        <r>
          <rPr>
            <sz val="9"/>
            <color indexed="81"/>
            <rFont val="Tahoma"/>
            <family val="2"/>
          </rPr>
          <t xml:space="preserve">
p-p on 23/09/50</t>
        </r>
      </text>
    </comment>
    <comment ref="AJ111" authorId="0">
      <text>
        <r>
          <rPr>
            <b/>
            <sz val="9"/>
            <color indexed="81"/>
            <rFont val="Tahoma"/>
            <family val="2"/>
          </rPr>
          <t>Richard Lambert:</t>
        </r>
        <r>
          <rPr>
            <sz val="9"/>
            <color indexed="81"/>
            <rFont val="Tahoma"/>
            <family val="2"/>
          </rPr>
          <t xml:space="preserve">
p-p on 11/11/50</t>
        </r>
      </text>
    </comment>
    <comment ref="S115" authorId="0">
      <text>
        <r>
          <rPr>
            <b/>
            <sz val="9"/>
            <color indexed="81"/>
            <rFont val="Tahoma"/>
            <family val="2"/>
          </rPr>
          <t>Richard Lambert:</t>
        </r>
        <r>
          <rPr>
            <sz val="9"/>
            <color indexed="81"/>
            <rFont val="Tahoma"/>
            <family val="2"/>
          </rPr>
          <t xml:space="preserve">
played at Surbiton</t>
        </r>
      </text>
    </comment>
    <comment ref="AF115" authorId="0">
      <text>
        <r>
          <rPr>
            <b/>
            <sz val="9"/>
            <color indexed="81"/>
            <rFont val="Tahoma"/>
            <family val="2"/>
          </rPr>
          <t>Richard Lambert:</t>
        </r>
        <r>
          <rPr>
            <sz val="9"/>
            <color indexed="81"/>
            <rFont val="Tahoma"/>
            <family val="2"/>
          </rPr>
          <t xml:space="preserve">
p-p on 11/11/50</t>
        </r>
      </text>
    </comment>
    <comment ref="AH115" authorId="0">
      <text>
        <r>
          <rPr>
            <b/>
            <sz val="9"/>
            <color indexed="81"/>
            <rFont val="Tahoma"/>
            <family val="2"/>
          </rPr>
          <t>Richard Lambert:</t>
        </r>
        <r>
          <rPr>
            <sz val="9"/>
            <color indexed="81"/>
            <rFont val="Tahoma"/>
            <family val="2"/>
          </rPr>
          <t xml:space="preserve">
played at Surbiton</t>
        </r>
      </text>
    </comment>
    <comment ref="U128" authorId="0">
      <text>
        <r>
          <rPr>
            <b/>
            <sz val="9"/>
            <color indexed="81"/>
            <rFont val="Tahoma"/>
            <family val="2"/>
          </rPr>
          <t>Richard Lambert:</t>
        </r>
        <r>
          <rPr>
            <sz val="9"/>
            <color indexed="81"/>
            <rFont val="Tahoma"/>
            <family val="2"/>
          </rPr>
          <t xml:space="preserve">
appears to have been played at Surbiton.</t>
        </r>
      </text>
    </comment>
    <comment ref="AC128" authorId="0">
      <text>
        <r>
          <rPr>
            <b/>
            <sz val="9"/>
            <color indexed="81"/>
            <rFont val="Tahoma"/>
            <family val="2"/>
          </rPr>
          <t>Richard Lambert:</t>
        </r>
        <r>
          <rPr>
            <sz val="9"/>
            <color indexed="81"/>
            <rFont val="Tahoma"/>
            <family val="2"/>
          </rPr>
          <t xml:space="preserve">
scheduled for 22/12/51 but moved back for a Sutton League Cup tie</t>
        </r>
      </text>
    </comment>
    <comment ref="AJ128" authorId="0">
      <text>
        <r>
          <rPr>
            <b/>
            <sz val="9"/>
            <color indexed="81"/>
            <rFont val="Tahoma"/>
            <family val="2"/>
          </rPr>
          <t>Richard Lambert:</t>
        </r>
        <r>
          <rPr>
            <sz val="9"/>
            <color indexed="81"/>
            <rFont val="Tahoma"/>
            <family val="2"/>
          </rPr>
          <t xml:space="preserve">
appears to have been played at Surbiton.</t>
        </r>
      </text>
    </comment>
    <comment ref="S129" authorId="0">
      <text>
        <r>
          <rPr>
            <b/>
            <sz val="9"/>
            <color indexed="81"/>
            <rFont val="Tahoma"/>
            <family val="2"/>
          </rPr>
          <t>Richard Lambert:</t>
        </r>
        <r>
          <rPr>
            <sz val="9"/>
            <color indexed="81"/>
            <rFont val="Tahoma"/>
            <family val="2"/>
          </rPr>
          <t xml:space="preserve">
reported twice in Epsom Herald with both sides listed as the home team on one occasion!</t>
        </r>
      </text>
    </comment>
    <comment ref="AH129" authorId="0">
      <text>
        <r>
          <rPr>
            <b/>
            <sz val="9"/>
            <color indexed="81"/>
            <rFont val="Tahoma"/>
            <family val="2"/>
          </rPr>
          <t>Richard Lambert:</t>
        </r>
        <r>
          <rPr>
            <sz val="9"/>
            <color indexed="81"/>
            <rFont val="Tahoma"/>
            <family val="2"/>
          </rPr>
          <t xml:space="preserve">
reported twice in Epsom Herald with both sides listed as the home team on one occasion!</t>
        </r>
      </text>
    </comment>
    <comment ref="AG147" authorId="0">
      <text>
        <r>
          <rPr>
            <b/>
            <sz val="9"/>
            <color indexed="81"/>
            <rFont val="Tahoma"/>
            <family val="2"/>
          </rPr>
          <t>Richard Lambert:</t>
        </r>
        <r>
          <rPr>
            <sz val="9"/>
            <color indexed="81"/>
            <rFont val="Tahoma"/>
            <family val="2"/>
          </rPr>
          <t xml:space="preserve">
scheduled for 17/11/83 but no result in programme - was it played or p-p?</t>
        </r>
      </text>
    </comment>
    <comment ref="AB148" authorId="0">
      <text>
        <r>
          <rPr>
            <b/>
            <sz val="9"/>
            <color indexed="81"/>
            <rFont val="Tahoma"/>
            <family val="2"/>
          </rPr>
          <t>Richard Lambert:</t>
        </r>
        <r>
          <rPr>
            <sz val="9"/>
            <color indexed="81"/>
            <rFont val="Tahoma"/>
            <family val="2"/>
          </rPr>
          <t xml:space="preserve">
p-p on 21/02/83</t>
        </r>
      </text>
    </comment>
    <comment ref="AE148" authorId="0">
      <text>
        <r>
          <rPr>
            <b/>
            <sz val="9"/>
            <color indexed="81"/>
            <rFont val="Tahoma"/>
            <family val="2"/>
          </rPr>
          <t>Richard Lambert:</t>
        </r>
        <r>
          <rPr>
            <sz val="9"/>
            <color indexed="81"/>
            <rFont val="Tahoma"/>
            <family val="2"/>
          </rPr>
          <t xml:space="preserve">
p-p on 31/01/83</t>
        </r>
      </text>
    </comment>
    <comment ref="AG148" authorId="0">
      <text>
        <r>
          <rPr>
            <b/>
            <sz val="9"/>
            <color indexed="81"/>
            <rFont val="Tahoma"/>
            <family val="2"/>
          </rPr>
          <t>Richard Lambert:</t>
        </r>
        <r>
          <rPr>
            <sz val="9"/>
            <color indexed="81"/>
            <rFont val="Tahoma"/>
            <family val="2"/>
          </rPr>
          <t xml:space="preserve">
p-p on 17/02/83</t>
        </r>
      </text>
    </comment>
    <comment ref="N151" authorId="1">
      <text>
        <r>
          <rPr>
            <b/>
            <sz val="9"/>
            <color indexed="81"/>
            <rFont val="Tahoma"/>
            <family val="2"/>
          </rPr>
          <t>rxl:</t>
        </r>
        <r>
          <rPr>
            <sz val="9"/>
            <color indexed="81"/>
            <rFont val="Tahoma"/>
            <family val="2"/>
          </rPr>
          <t xml:space="preserve">
played at West Street</t>
        </r>
      </text>
    </comment>
    <comment ref="AC151" authorId="0">
      <text>
        <r>
          <rPr>
            <b/>
            <sz val="9"/>
            <color indexed="81"/>
            <rFont val="Tahoma"/>
            <family val="2"/>
          </rPr>
          <t>Richard Lambert:</t>
        </r>
        <r>
          <rPr>
            <sz val="9"/>
            <color indexed="81"/>
            <rFont val="Tahoma"/>
            <family val="2"/>
          </rPr>
          <t xml:space="preserve">
p-p on 23/02/83 and again on 20/03/83 - waterlogged
- eventually played at West Street</t>
        </r>
      </text>
    </comment>
    <comment ref="AC159" authorId="0">
      <text>
        <r>
          <rPr>
            <b/>
            <sz val="9"/>
            <color indexed="81"/>
            <rFont val="Tahoma"/>
            <family val="2"/>
          </rPr>
          <t>Richard Lambert:</t>
        </r>
        <r>
          <rPr>
            <sz val="9"/>
            <color indexed="81"/>
            <rFont val="Tahoma"/>
            <family val="2"/>
          </rPr>
          <t xml:space="preserve">
p-p on 05/01/84</t>
        </r>
      </text>
    </comment>
    <comment ref="AH159" authorId="1">
      <text>
        <r>
          <rPr>
            <b/>
            <sz val="9"/>
            <color indexed="81"/>
            <rFont val="Tahoma"/>
            <family val="2"/>
          </rPr>
          <t>rxl:</t>
        </r>
        <r>
          <rPr>
            <sz val="9"/>
            <color indexed="81"/>
            <rFont val="Tahoma"/>
            <family val="2"/>
          </rPr>
          <t xml:space="preserve">
Leatherhead archive says match was played in March</t>
        </r>
      </text>
    </comment>
    <comment ref="AH160" authorId="1">
      <text>
        <r>
          <rPr>
            <b/>
            <sz val="9"/>
            <color indexed="81"/>
            <rFont val="Tahoma"/>
            <family val="2"/>
          </rPr>
          <t>rxl:</t>
        </r>
        <r>
          <rPr>
            <sz val="9"/>
            <color indexed="81"/>
            <rFont val="Tahoma"/>
            <family val="2"/>
          </rPr>
          <t xml:space="preserve">
date of match unknown</t>
        </r>
      </text>
    </comment>
    <comment ref="AC161" authorId="0">
      <text>
        <r>
          <rPr>
            <b/>
            <sz val="9"/>
            <color indexed="81"/>
            <rFont val="Tahoma"/>
            <family val="2"/>
          </rPr>
          <t>Richard Lambert:</t>
        </r>
        <r>
          <rPr>
            <sz val="9"/>
            <color indexed="81"/>
            <rFont val="Tahoma"/>
            <family val="2"/>
          </rPr>
          <t xml:space="preserve">
p-p on 23/2/84 - waterlogged</t>
        </r>
      </text>
    </comment>
    <comment ref="AB162" authorId="1">
      <text>
        <r>
          <rPr>
            <b/>
            <sz val="9"/>
            <color indexed="81"/>
            <rFont val="Tahoma"/>
            <family val="2"/>
          </rPr>
          <t>rxl:</t>
        </r>
        <r>
          <rPr>
            <sz val="9"/>
            <color indexed="81"/>
            <rFont val="Tahoma"/>
            <family val="2"/>
          </rPr>
          <t xml:space="preserve">
Leatherhead archive says match was played in March</t>
        </r>
      </text>
    </comment>
    <comment ref="AE162" authorId="1">
      <text>
        <r>
          <rPr>
            <b/>
            <sz val="9"/>
            <color indexed="81"/>
            <rFont val="Tahoma"/>
            <family val="2"/>
          </rPr>
          <t>rxl:</t>
        </r>
        <r>
          <rPr>
            <sz val="9"/>
            <color indexed="81"/>
            <rFont val="Tahoma"/>
            <family val="2"/>
          </rPr>
          <t xml:space="preserve">
Leatherhead archive says match was played in September</t>
        </r>
      </text>
    </comment>
    <comment ref="M167" authorId="2">
      <text>
        <r>
          <rPr>
            <b/>
            <sz val="8"/>
            <color indexed="81"/>
            <rFont val="Tahoma"/>
            <family val="2"/>
          </rPr>
          <t>Richard and Amanda:</t>
        </r>
        <r>
          <rPr>
            <sz val="8"/>
            <color indexed="81"/>
            <rFont val="Tahoma"/>
            <family val="2"/>
          </rPr>
          <t xml:space="preserve">
game played at Carshalton Athletic</t>
        </r>
      </text>
    </comment>
    <comment ref="O167" authorId="1">
      <text>
        <r>
          <rPr>
            <b/>
            <sz val="9"/>
            <color indexed="81"/>
            <rFont val="Tahoma"/>
            <family val="2"/>
          </rPr>
          <t>rxl:</t>
        </r>
        <r>
          <rPr>
            <sz val="9"/>
            <color indexed="81"/>
            <rFont val="Tahoma"/>
            <family val="2"/>
          </rPr>
          <t xml:space="preserve">
played at West Street</t>
        </r>
      </text>
    </comment>
    <comment ref="R167" authorId="1">
      <text>
        <r>
          <rPr>
            <b/>
            <sz val="9"/>
            <color indexed="81"/>
            <rFont val="Tahoma"/>
            <family val="2"/>
          </rPr>
          <t>rxl:</t>
        </r>
        <r>
          <rPr>
            <sz val="9"/>
            <color indexed="81"/>
            <rFont val="Tahoma"/>
            <family val="2"/>
          </rPr>
          <t xml:space="preserve">
game never played - league determined it a 0-0 draw</t>
        </r>
      </text>
    </comment>
    <comment ref="S167" authorId="1">
      <text>
        <r>
          <rPr>
            <b/>
            <sz val="9"/>
            <color indexed="81"/>
            <rFont val="Tahoma"/>
            <family val="2"/>
          </rPr>
          <t>rxl:</t>
        </r>
        <r>
          <rPr>
            <sz val="9"/>
            <color indexed="81"/>
            <rFont val="Tahoma"/>
            <family val="2"/>
          </rPr>
          <t xml:space="preserve">
game never played - league determined it a 0-0 draw</t>
        </r>
      </text>
    </comment>
    <comment ref="AB167" authorId="2">
      <text>
        <r>
          <rPr>
            <b/>
            <sz val="8"/>
            <color indexed="81"/>
            <rFont val="Tahoma"/>
            <family val="2"/>
          </rPr>
          <t>Richard and Amanda:</t>
        </r>
        <r>
          <rPr>
            <sz val="8"/>
            <color indexed="81"/>
            <rFont val="Tahoma"/>
            <family val="2"/>
          </rPr>
          <t xml:space="preserve">
game played at Carshalton Athletic</t>
        </r>
      </text>
    </comment>
    <comment ref="AG167" authorId="1">
      <text>
        <r>
          <rPr>
            <b/>
            <sz val="9"/>
            <color indexed="81"/>
            <rFont val="Tahoma"/>
            <family val="2"/>
          </rPr>
          <t>rxl:</t>
        </r>
        <r>
          <rPr>
            <sz val="9"/>
            <color indexed="81"/>
            <rFont val="Tahoma"/>
            <family val="2"/>
          </rPr>
          <t xml:space="preserve">
game never played - league determined it a 0-0 draw</t>
        </r>
      </text>
    </comment>
    <comment ref="AH167" authorId="1">
      <text>
        <r>
          <rPr>
            <b/>
            <sz val="9"/>
            <color indexed="81"/>
            <rFont val="Tahoma"/>
            <family val="2"/>
          </rPr>
          <t>rxl:</t>
        </r>
        <r>
          <rPr>
            <sz val="9"/>
            <color indexed="81"/>
            <rFont val="Tahoma"/>
            <family val="2"/>
          </rPr>
          <t xml:space="preserve">
scheduled for 21/04/85 to follow the first team match that day but it wasn't played -
game never played - league determined it a 0-0 draw</t>
        </r>
      </text>
    </comment>
    <comment ref="N168" authorId="1">
      <text>
        <r>
          <rPr>
            <b/>
            <sz val="9"/>
            <color indexed="81"/>
            <rFont val="Tahoma"/>
            <family val="2"/>
          </rPr>
          <t>rxl:</t>
        </r>
        <r>
          <rPr>
            <sz val="9"/>
            <color indexed="81"/>
            <rFont val="Tahoma"/>
            <family val="2"/>
          </rPr>
          <t xml:space="preserve">
game never played - league determined it a 0-0 draw</t>
        </r>
      </text>
    </comment>
    <comment ref="AC168" authorId="1">
      <text>
        <r>
          <rPr>
            <b/>
            <sz val="9"/>
            <color indexed="81"/>
            <rFont val="Tahoma"/>
            <family val="2"/>
          </rPr>
          <t>rxl:</t>
        </r>
        <r>
          <rPr>
            <sz val="9"/>
            <color indexed="81"/>
            <rFont val="Tahoma"/>
            <family val="2"/>
          </rPr>
          <t xml:space="preserve">
game scheduled to be played on 09/05/85 but was never played - league determined it a 0-0 draw</t>
        </r>
      </text>
    </comment>
    <comment ref="M169" authorId="2">
      <text>
        <r>
          <rPr>
            <b/>
            <sz val="8"/>
            <color indexed="81"/>
            <rFont val="Tahoma"/>
            <family val="2"/>
          </rPr>
          <t>Richard and Amanda:</t>
        </r>
        <r>
          <rPr>
            <sz val="8"/>
            <color indexed="81"/>
            <rFont val="Tahoma"/>
            <family val="2"/>
          </rPr>
          <t xml:space="preserve">
game played at Carshalton Athletic</t>
        </r>
      </text>
    </comment>
    <comment ref="S169" authorId="1">
      <text>
        <r>
          <rPr>
            <b/>
            <sz val="9"/>
            <color indexed="81"/>
            <rFont val="Tahoma"/>
            <family val="2"/>
          </rPr>
          <t>rxl:</t>
        </r>
        <r>
          <rPr>
            <sz val="9"/>
            <color indexed="81"/>
            <rFont val="Tahoma"/>
            <family val="2"/>
          </rPr>
          <t xml:space="preserve">
game never played - league determined it a 0-0 draw</t>
        </r>
      </text>
    </comment>
    <comment ref="AB169" authorId="2">
      <text>
        <r>
          <rPr>
            <b/>
            <sz val="8"/>
            <color indexed="81"/>
            <rFont val="Tahoma"/>
            <family val="2"/>
          </rPr>
          <t>Richard and Amanda:</t>
        </r>
        <r>
          <rPr>
            <sz val="8"/>
            <color indexed="81"/>
            <rFont val="Tahoma"/>
            <family val="2"/>
          </rPr>
          <t xml:space="preserve">
game played at Carshalton Athletic</t>
        </r>
      </text>
    </comment>
    <comment ref="AH169" authorId="1">
      <text>
        <r>
          <rPr>
            <b/>
            <sz val="9"/>
            <color indexed="81"/>
            <rFont val="Tahoma"/>
            <family val="2"/>
          </rPr>
          <t>rxl:</t>
        </r>
        <r>
          <rPr>
            <sz val="9"/>
            <color indexed="81"/>
            <rFont val="Tahoma"/>
            <family val="2"/>
          </rPr>
          <t xml:space="preserve">
game never played - league determined it a 0-0 draw</t>
        </r>
      </text>
    </comment>
    <comment ref="O171" authorId="1">
      <text>
        <r>
          <rPr>
            <b/>
            <sz val="9"/>
            <color indexed="81"/>
            <rFont val="Tahoma"/>
            <family val="2"/>
          </rPr>
          <t>rxl:</t>
        </r>
        <r>
          <rPr>
            <sz val="9"/>
            <color indexed="81"/>
            <rFont val="Tahoma"/>
            <family val="2"/>
          </rPr>
          <t xml:space="preserve">
game never played - league determined it a 0-0 draw</t>
        </r>
      </text>
    </comment>
    <comment ref="AD171" authorId="1">
      <text>
        <r>
          <rPr>
            <b/>
            <sz val="9"/>
            <color indexed="81"/>
            <rFont val="Tahoma"/>
            <family val="2"/>
          </rPr>
          <t>rxl:</t>
        </r>
        <r>
          <rPr>
            <sz val="9"/>
            <color indexed="81"/>
            <rFont val="Tahoma"/>
            <family val="2"/>
          </rPr>
          <t xml:space="preserve">
game never played - league determined it a 0-0 draw</t>
        </r>
      </text>
    </comment>
    <comment ref="R172" authorId="2">
      <text>
        <r>
          <rPr>
            <b/>
            <sz val="8"/>
            <color indexed="81"/>
            <rFont val="Tahoma"/>
            <family val="2"/>
          </rPr>
          <t>Richard and Amanda:</t>
        </r>
        <r>
          <rPr>
            <sz val="8"/>
            <color indexed="81"/>
            <rFont val="Tahoma"/>
            <family val="2"/>
          </rPr>
          <t xml:space="preserve">
Played at Whyteleafe</t>
        </r>
      </text>
    </comment>
    <comment ref="AG172" authorId="2">
      <text>
        <r>
          <rPr>
            <b/>
            <sz val="8"/>
            <color indexed="81"/>
            <rFont val="Tahoma"/>
            <family val="2"/>
          </rPr>
          <t>Richard and Amanda:</t>
        </r>
        <r>
          <rPr>
            <sz val="8"/>
            <color indexed="81"/>
            <rFont val="Tahoma"/>
            <family val="2"/>
          </rPr>
          <t xml:space="preserve">
Played at Whyteleafe</t>
        </r>
      </text>
    </comment>
    <comment ref="AE176" authorId="1">
      <text>
        <r>
          <rPr>
            <b/>
            <sz val="9"/>
            <color indexed="81"/>
            <rFont val="Tahoma"/>
            <family val="2"/>
          </rPr>
          <t>rxl:</t>
        </r>
        <r>
          <rPr>
            <sz val="9"/>
            <color indexed="81"/>
            <rFont val="Tahoma"/>
            <family val="2"/>
          </rPr>
          <t xml:space="preserve">
after 23/05/86</t>
        </r>
      </text>
    </comment>
    <comment ref="U177" authorId="0">
      <text>
        <r>
          <rPr>
            <b/>
            <sz val="9"/>
            <color indexed="81"/>
            <rFont val="Tahoma"/>
            <family val="2"/>
          </rPr>
          <t>Richard Lambert:</t>
        </r>
        <r>
          <rPr>
            <sz val="9"/>
            <color indexed="81"/>
            <rFont val="Tahoma"/>
            <family val="2"/>
          </rPr>
          <t xml:space="preserve">
match declared void</t>
        </r>
      </text>
    </comment>
    <comment ref="AJ177" authorId="0">
      <text>
        <r>
          <rPr>
            <b/>
            <sz val="9"/>
            <color indexed="81"/>
            <rFont val="Tahoma"/>
            <family val="2"/>
          </rPr>
          <t>Richard Lambert:</t>
        </r>
        <r>
          <rPr>
            <sz val="9"/>
            <color indexed="81"/>
            <rFont val="Tahoma"/>
            <family val="2"/>
          </rPr>
          <t xml:space="preserve">
match declared void</t>
        </r>
      </text>
    </comment>
    <comment ref="AD179" authorId="1">
      <text>
        <r>
          <rPr>
            <b/>
            <sz val="9"/>
            <color indexed="81"/>
            <rFont val="Tahoma"/>
            <family val="2"/>
          </rPr>
          <t>rxl:</t>
        </r>
        <r>
          <rPr>
            <sz val="9"/>
            <color indexed="81"/>
            <rFont val="Tahoma"/>
            <family val="2"/>
          </rPr>
          <t xml:space="preserve">
originally scheduled for 27/04/86 but moved back</t>
        </r>
      </text>
    </comment>
    <comment ref="AI179" authorId="0">
      <text>
        <r>
          <rPr>
            <b/>
            <sz val="9"/>
            <color indexed="81"/>
            <rFont val="Tahoma"/>
            <family val="2"/>
          </rPr>
          <t>Richard Lambert:</t>
        </r>
        <r>
          <rPr>
            <sz val="9"/>
            <color indexed="81"/>
            <rFont val="Tahoma"/>
            <family val="2"/>
          </rPr>
          <t xml:space="preserve">
p-p on 01/12/85</t>
        </r>
      </text>
    </comment>
    <comment ref="AE181" authorId="1">
      <text>
        <r>
          <rPr>
            <b/>
            <sz val="9"/>
            <color indexed="81"/>
            <rFont val="Tahoma"/>
            <family val="2"/>
          </rPr>
          <t>rxl:</t>
        </r>
        <r>
          <rPr>
            <sz val="9"/>
            <color indexed="81"/>
            <rFont val="Tahoma"/>
            <family val="2"/>
          </rPr>
          <t xml:space="preserve">
after 19/04/86</t>
        </r>
      </text>
    </comment>
    <comment ref="O188" authorId="1">
      <text>
        <r>
          <rPr>
            <b/>
            <sz val="9"/>
            <color indexed="81"/>
            <rFont val="Tahoma"/>
            <family val="2"/>
          </rPr>
          <t>rxl:</t>
        </r>
        <r>
          <rPr>
            <sz val="9"/>
            <color indexed="81"/>
            <rFont val="Tahoma"/>
            <family val="2"/>
          </rPr>
          <t xml:space="preserve">
played at West Street</t>
        </r>
      </text>
    </comment>
    <comment ref="AK201" authorId="0">
      <text>
        <r>
          <rPr>
            <b/>
            <sz val="9"/>
            <color indexed="81"/>
            <rFont val="Tahoma"/>
            <family val="2"/>
          </rPr>
          <t>Richard Lambert:</t>
        </r>
        <r>
          <rPr>
            <sz val="9"/>
            <color indexed="81"/>
            <rFont val="Tahoma"/>
            <family val="2"/>
          </rPr>
          <t xml:space="preserve">
p-p on 12/01/87 - snow</t>
        </r>
      </text>
    </comment>
    <comment ref="AH205" authorId="0">
      <text>
        <r>
          <rPr>
            <b/>
            <sz val="9"/>
            <color indexed="81"/>
            <rFont val="Tahoma"/>
            <family val="2"/>
          </rPr>
          <t>Richard Lambert:</t>
        </r>
        <r>
          <rPr>
            <sz val="9"/>
            <color indexed="81"/>
            <rFont val="Tahoma"/>
            <family val="2"/>
          </rPr>
          <t xml:space="preserve">
p-p on 19/03/87</t>
        </r>
      </text>
    </comment>
    <comment ref="AF206" authorId="0">
      <text>
        <r>
          <rPr>
            <b/>
            <sz val="9"/>
            <color indexed="81"/>
            <rFont val="Tahoma"/>
            <family val="2"/>
          </rPr>
          <t>Richard Lambert:</t>
        </r>
        <r>
          <rPr>
            <sz val="9"/>
            <color indexed="81"/>
            <rFont val="Tahoma"/>
            <family val="2"/>
          </rPr>
          <t xml:space="preserve">
originally scheduled for 23/04/87 but brought forward a day</t>
        </r>
      </text>
    </comment>
    <comment ref="R232" authorId="1">
      <text>
        <r>
          <rPr>
            <b/>
            <sz val="9"/>
            <color indexed="81"/>
            <rFont val="Tahoma"/>
            <family val="2"/>
          </rPr>
          <t>rxl:</t>
        </r>
        <r>
          <rPr>
            <sz val="9"/>
            <color indexed="81"/>
            <rFont val="Tahoma"/>
            <family val="2"/>
          </rPr>
          <t xml:space="preserve">
played at West Street</t>
        </r>
      </text>
    </comment>
    <comment ref="V232" authorId="1">
      <text>
        <r>
          <rPr>
            <b/>
            <sz val="9"/>
            <color indexed="81"/>
            <rFont val="Tahoma"/>
            <family val="2"/>
          </rPr>
          <t>rxl:</t>
        </r>
        <r>
          <rPr>
            <sz val="9"/>
            <color indexed="81"/>
            <rFont val="Tahoma"/>
            <family val="2"/>
          </rPr>
          <t xml:space="preserve">
match played at West Street as Hampton's ground was unavailable</t>
        </r>
      </text>
    </comment>
    <comment ref="AK232" authorId="1">
      <text>
        <r>
          <rPr>
            <b/>
            <sz val="9"/>
            <color indexed="81"/>
            <rFont val="Tahoma"/>
            <family val="2"/>
          </rPr>
          <t>rxl:</t>
        </r>
        <r>
          <rPr>
            <sz val="9"/>
            <color indexed="81"/>
            <rFont val="Tahoma"/>
            <family val="2"/>
          </rPr>
          <t xml:space="preserve">
match played at West Street as Hampton's ground was unavailable</t>
        </r>
      </text>
    </comment>
    <comment ref="R244" authorId="1">
      <text>
        <r>
          <rPr>
            <b/>
            <sz val="9"/>
            <color indexed="81"/>
            <rFont val="Tahoma"/>
            <family val="2"/>
          </rPr>
          <t>rxl:</t>
        </r>
        <r>
          <rPr>
            <sz val="9"/>
            <color indexed="81"/>
            <rFont val="Tahoma"/>
            <family val="2"/>
          </rPr>
          <t xml:space="preserve">
played at West Street</t>
        </r>
      </text>
    </comment>
    <comment ref="R248" authorId="1">
      <text>
        <r>
          <rPr>
            <b/>
            <sz val="9"/>
            <color indexed="81"/>
            <rFont val="Tahoma"/>
            <family val="2"/>
          </rPr>
          <t>rxl:</t>
        </r>
        <r>
          <rPr>
            <sz val="9"/>
            <color indexed="81"/>
            <rFont val="Tahoma"/>
            <family val="2"/>
          </rPr>
          <t xml:space="preserve">
played at West Street</t>
        </r>
      </text>
    </comment>
    <comment ref="O264" authorId="1">
      <text>
        <r>
          <rPr>
            <b/>
            <sz val="9"/>
            <color indexed="81"/>
            <rFont val="Tahoma"/>
            <family val="2"/>
          </rPr>
          <t>rxl:</t>
        </r>
        <r>
          <rPr>
            <sz val="9"/>
            <color indexed="81"/>
            <rFont val="Tahoma"/>
            <family val="2"/>
          </rPr>
          <t xml:space="preserve">
played at West Street</t>
        </r>
      </text>
    </comment>
    <comment ref="S272" authorId="1">
      <text>
        <r>
          <rPr>
            <b/>
            <sz val="9"/>
            <color indexed="81"/>
            <rFont val="Tahoma"/>
            <family val="2"/>
          </rPr>
          <t>rxl:</t>
        </r>
        <r>
          <rPr>
            <sz val="9"/>
            <color indexed="81"/>
            <rFont val="Tahoma"/>
            <family val="2"/>
          </rPr>
          <t xml:space="preserve">
played at Croydon Athletic FC</t>
        </r>
      </text>
    </comment>
    <comment ref="AH272" authorId="1">
      <text>
        <r>
          <rPr>
            <b/>
            <sz val="9"/>
            <color indexed="81"/>
            <rFont val="Tahoma"/>
            <family val="2"/>
          </rPr>
          <t>rxl:</t>
        </r>
        <r>
          <rPr>
            <sz val="9"/>
            <color indexed="81"/>
            <rFont val="Tahoma"/>
            <family val="2"/>
          </rPr>
          <t xml:space="preserve">
played at Croydon Athletic FC</t>
        </r>
      </text>
    </comment>
    <comment ref="P292" authorId="1">
      <text>
        <r>
          <rPr>
            <b/>
            <sz val="9"/>
            <color indexed="81"/>
            <rFont val="Tahoma"/>
            <family val="2"/>
          </rPr>
          <t>rxl:</t>
        </r>
        <r>
          <rPr>
            <sz val="9"/>
            <color indexed="81"/>
            <rFont val="Tahoma"/>
            <family val="2"/>
          </rPr>
          <t xml:space="preserve">
abandoned 87 minutes due to player injury - result left to stand by league</t>
        </r>
      </text>
    </comment>
    <comment ref="L318" authorId="1">
      <text>
        <r>
          <rPr>
            <b/>
            <sz val="9"/>
            <color indexed="81"/>
            <rFont val="Tahoma"/>
            <family val="2"/>
          </rPr>
          <t>rxl:</t>
        </r>
        <r>
          <rPr>
            <sz val="9"/>
            <color indexed="81"/>
            <rFont val="Tahoma"/>
            <family val="2"/>
          </rPr>
          <t xml:space="preserve">
all home matches at Banstead Athletic FC</t>
        </r>
      </text>
    </comment>
    <comment ref="AA318" authorId="1">
      <text>
        <r>
          <rPr>
            <b/>
            <sz val="9"/>
            <color indexed="81"/>
            <rFont val="Tahoma"/>
            <family val="2"/>
          </rPr>
          <t>rxl:</t>
        </r>
        <r>
          <rPr>
            <sz val="9"/>
            <color indexed="81"/>
            <rFont val="Tahoma"/>
            <family val="2"/>
          </rPr>
          <t xml:space="preserve">
all home matches at Banstead Athletic FC</t>
        </r>
      </text>
    </comment>
    <comment ref="AF319" authorId="1">
      <text>
        <r>
          <rPr>
            <b/>
            <sz val="9"/>
            <color indexed="81"/>
            <rFont val="Tahoma"/>
            <family val="2"/>
          </rPr>
          <t>rxl:</t>
        </r>
        <r>
          <rPr>
            <sz val="9"/>
            <color indexed="81"/>
            <rFont val="Tahoma"/>
            <family val="2"/>
          </rPr>
          <t xml:space="preserve">
game never played</t>
        </r>
      </text>
    </comment>
    <comment ref="L332" authorId="1">
      <text>
        <r>
          <rPr>
            <b/>
            <sz val="9"/>
            <color indexed="81"/>
            <rFont val="Tahoma"/>
            <family val="2"/>
          </rPr>
          <t>rxl:</t>
        </r>
        <r>
          <rPr>
            <sz val="9"/>
            <color indexed="81"/>
            <rFont val="Tahoma"/>
            <family val="2"/>
          </rPr>
          <t xml:space="preserve">
all home matches at Banstead Athletic FC</t>
        </r>
      </text>
    </comment>
    <comment ref="AA332" authorId="1">
      <text>
        <r>
          <rPr>
            <b/>
            <sz val="9"/>
            <color indexed="81"/>
            <rFont val="Tahoma"/>
            <family val="2"/>
          </rPr>
          <t>rxl:</t>
        </r>
        <r>
          <rPr>
            <sz val="9"/>
            <color indexed="81"/>
            <rFont val="Tahoma"/>
            <family val="2"/>
          </rPr>
          <t xml:space="preserve">
all home matches at Banstead Athletic FC</t>
        </r>
      </text>
    </comment>
    <comment ref="L345" authorId="1">
      <text>
        <r>
          <rPr>
            <b/>
            <sz val="9"/>
            <color indexed="81"/>
            <rFont val="Tahoma"/>
            <family val="2"/>
          </rPr>
          <t>rxl:</t>
        </r>
        <r>
          <rPr>
            <sz val="9"/>
            <color indexed="81"/>
            <rFont val="Tahoma"/>
            <family val="2"/>
          </rPr>
          <t xml:space="preserve">
all home matches at Banstead Athletic FC</t>
        </r>
      </text>
    </comment>
    <comment ref="AA345" authorId="1">
      <text>
        <r>
          <rPr>
            <b/>
            <sz val="9"/>
            <color indexed="81"/>
            <rFont val="Tahoma"/>
            <family val="2"/>
          </rPr>
          <t>rxl:</t>
        </r>
        <r>
          <rPr>
            <sz val="9"/>
            <color indexed="81"/>
            <rFont val="Tahoma"/>
            <family val="2"/>
          </rPr>
          <t xml:space="preserve">
all home matches at Banstead Athletic FC</t>
        </r>
      </text>
    </comment>
    <comment ref="R348" authorId="1">
      <text>
        <r>
          <rPr>
            <b/>
            <sz val="9"/>
            <color indexed="81"/>
            <rFont val="Tahoma"/>
            <family val="2"/>
          </rPr>
          <t>rxl:</t>
        </r>
        <r>
          <rPr>
            <sz val="9"/>
            <color indexed="81"/>
            <rFont val="Tahoma"/>
            <family val="2"/>
          </rPr>
          <t xml:space="preserve">
played at Meadowbank, Dorking FC</t>
        </r>
      </text>
    </comment>
    <comment ref="L356" authorId="1">
      <text>
        <r>
          <rPr>
            <b/>
            <sz val="9"/>
            <color indexed="81"/>
            <rFont val="Tahoma"/>
            <family val="2"/>
          </rPr>
          <t>rxl:</t>
        </r>
        <r>
          <rPr>
            <sz val="9"/>
            <color indexed="81"/>
            <rFont val="Tahoma"/>
            <family val="2"/>
          </rPr>
          <t xml:space="preserve">
all home matches at Banstead Athletic FC</t>
        </r>
      </text>
    </comment>
    <comment ref="AA356" authorId="1">
      <text>
        <r>
          <rPr>
            <b/>
            <sz val="9"/>
            <color indexed="81"/>
            <rFont val="Tahoma"/>
            <family val="2"/>
          </rPr>
          <t>rxl:</t>
        </r>
        <r>
          <rPr>
            <sz val="9"/>
            <color indexed="81"/>
            <rFont val="Tahoma"/>
            <family val="2"/>
          </rPr>
          <t xml:space="preserve">
all home matches at Banstead Athletic FC</t>
        </r>
      </text>
    </comment>
    <comment ref="AI356" authorId="1">
      <text>
        <r>
          <rPr>
            <b/>
            <sz val="9"/>
            <color indexed="81"/>
            <rFont val="Tahoma"/>
            <family val="2"/>
          </rPr>
          <t>rxl:</t>
        </r>
        <r>
          <rPr>
            <sz val="9"/>
            <color indexed="81"/>
            <rFont val="Tahoma"/>
            <family val="2"/>
          </rPr>
          <t xml:space="preserve">
game never played</t>
        </r>
      </text>
    </comment>
    <comment ref="AE358" authorId="1">
      <text>
        <r>
          <rPr>
            <b/>
            <sz val="9"/>
            <color indexed="81"/>
            <rFont val="Tahoma"/>
            <family val="2"/>
          </rPr>
          <t>rxl:</t>
        </r>
        <r>
          <rPr>
            <sz val="9"/>
            <color indexed="81"/>
            <rFont val="Tahoma"/>
            <family val="2"/>
          </rPr>
          <t xml:space="preserve">
game never played</t>
        </r>
      </text>
    </comment>
    <comment ref="P361" authorId="1">
      <text>
        <r>
          <rPr>
            <b/>
            <sz val="9"/>
            <color indexed="81"/>
            <rFont val="Tahoma"/>
            <family val="2"/>
          </rPr>
          <t>rxl:</t>
        </r>
        <r>
          <rPr>
            <sz val="9"/>
            <color indexed="81"/>
            <rFont val="Tahoma"/>
            <family val="2"/>
          </rPr>
          <t xml:space="preserve">
played at Moatside, Merstham FC</t>
        </r>
      </text>
    </comment>
    <comment ref="AG365" authorId="1">
      <text>
        <r>
          <rPr>
            <b/>
            <sz val="9"/>
            <color indexed="81"/>
            <rFont val="Tahoma"/>
            <family val="2"/>
          </rPr>
          <t>rxl:</t>
        </r>
        <r>
          <rPr>
            <sz val="9"/>
            <color indexed="81"/>
            <rFont val="Tahoma"/>
            <family val="2"/>
          </rPr>
          <t xml:space="preserve">
originally scheduled for 30/11/07 but appeared as p-p in the buletin for the week after. Was fixture moved back a week before being p-p? Bulletin missing</t>
        </r>
      </text>
    </comment>
    <comment ref="AH365" authorId="1">
      <text>
        <r>
          <rPr>
            <b/>
            <sz val="9"/>
            <color indexed="81"/>
            <rFont val="Tahoma"/>
            <family val="2"/>
          </rPr>
          <t>rxl:</t>
        </r>
        <r>
          <rPr>
            <sz val="9"/>
            <color indexed="81"/>
            <rFont val="Tahoma"/>
            <family val="2"/>
          </rPr>
          <t xml:space="preserve">
p-p on 02/11/07 and on 18/01/08</t>
        </r>
      </text>
    </comment>
    <comment ref="AB366" authorId="1">
      <text>
        <r>
          <rPr>
            <b/>
            <sz val="9"/>
            <color indexed="81"/>
            <rFont val="Tahoma"/>
            <family val="2"/>
          </rPr>
          <t>rxl:</t>
        </r>
        <r>
          <rPr>
            <sz val="9"/>
            <color indexed="81"/>
            <rFont val="Tahoma"/>
            <family val="2"/>
          </rPr>
          <t xml:space="preserve">
originally scheduled for 20/12/07 but moved back</t>
        </r>
      </text>
    </comment>
    <comment ref="AE366" authorId="1">
      <text>
        <r>
          <rPr>
            <b/>
            <sz val="9"/>
            <color indexed="81"/>
            <rFont val="Tahoma"/>
            <family val="2"/>
          </rPr>
          <t>rxl:</t>
        </r>
        <r>
          <rPr>
            <sz val="9"/>
            <color indexed="81"/>
            <rFont val="Tahoma"/>
            <family val="2"/>
          </rPr>
          <t xml:space="preserve">
originally scheduled for 23/08/07 but p-p and moved back to 10/01/08 but also p-p on that day - then abandoned on 14/02/08 after 77 minutes due to a player shortage for Chipstead with Epsom 1-0 up at the time. The police arrested four Chipstead players on the pitch but were released without charge. If Chipstead hadn't already used their subs they could have continued, or if the police had waited for 13 more minutes as the players weren't exactly going anywhere!! SYL orders a replayed match.</t>
        </r>
      </text>
    </comment>
    <comment ref="Q367" authorId="1">
      <text>
        <r>
          <rPr>
            <b/>
            <sz val="9"/>
            <color indexed="81"/>
            <rFont val="Tahoma"/>
            <family val="2"/>
          </rPr>
          <t>rxl:</t>
        </r>
        <r>
          <rPr>
            <sz val="9"/>
            <color indexed="81"/>
            <rFont val="Tahoma"/>
            <family val="2"/>
          </rPr>
          <t xml:space="preserve">
game awarded to Croydon</t>
        </r>
      </text>
    </comment>
    <comment ref="AE367" authorId="1">
      <text>
        <r>
          <rPr>
            <b/>
            <sz val="9"/>
            <color indexed="81"/>
            <rFont val="Tahoma"/>
            <family val="2"/>
          </rPr>
          <t>rxl:</t>
        </r>
        <r>
          <rPr>
            <sz val="9"/>
            <color indexed="81"/>
            <rFont val="Tahoma"/>
            <family val="2"/>
          </rPr>
          <t xml:space="preserve">
originally scheduled for 26/11/07 but moved back</t>
        </r>
      </text>
    </comment>
    <comment ref="AF367" authorId="1">
      <text>
        <r>
          <rPr>
            <b/>
            <sz val="9"/>
            <color indexed="81"/>
            <rFont val="Tahoma"/>
            <family val="2"/>
          </rPr>
          <t>rxl:</t>
        </r>
        <r>
          <rPr>
            <sz val="9"/>
            <color indexed="81"/>
            <rFont val="Tahoma"/>
            <family val="2"/>
          </rPr>
          <t xml:space="preserve">
originally scheduled for 01/10/07 but moved back to 12/11/07 where it was moved back again to 31/03/08 but p-p again
- game awarded to Croydon</t>
        </r>
      </text>
    </comment>
    <comment ref="AI367" authorId="1">
      <text>
        <r>
          <rPr>
            <b/>
            <sz val="9"/>
            <color indexed="81"/>
            <rFont val="Tahoma"/>
            <family val="2"/>
          </rPr>
          <t>rxl:</t>
        </r>
        <r>
          <rPr>
            <sz val="9"/>
            <color indexed="81"/>
            <rFont val="Tahoma"/>
            <family val="2"/>
          </rPr>
          <t xml:space="preserve">
originally scheduled for 10/03/08 but moved back</t>
        </r>
      </text>
    </comment>
    <comment ref="L368" authorId="1">
      <text>
        <r>
          <rPr>
            <b/>
            <sz val="9"/>
            <color indexed="81"/>
            <rFont val="Tahoma"/>
            <family val="2"/>
          </rPr>
          <t>rxl:</t>
        </r>
        <r>
          <rPr>
            <sz val="9"/>
            <color indexed="81"/>
            <rFont val="Tahoma"/>
            <family val="2"/>
          </rPr>
          <t xml:space="preserve">
all home matches at Banstead Athletic FC</t>
        </r>
      </text>
    </comment>
    <comment ref="AA368" authorId="1">
      <text>
        <r>
          <rPr>
            <b/>
            <sz val="9"/>
            <color indexed="81"/>
            <rFont val="Tahoma"/>
            <family val="2"/>
          </rPr>
          <t>rxl:</t>
        </r>
        <r>
          <rPr>
            <sz val="9"/>
            <color indexed="81"/>
            <rFont val="Tahoma"/>
            <family val="2"/>
          </rPr>
          <t xml:space="preserve">
all home matches at Banstead Athletic FC</t>
        </r>
      </text>
    </comment>
    <comment ref="AB368" authorId="1">
      <text>
        <r>
          <rPr>
            <b/>
            <sz val="9"/>
            <color indexed="81"/>
            <rFont val="Tahoma"/>
            <family val="2"/>
          </rPr>
          <t>rxl:</t>
        </r>
        <r>
          <rPr>
            <sz val="9"/>
            <color indexed="81"/>
            <rFont val="Tahoma"/>
            <family val="2"/>
          </rPr>
          <t xml:space="preserve">
p-p on 05/12/07</t>
        </r>
      </text>
    </comment>
    <comment ref="AH368" authorId="1">
      <text>
        <r>
          <rPr>
            <b/>
            <sz val="9"/>
            <color indexed="81"/>
            <rFont val="Tahoma"/>
            <family val="2"/>
          </rPr>
          <t>rxl:</t>
        </r>
        <r>
          <rPr>
            <sz val="9"/>
            <color indexed="81"/>
            <rFont val="Tahoma"/>
            <family val="2"/>
          </rPr>
          <t xml:space="preserve">
originally scheduled for  19/12/07 but moved back to 23/01/08 where it was p-p</t>
        </r>
      </text>
    </comment>
    <comment ref="AD369" authorId="1">
      <text>
        <r>
          <rPr>
            <b/>
            <sz val="9"/>
            <color indexed="81"/>
            <rFont val="Tahoma"/>
            <family val="2"/>
          </rPr>
          <t>rxl:</t>
        </r>
        <r>
          <rPr>
            <sz val="9"/>
            <color indexed="81"/>
            <rFont val="Tahoma"/>
            <family val="2"/>
          </rPr>
          <t xml:space="preserve">
originally scheduled for 05/12/07 but moved back - then p-p on 31/01/08 and 21/02/08 and 20/03/08</t>
        </r>
      </text>
    </comment>
    <comment ref="AI369" authorId="1">
      <text>
        <r>
          <rPr>
            <b/>
            <sz val="9"/>
            <color indexed="81"/>
            <rFont val="Tahoma"/>
            <family val="2"/>
          </rPr>
          <t>rxl:</t>
        </r>
        <r>
          <rPr>
            <sz val="9"/>
            <color indexed="81"/>
            <rFont val="Tahoma"/>
            <family val="2"/>
          </rPr>
          <t xml:space="preserve">
p-p on 01/11/07 then moved to 17/01/08 but moved back</t>
        </r>
      </text>
    </comment>
    <comment ref="AB370" authorId="1">
      <text>
        <r>
          <rPr>
            <b/>
            <sz val="9"/>
            <color indexed="81"/>
            <rFont val="Tahoma"/>
            <family val="2"/>
          </rPr>
          <t>rxl:</t>
        </r>
        <r>
          <rPr>
            <sz val="9"/>
            <color indexed="81"/>
            <rFont val="Tahoma"/>
            <family val="2"/>
          </rPr>
          <t xml:space="preserve">
p-p on 09/01/08</t>
        </r>
      </text>
    </comment>
    <comment ref="AC370" authorId="1">
      <text>
        <r>
          <rPr>
            <b/>
            <sz val="9"/>
            <color indexed="81"/>
            <rFont val="Tahoma"/>
            <family val="2"/>
          </rPr>
          <t>rxl:</t>
        </r>
        <r>
          <rPr>
            <sz val="9"/>
            <color indexed="81"/>
            <rFont val="Tahoma"/>
            <family val="2"/>
          </rPr>
          <t xml:space="preserve">
p-p on 16/01/08 and moved back from 25/03/08 to 21/04/08 and moved back again to 30/04/08 where it was again p-p - eventually unplayed and designated as a 0-0 draw</t>
        </r>
      </text>
    </comment>
    <comment ref="AB371" authorId="1">
      <text>
        <r>
          <rPr>
            <b/>
            <sz val="9"/>
            <color indexed="81"/>
            <rFont val="Tahoma"/>
            <family val="2"/>
          </rPr>
          <t>rxl:</t>
        </r>
        <r>
          <rPr>
            <sz val="9"/>
            <color indexed="81"/>
            <rFont val="Tahoma"/>
            <family val="2"/>
          </rPr>
          <t xml:space="preserve">
originally scheduled for 20/08/07 but moved to 24/10/07 and then moved back again</t>
        </r>
      </text>
    </comment>
    <comment ref="AD371" authorId="1">
      <text>
        <r>
          <rPr>
            <b/>
            <sz val="9"/>
            <color indexed="81"/>
            <rFont val="Tahoma"/>
            <family val="2"/>
          </rPr>
          <t>rxl:</t>
        </r>
        <r>
          <rPr>
            <sz val="9"/>
            <color indexed="81"/>
            <rFont val="Tahoma"/>
            <family val="2"/>
          </rPr>
          <t xml:space="preserve">
originally scheduled for 14/11/07 but moved back and p-p on 06/02/08</t>
        </r>
      </text>
    </comment>
    <comment ref="AE371" authorId="1">
      <text>
        <r>
          <rPr>
            <b/>
            <sz val="9"/>
            <color indexed="81"/>
            <rFont val="Tahoma"/>
            <family val="2"/>
          </rPr>
          <t>rxl:</t>
        </r>
        <r>
          <rPr>
            <sz val="9"/>
            <color indexed="81"/>
            <rFont val="Tahoma"/>
            <family val="2"/>
          </rPr>
          <t xml:space="preserve">
p-p on 12/03/08 - the nscheduled for 23/04/08 but then brought forward two days</t>
        </r>
      </text>
    </comment>
    <comment ref="AF371" authorId="1">
      <text>
        <r>
          <rPr>
            <b/>
            <sz val="9"/>
            <color indexed="81"/>
            <rFont val="Tahoma"/>
            <family val="2"/>
          </rPr>
          <t>rxl:</t>
        </r>
        <r>
          <rPr>
            <sz val="9"/>
            <color indexed="81"/>
            <rFont val="Tahoma"/>
            <family val="2"/>
          </rPr>
          <t xml:space="preserve">
p-p on 12/12/07 and on 09/01/08</t>
        </r>
      </text>
    </comment>
    <comment ref="AI371" authorId="1">
      <text>
        <r>
          <rPr>
            <b/>
            <sz val="9"/>
            <color indexed="81"/>
            <rFont val="Tahoma"/>
            <family val="2"/>
          </rPr>
          <t>rxl:</t>
        </r>
        <r>
          <rPr>
            <sz val="9"/>
            <color indexed="81"/>
            <rFont val="Tahoma"/>
            <family val="2"/>
          </rPr>
          <t xml:space="preserve">
originally scheduled for 19/03/08 but moved back to 16/04/08 and then moved back another day although it was p-p on 17/04/08 anyway - eventually unplayed and designated as a 0-0 draw</t>
        </r>
      </text>
    </comment>
    <comment ref="AC372" authorId="1">
      <text>
        <r>
          <rPr>
            <b/>
            <sz val="9"/>
            <color indexed="81"/>
            <rFont val="Tahoma"/>
            <family val="2"/>
          </rPr>
          <t>rxl:</t>
        </r>
        <r>
          <rPr>
            <sz val="9"/>
            <color indexed="81"/>
            <rFont val="Tahoma"/>
            <family val="2"/>
          </rPr>
          <t xml:space="preserve">
p-p on 30/01/08 and on 23/04/08 and on 01/05/08 - eventually unplayed and designated as a 0-0 draw</t>
        </r>
      </text>
    </comment>
    <comment ref="AD372" authorId="1">
      <text>
        <r>
          <rPr>
            <b/>
            <sz val="9"/>
            <color indexed="81"/>
            <rFont val="Tahoma"/>
            <family val="2"/>
          </rPr>
          <t>rxl:</t>
        </r>
        <r>
          <rPr>
            <sz val="9"/>
            <color indexed="81"/>
            <rFont val="Tahoma"/>
            <family val="2"/>
          </rPr>
          <t xml:space="preserve">
originally scheduled for 19/12/07 but moved back / p-p (not clear)</t>
        </r>
      </text>
    </comment>
    <comment ref="AG372" authorId="1">
      <text>
        <r>
          <rPr>
            <b/>
            <sz val="9"/>
            <color indexed="81"/>
            <rFont val="Tahoma"/>
            <family val="2"/>
          </rPr>
          <t>rxl:</t>
        </r>
        <r>
          <rPr>
            <sz val="9"/>
            <color indexed="81"/>
            <rFont val="Tahoma"/>
            <family val="2"/>
          </rPr>
          <t xml:space="preserve">
p-p on 12/12/07</t>
        </r>
      </text>
    </comment>
    <comment ref="AH372" authorId="1">
      <text>
        <r>
          <rPr>
            <b/>
            <sz val="9"/>
            <color indexed="81"/>
            <rFont val="Tahoma"/>
            <family val="2"/>
          </rPr>
          <t>rxl:</t>
        </r>
        <r>
          <rPr>
            <sz val="9"/>
            <color indexed="81"/>
            <rFont val="Tahoma"/>
            <family val="2"/>
          </rPr>
          <t xml:space="preserve">
p-p on 05/12/07</t>
        </r>
      </text>
    </comment>
    <comment ref="AE376" authorId="1">
      <text>
        <r>
          <rPr>
            <b/>
            <sz val="9"/>
            <color indexed="81"/>
            <rFont val="Tahoma"/>
            <family val="2"/>
          </rPr>
          <t>rxl:</t>
        </r>
        <r>
          <rPr>
            <sz val="9"/>
            <color indexed="81"/>
            <rFont val="Tahoma"/>
            <family val="2"/>
          </rPr>
          <t xml:space="preserve">
abandoned on 12/02/09 after 53 minutes due to snow with the score 1-1</t>
        </r>
      </text>
    </comment>
    <comment ref="AI376" authorId="1">
      <text>
        <r>
          <rPr>
            <b/>
            <sz val="9"/>
            <color indexed="81"/>
            <rFont val="Tahoma"/>
            <family val="2"/>
          </rPr>
          <t>rxl:</t>
        </r>
        <r>
          <rPr>
            <sz val="9"/>
            <color indexed="81"/>
            <rFont val="Tahoma"/>
            <family val="2"/>
          </rPr>
          <t xml:space="preserve">
p-p on 18/12/08</t>
        </r>
      </text>
    </comment>
    <comment ref="AJ376" authorId="1">
      <text>
        <r>
          <rPr>
            <b/>
            <sz val="9"/>
            <color indexed="81"/>
            <rFont val="Tahoma"/>
            <family val="2"/>
          </rPr>
          <t>rxl:</t>
        </r>
        <r>
          <rPr>
            <sz val="9"/>
            <color indexed="81"/>
            <rFont val="Tahoma"/>
            <family val="2"/>
          </rPr>
          <t xml:space="preserve">
p-p on 08/01/09</t>
        </r>
      </text>
    </comment>
    <comment ref="AB377" authorId="1">
      <text>
        <r>
          <rPr>
            <b/>
            <sz val="9"/>
            <color indexed="81"/>
            <rFont val="Tahoma"/>
            <family val="2"/>
          </rPr>
          <t>rxl:</t>
        </r>
        <r>
          <rPr>
            <sz val="9"/>
            <color indexed="81"/>
            <rFont val="Tahoma"/>
            <family val="2"/>
          </rPr>
          <t xml:space="preserve">
p-p on 04/02/09</t>
        </r>
      </text>
    </comment>
    <comment ref="AE377" authorId="1">
      <text>
        <r>
          <rPr>
            <b/>
            <sz val="9"/>
            <color indexed="81"/>
            <rFont val="Tahoma"/>
            <family val="2"/>
          </rPr>
          <t>rxl:</t>
        </r>
        <r>
          <rPr>
            <sz val="9"/>
            <color indexed="81"/>
            <rFont val="Tahoma"/>
            <family val="2"/>
          </rPr>
          <t xml:space="preserve">
p-p on 08/01/09 and 29/01/09</t>
        </r>
      </text>
    </comment>
    <comment ref="AF377" authorId="1">
      <text>
        <r>
          <rPr>
            <b/>
            <sz val="9"/>
            <color indexed="81"/>
            <rFont val="Tahoma"/>
            <family val="2"/>
          </rPr>
          <t>rxl:</t>
        </r>
        <r>
          <rPr>
            <sz val="9"/>
            <color indexed="81"/>
            <rFont val="Tahoma"/>
            <family val="2"/>
          </rPr>
          <t xml:space="preserve">
p-p on 18/12/08 then moved to 02/04/09 but brought forward three days to 30/03/09</t>
        </r>
      </text>
    </comment>
    <comment ref="AI377" authorId="1">
      <text>
        <r>
          <rPr>
            <b/>
            <sz val="9"/>
            <color indexed="81"/>
            <rFont val="Tahoma"/>
            <family val="2"/>
          </rPr>
          <t>rxl:</t>
        </r>
        <r>
          <rPr>
            <sz val="9"/>
            <color indexed="81"/>
            <rFont val="Tahoma"/>
            <family val="2"/>
          </rPr>
          <t xml:space="preserve">
p-p on 06/11/08 and on 04/12/08</t>
        </r>
      </text>
    </comment>
    <comment ref="AE378" authorId="1">
      <text>
        <r>
          <rPr>
            <b/>
            <sz val="9"/>
            <color indexed="81"/>
            <rFont val="Tahoma"/>
            <family val="2"/>
          </rPr>
          <t>rxl:</t>
        </r>
        <r>
          <rPr>
            <sz val="9"/>
            <color indexed="81"/>
            <rFont val="Tahoma"/>
            <family val="2"/>
          </rPr>
          <t xml:space="preserve">
p-p on 19/01/09</t>
        </r>
      </text>
    </comment>
    <comment ref="AI378" authorId="1">
      <text>
        <r>
          <rPr>
            <b/>
            <sz val="9"/>
            <color indexed="81"/>
            <rFont val="Tahoma"/>
            <family val="2"/>
          </rPr>
          <t>rxl:</t>
        </r>
        <r>
          <rPr>
            <sz val="9"/>
            <color indexed="81"/>
            <rFont val="Tahoma"/>
            <family val="2"/>
          </rPr>
          <t xml:space="preserve">
p-p on 02/02/09</t>
        </r>
      </text>
    </comment>
    <comment ref="AK378" authorId="1">
      <text>
        <r>
          <rPr>
            <b/>
            <sz val="9"/>
            <color indexed="81"/>
            <rFont val="Tahoma"/>
            <family val="2"/>
          </rPr>
          <t>rxl:</t>
        </r>
        <r>
          <rPr>
            <sz val="9"/>
            <color indexed="81"/>
            <rFont val="Tahoma"/>
            <family val="2"/>
          </rPr>
          <t xml:space="preserve">
originally scheduled for 25/08/08 but moved back</t>
        </r>
      </text>
    </comment>
    <comment ref="L379" authorId="1">
      <text>
        <r>
          <rPr>
            <b/>
            <sz val="9"/>
            <color indexed="81"/>
            <rFont val="Tahoma"/>
            <family val="2"/>
          </rPr>
          <t>rxl:</t>
        </r>
        <r>
          <rPr>
            <sz val="9"/>
            <color indexed="81"/>
            <rFont val="Tahoma"/>
            <family val="2"/>
          </rPr>
          <t xml:space="preserve">
all home matches at Banstead Athletic FC</t>
        </r>
      </text>
    </comment>
    <comment ref="U379" authorId="1">
      <text>
        <r>
          <rPr>
            <b/>
            <sz val="9"/>
            <color indexed="81"/>
            <rFont val="Tahoma"/>
            <family val="2"/>
          </rPr>
          <t>rxl:</t>
        </r>
        <r>
          <rPr>
            <sz val="9"/>
            <color indexed="81"/>
            <rFont val="Tahoma"/>
            <family val="2"/>
          </rPr>
          <t xml:space="preserve">
game never played</t>
        </r>
      </text>
    </comment>
    <comment ref="AA379" authorId="1">
      <text>
        <r>
          <rPr>
            <b/>
            <sz val="9"/>
            <color indexed="81"/>
            <rFont val="Tahoma"/>
            <family val="2"/>
          </rPr>
          <t>rxl:</t>
        </r>
        <r>
          <rPr>
            <sz val="9"/>
            <color indexed="81"/>
            <rFont val="Tahoma"/>
            <family val="2"/>
          </rPr>
          <t xml:space="preserve">
all home matches at Banstead Athletic FC</t>
        </r>
      </text>
    </comment>
    <comment ref="AD379" authorId="1">
      <text>
        <r>
          <rPr>
            <b/>
            <sz val="9"/>
            <color indexed="81"/>
            <rFont val="Tahoma"/>
            <family val="2"/>
          </rPr>
          <t>rxl:</t>
        </r>
        <r>
          <rPr>
            <sz val="9"/>
            <color indexed="81"/>
            <rFont val="Tahoma"/>
            <family val="2"/>
          </rPr>
          <t xml:space="preserve">
p-p on 17/12/08</t>
        </r>
      </text>
    </comment>
    <comment ref="AI379" authorId="1">
      <text>
        <r>
          <rPr>
            <b/>
            <sz val="9"/>
            <color indexed="81"/>
            <rFont val="Tahoma"/>
            <family val="2"/>
          </rPr>
          <t>rxl:</t>
        </r>
        <r>
          <rPr>
            <sz val="9"/>
            <color indexed="81"/>
            <rFont val="Tahoma"/>
            <family val="2"/>
          </rPr>
          <t xml:space="preserve">
originally scheduled for 22/10/08 but moved back</t>
        </r>
      </text>
    </comment>
    <comment ref="AJ379" authorId="1">
      <text>
        <r>
          <rPr>
            <b/>
            <sz val="9"/>
            <color indexed="81"/>
            <rFont val="Tahoma"/>
            <family val="2"/>
          </rPr>
          <t>rxl:</t>
        </r>
        <r>
          <rPr>
            <sz val="9"/>
            <color indexed="81"/>
            <rFont val="Tahoma"/>
            <family val="2"/>
          </rPr>
          <t xml:space="preserve">
p-p on 04/03/09 - moved back to 28/04/09
- game never played</t>
        </r>
      </text>
    </comment>
    <comment ref="U380" authorId="1">
      <text>
        <r>
          <rPr>
            <b/>
            <sz val="9"/>
            <color indexed="81"/>
            <rFont val="Tahoma"/>
            <family val="2"/>
          </rPr>
          <t>rxl:</t>
        </r>
        <r>
          <rPr>
            <sz val="9"/>
            <color indexed="81"/>
            <rFont val="Tahoma"/>
            <family val="2"/>
          </rPr>
          <t xml:space="preserve">
game never played</t>
        </r>
      </text>
    </comment>
    <comment ref="AB380" authorId="1">
      <text>
        <r>
          <rPr>
            <b/>
            <sz val="9"/>
            <color indexed="81"/>
            <rFont val="Tahoma"/>
            <family val="2"/>
          </rPr>
          <t>rxl:</t>
        </r>
        <r>
          <rPr>
            <sz val="9"/>
            <color indexed="81"/>
            <rFont val="Tahoma"/>
            <family val="2"/>
          </rPr>
          <t xml:space="preserve">
p-p on 27/11/08 and on 22/01/09</t>
        </r>
      </text>
    </comment>
    <comment ref="AE380" authorId="1">
      <text>
        <r>
          <rPr>
            <b/>
            <sz val="9"/>
            <color indexed="81"/>
            <rFont val="Tahoma"/>
            <family val="2"/>
          </rPr>
          <t>rxl:</t>
        </r>
        <r>
          <rPr>
            <sz val="9"/>
            <color indexed="81"/>
            <rFont val="Tahoma"/>
            <family val="2"/>
          </rPr>
          <t xml:space="preserve">
p-p on 11/12/08</t>
        </r>
      </text>
    </comment>
    <comment ref="AJ380" authorId="1">
      <text>
        <r>
          <rPr>
            <b/>
            <sz val="9"/>
            <color indexed="81"/>
            <rFont val="Tahoma"/>
            <family val="2"/>
          </rPr>
          <t>rxl:</t>
        </r>
        <r>
          <rPr>
            <sz val="9"/>
            <color indexed="81"/>
            <rFont val="Tahoma"/>
            <family val="2"/>
          </rPr>
          <t xml:space="preserve">
p-p on 06/11/08 - then moved to 02/04/09 but moved back to 23/04/09 before being moved back again
- game never played</t>
        </r>
      </text>
    </comment>
    <comment ref="S381" authorId="1">
      <text>
        <r>
          <rPr>
            <b/>
            <sz val="9"/>
            <color indexed="81"/>
            <rFont val="Tahoma"/>
            <family val="2"/>
          </rPr>
          <t>rxl:</t>
        </r>
        <r>
          <rPr>
            <sz val="9"/>
            <color indexed="81"/>
            <rFont val="Tahoma"/>
            <family val="2"/>
          </rPr>
          <t xml:space="preserve">
game awarded to Molesey</t>
        </r>
      </text>
    </comment>
    <comment ref="AC381" authorId="1">
      <text>
        <r>
          <rPr>
            <b/>
            <sz val="9"/>
            <color indexed="81"/>
            <rFont val="Tahoma"/>
            <family val="2"/>
          </rPr>
          <t>rxl:</t>
        </r>
        <r>
          <rPr>
            <sz val="9"/>
            <color indexed="81"/>
            <rFont val="Tahoma"/>
            <family val="2"/>
          </rPr>
          <t xml:space="preserve">
originally scheduled for 26/11/08 but moved back</t>
        </r>
      </text>
    </comment>
    <comment ref="AD381" authorId="1">
      <text>
        <r>
          <rPr>
            <b/>
            <sz val="9"/>
            <color indexed="81"/>
            <rFont val="Tahoma"/>
            <family val="2"/>
          </rPr>
          <t>rxl:</t>
        </r>
        <r>
          <rPr>
            <sz val="9"/>
            <color indexed="81"/>
            <rFont val="Tahoma"/>
            <family val="2"/>
          </rPr>
          <t xml:space="preserve">
originally scheduled for 12/11/08 but not played. Not listed as cancelled or p-p on bulletin though.</t>
        </r>
      </text>
    </comment>
    <comment ref="AF381" authorId="1">
      <text>
        <r>
          <rPr>
            <b/>
            <sz val="9"/>
            <color indexed="81"/>
            <rFont val="Tahoma"/>
            <family val="2"/>
          </rPr>
          <t>rxl:</t>
        </r>
        <r>
          <rPr>
            <sz val="9"/>
            <color indexed="81"/>
            <rFont val="Tahoma"/>
            <family val="2"/>
          </rPr>
          <t xml:space="preserve">
p-p on 07/01/09 and on 28/01/09</t>
        </r>
      </text>
    </comment>
    <comment ref="AH381" authorId="1">
      <text>
        <r>
          <rPr>
            <b/>
            <sz val="9"/>
            <color indexed="81"/>
            <rFont val="Tahoma"/>
            <family val="2"/>
          </rPr>
          <t>rxl:</t>
        </r>
        <r>
          <rPr>
            <sz val="9"/>
            <color indexed="81"/>
            <rFont val="Tahoma"/>
            <family val="2"/>
          </rPr>
          <t xml:space="preserve">
p-p on 14/01/09 - moved back to 08/04/09 but p-p
- game awarded to Molesey</t>
        </r>
      </text>
    </comment>
    <comment ref="N382" authorId="1">
      <text>
        <r>
          <rPr>
            <b/>
            <sz val="9"/>
            <color indexed="81"/>
            <rFont val="Tahoma"/>
            <family val="2"/>
          </rPr>
          <t>rxl:</t>
        </r>
        <r>
          <rPr>
            <sz val="9"/>
            <color indexed="81"/>
            <rFont val="Tahoma"/>
            <family val="2"/>
          </rPr>
          <t xml:space="preserve">
game awarded to Colliers Wood United</t>
        </r>
      </text>
    </comment>
    <comment ref="AB382" authorId="1">
      <text>
        <r>
          <rPr>
            <b/>
            <sz val="9"/>
            <color indexed="81"/>
            <rFont val="Tahoma"/>
            <family val="2"/>
          </rPr>
          <t>rxl:</t>
        </r>
        <r>
          <rPr>
            <sz val="9"/>
            <color indexed="81"/>
            <rFont val="Tahoma"/>
            <family val="2"/>
          </rPr>
          <t xml:space="preserve">
originally scheduled for 27/10/08 but moved back</t>
        </r>
      </text>
    </comment>
    <comment ref="AC382" authorId="1">
      <text>
        <r>
          <rPr>
            <b/>
            <sz val="9"/>
            <color indexed="81"/>
            <rFont val="Tahoma"/>
            <family val="2"/>
          </rPr>
          <t>rxl:</t>
        </r>
        <r>
          <rPr>
            <sz val="9"/>
            <color indexed="81"/>
            <rFont val="Tahoma"/>
            <family val="2"/>
          </rPr>
          <t xml:space="preserve">
p-p on 10/11/08 then moved to 19/01/09 but it was moved back to 06/04/09 but p-p
- game awarded to Colliers Wood United</t>
        </r>
      </text>
    </comment>
    <comment ref="AD382" authorId="1">
      <text>
        <r>
          <rPr>
            <b/>
            <sz val="9"/>
            <color indexed="81"/>
            <rFont val="Tahoma"/>
            <family val="2"/>
          </rPr>
          <t>rxl:</t>
        </r>
        <r>
          <rPr>
            <sz val="9"/>
            <color indexed="81"/>
            <rFont val="Tahoma"/>
            <family val="2"/>
          </rPr>
          <t xml:space="preserve">
p-p on 24/11/08</t>
        </r>
      </text>
    </comment>
    <comment ref="AE382" authorId="1">
      <text>
        <r>
          <rPr>
            <b/>
            <sz val="9"/>
            <color indexed="81"/>
            <rFont val="Tahoma"/>
            <family val="2"/>
          </rPr>
          <t>rxl:</t>
        </r>
        <r>
          <rPr>
            <sz val="9"/>
            <color indexed="81"/>
            <rFont val="Tahoma"/>
            <family val="2"/>
          </rPr>
          <t xml:space="preserve">
Raynes Park Vale won 5-3 on 03/11/08 but played an ineligible player so the League ordered the match to be replayed - originally appeared for 25/02/09 at Merland Rise before being rescheduled two days earlier at Grand Drive</t>
        </r>
      </text>
    </comment>
    <comment ref="AG382" authorId="1">
      <text>
        <r>
          <rPr>
            <b/>
            <sz val="9"/>
            <color indexed="81"/>
            <rFont val="Tahoma"/>
            <family val="2"/>
          </rPr>
          <t>rxl:</t>
        </r>
        <r>
          <rPr>
            <sz val="9"/>
            <color indexed="81"/>
            <rFont val="Tahoma"/>
            <family val="2"/>
          </rPr>
          <t xml:space="preserve">
p-p on 09/02/09</t>
        </r>
      </text>
    </comment>
    <comment ref="AI382" authorId="1">
      <text>
        <r>
          <rPr>
            <b/>
            <sz val="9"/>
            <color indexed="81"/>
            <rFont val="Tahoma"/>
            <family val="2"/>
          </rPr>
          <t>rxl:</t>
        </r>
        <r>
          <rPr>
            <sz val="9"/>
            <color indexed="81"/>
            <rFont val="Tahoma"/>
            <family val="2"/>
          </rPr>
          <t xml:space="preserve">
originally scheduled for 09/10/08 but moved back</t>
        </r>
      </text>
    </comment>
    <comment ref="AJ382" authorId="1">
      <text>
        <r>
          <rPr>
            <b/>
            <sz val="9"/>
            <color indexed="81"/>
            <rFont val="Tahoma"/>
            <family val="2"/>
          </rPr>
          <t>rxl:</t>
        </r>
        <r>
          <rPr>
            <sz val="9"/>
            <color indexed="81"/>
            <rFont val="Tahoma"/>
            <family val="2"/>
          </rPr>
          <t xml:space="preserve">
originally scheduled for 20/10/08 but moved back</t>
        </r>
      </text>
    </comment>
    <comment ref="AK382" authorId="1">
      <text>
        <r>
          <rPr>
            <b/>
            <sz val="9"/>
            <color indexed="81"/>
            <rFont val="Tahoma"/>
            <family val="2"/>
          </rPr>
          <t>rxl:</t>
        </r>
        <r>
          <rPr>
            <sz val="9"/>
            <color indexed="81"/>
            <rFont val="Tahoma"/>
            <family val="2"/>
          </rPr>
          <t xml:space="preserve">
p-p on 18/08/08</t>
        </r>
      </text>
    </comment>
    <comment ref="AG383" authorId="1">
      <text>
        <r>
          <rPr>
            <b/>
            <sz val="9"/>
            <color indexed="81"/>
            <rFont val="Tahoma"/>
            <family val="2"/>
          </rPr>
          <t>rxl:</t>
        </r>
        <r>
          <rPr>
            <sz val="9"/>
            <color indexed="81"/>
            <rFont val="Tahoma"/>
            <family val="2"/>
          </rPr>
          <t xml:space="preserve">
p-p on 22/01/09</t>
        </r>
      </text>
    </comment>
    <comment ref="AH383" authorId="1">
      <text>
        <r>
          <rPr>
            <b/>
            <sz val="9"/>
            <color indexed="81"/>
            <rFont val="Tahoma"/>
            <family val="2"/>
          </rPr>
          <t>rxl:</t>
        </r>
        <r>
          <rPr>
            <sz val="9"/>
            <color indexed="81"/>
            <rFont val="Tahoma"/>
            <family val="2"/>
          </rPr>
          <t xml:space="preserve">
p-p on 11/12/08 and on 08/01/09 and 19/02/09</t>
        </r>
      </text>
    </comment>
    <comment ref="AJ383" authorId="1">
      <text>
        <r>
          <rPr>
            <b/>
            <sz val="9"/>
            <color indexed="81"/>
            <rFont val="Tahoma"/>
            <family val="2"/>
          </rPr>
          <t>rxl:</t>
        </r>
        <r>
          <rPr>
            <sz val="9"/>
            <color indexed="81"/>
            <rFont val="Tahoma"/>
            <family val="2"/>
          </rPr>
          <t xml:space="preserve">
p-p on 13/11/08</t>
        </r>
      </text>
    </comment>
    <comment ref="AC384" authorId="1">
      <text>
        <r>
          <rPr>
            <b/>
            <sz val="9"/>
            <color indexed="81"/>
            <rFont val="Tahoma"/>
            <family val="2"/>
          </rPr>
          <t>rxl:</t>
        </r>
        <r>
          <rPr>
            <sz val="9"/>
            <color indexed="81"/>
            <rFont val="Tahoma"/>
            <family val="2"/>
          </rPr>
          <t xml:space="preserve">
p-p on 11/02/09</t>
        </r>
      </text>
    </comment>
    <comment ref="AG384" authorId="1">
      <text>
        <r>
          <rPr>
            <b/>
            <sz val="9"/>
            <color indexed="81"/>
            <rFont val="Tahoma"/>
            <family val="2"/>
          </rPr>
          <t>rxl:</t>
        </r>
        <r>
          <rPr>
            <sz val="9"/>
            <color indexed="81"/>
            <rFont val="Tahoma"/>
            <family val="2"/>
          </rPr>
          <t xml:space="preserve">
p-p on 03/12/08 and on 04/02/09 and 25/02/09</t>
        </r>
      </text>
    </comment>
    <comment ref="AE385" authorId="1">
      <text>
        <r>
          <rPr>
            <b/>
            <sz val="9"/>
            <color indexed="81"/>
            <rFont val="Tahoma"/>
            <family val="2"/>
          </rPr>
          <t>rxl:</t>
        </r>
        <r>
          <rPr>
            <sz val="9"/>
            <color indexed="81"/>
            <rFont val="Tahoma"/>
            <family val="2"/>
          </rPr>
          <t xml:space="preserve">
originally scheduled for 04/09/08 but moved back</t>
        </r>
      </text>
    </comment>
    <comment ref="Q389" authorId="1">
      <text>
        <r>
          <rPr>
            <b/>
            <sz val="9"/>
            <color indexed="81"/>
            <rFont val="Tahoma"/>
            <family val="2"/>
          </rPr>
          <t>rxl:</t>
        </r>
        <r>
          <rPr>
            <sz val="9"/>
            <color indexed="81"/>
            <rFont val="Tahoma"/>
            <family val="2"/>
          </rPr>
          <t xml:space="preserve">
game never played - league determined it a 0-0 draw</t>
        </r>
      </text>
    </comment>
    <comment ref="AF389" authorId="1">
      <text>
        <r>
          <rPr>
            <b/>
            <sz val="9"/>
            <color indexed="81"/>
            <rFont val="Tahoma"/>
            <family val="2"/>
          </rPr>
          <t>rxl:</t>
        </r>
        <r>
          <rPr>
            <sz val="9"/>
            <color indexed="81"/>
            <rFont val="Tahoma"/>
            <family val="2"/>
          </rPr>
          <t xml:space="preserve">
p-p on 16/09/09 and on 21/04/10 and on 05/05/10 - left unplayed and determined as a 0-0 draw</t>
        </r>
      </text>
    </comment>
    <comment ref="AI389" authorId="1">
      <text>
        <r>
          <rPr>
            <b/>
            <sz val="9"/>
            <color indexed="81"/>
            <rFont val="Tahoma"/>
            <family val="2"/>
          </rPr>
          <t>rxl:</t>
        </r>
        <r>
          <rPr>
            <sz val="9"/>
            <color indexed="81"/>
            <rFont val="Tahoma"/>
            <family val="2"/>
          </rPr>
          <t xml:space="preserve">
originally scheduled for 07/10/09 but moved back and Chertsey host St Andrews instead - then p-p on 20/01/10</t>
        </r>
      </text>
    </comment>
    <comment ref="AJ389" authorId="1">
      <text>
        <r>
          <rPr>
            <b/>
            <sz val="9"/>
            <color indexed="81"/>
            <rFont val="Tahoma"/>
            <family val="2"/>
          </rPr>
          <t>rxl:</t>
        </r>
        <r>
          <rPr>
            <sz val="9"/>
            <color indexed="81"/>
            <rFont val="Tahoma"/>
            <family val="2"/>
          </rPr>
          <t xml:space="preserve">
p-p on 07/10/09 and 24/02/10 and 31/03/10</t>
        </r>
      </text>
    </comment>
    <comment ref="AK389" authorId="1">
      <text>
        <r>
          <rPr>
            <b/>
            <sz val="9"/>
            <color indexed="81"/>
            <rFont val="Tahoma"/>
            <family val="2"/>
          </rPr>
          <t>rxl:</t>
        </r>
        <r>
          <rPr>
            <sz val="9"/>
            <color indexed="81"/>
            <rFont val="Tahoma"/>
            <family val="2"/>
          </rPr>
          <t xml:space="preserve">
originally scheduled for 17/03/10 but brought forward a day</t>
        </r>
      </text>
    </comment>
    <comment ref="V390" authorId="1">
      <text>
        <r>
          <rPr>
            <b/>
            <sz val="9"/>
            <color indexed="81"/>
            <rFont val="Tahoma"/>
            <family val="2"/>
          </rPr>
          <t>rxl:</t>
        </r>
        <r>
          <rPr>
            <sz val="9"/>
            <color indexed="81"/>
            <rFont val="Tahoma"/>
            <family val="2"/>
          </rPr>
          <t xml:space="preserve">
game never played - league determined it a 0-0 draw</t>
        </r>
      </text>
    </comment>
    <comment ref="AB390" authorId="1">
      <text>
        <r>
          <rPr>
            <b/>
            <sz val="9"/>
            <color indexed="81"/>
            <rFont val="Tahoma"/>
            <family val="2"/>
          </rPr>
          <t>rxl:</t>
        </r>
        <r>
          <rPr>
            <sz val="9"/>
            <color indexed="81"/>
            <rFont val="Tahoma"/>
            <family val="2"/>
          </rPr>
          <t xml:space="preserve">
originally scheduled for 14/04/10 but brought forward two days</t>
        </r>
      </text>
    </comment>
    <comment ref="AE390" authorId="1">
      <text>
        <r>
          <rPr>
            <b/>
            <sz val="9"/>
            <color indexed="81"/>
            <rFont val="Tahoma"/>
            <family val="2"/>
          </rPr>
          <t>rxl:</t>
        </r>
        <r>
          <rPr>
            <sz val="9"/>
            <color indexed="81"/>
            <rFont val="Tahoma"/>
            <family val="2"/>
          </rPr>
          <t xml:space="preserve">
p-p on 24/02/10 and on 07/04/10</t>
        </r>
      </text>
    </comment>
    <comment ref="AI390" authorId="1">
      <text>
        <r>
          <rPr>
            <b/>
            <sz val="9"/>
            <color indexed="81"/>
            <rFont val="Tahoma"/>
            <family val="2"/>
          </rPr>
          <t>rxl:</t>
        </r>
        <r>
          <rPr>
            <sz val="9"/>
            <color indexed="81"/>
            <rFont val="Tahoma"/>
            <family val="2"/>
          </rPr>
          <t xml:space="preserve">
originally scheduled for 02/09/09 but moved back a day</t>
        </r>
      </text>
    </comment>
    <comment ref="AJ390" authorId="1">
      <text>
        <r>
          <rPr>
            <b/>
            <sz val="9"/>
            <color indexed="81"/>
            <rFont val="Tahoma"/>
            <family val="2"/>
          </rPr>
          <t>rxl:</t>
        </r>
        <r>
          <rPr>
            <sz val="9"/>
            <color indexed="81"/>
            <rFont val="Tahoma"/>
            <family val="2"/>
          </rPr>
          <t xml:space="preserve">
originally scheduled for 14/10/09 but moved back a day</t>
        </r>
      </text>
    </comment>
    <comment ref="AK390" authorId="1">
      <text>
        <r>
          <rPr>
            <b/>
            <sz val="9"/>
            <color indexed="81"/>
            <rFont val="Tahoma"/>
            <family val="2"/>
          </rPr>
          <t>rxl:</t>
        </r>
        <r>
          <rPr>
            <sz val="9"/>
            <color indexed="81"/>
            <rFont val="Tahoma"/>
            <family val="2"/>
          </rPr>
          <t xml:space="preserve">
p-p on 11/11/09 and on 09/12/09 and 31/03/10 - left unplayed and determined as a 0-0 draw</t>
        </r>
      </text>
    </comment>
    <comment ref="AF391" authorId="1">
      <text>
        <r>
          <rPr>
            <b/>
            <sz val="9"/>
            <color indexed="81"/>
            <rFont val="Tahoma"/>
            <family val="2"/>
          </rPr>
          <t>rxl:</t>
        </r>
        <r>
          <rPr>
            <sz val="9"/>
            <color indexed="81"/>
            <rFont val="Tahoma"/>
            <family val="2"/>
          </rPr>
          <t xml:space="preserve">
p-p on 21/01/10</t>
        </r>
      </text>
    </comment>
    <comment ref="AG391" authorId="1">
      <text>
        <r>
          <rPr>
            <b/>
            <sz val="9"/>
            <color indexed="81"/>
            <rFont val="Tahoma"/>
            <family val="2"/>
          </rPr>
          <t>rxl:</t>
        </r>
        <r>
          <rPr>
            <sz val="9"/>
            <color indexed="81"/>
            <rFont val="Tahoma"/>
            <family val="2"/>
          </rPr>
          <t xml:space="preserve">
p-p on 25/02/10</t>
        </r>
      </text>
    </comment>
    <comment ref="AB392" authorId="1">
      <text>
        <r>
          <rPr>
            <b/>
            <sz val="9"/>
            <color indexed="81"/>
            <rFont val="Tahoma"/>
            <family val="2"/>
          </rPr>
          <t>rxl:</t>
        </r>
        <r>
          <rPr>
            <sz val="9"/>
            <color indexed="81"/>
            <rFont val="Tahoma"/>
            <family val="2"/>
          </rPr>
          <t xml:space="preserve">
p-p on 03/12/09 - then moved to 25/03/10 but brought forward three days</t>
        </r>
      </text>
    </comment>
    <comment ref="AH392" authorId="1">
      <text>
        <r>
          <rPr>
            <b/>
            <sz val="9"/>
            <color indexed="81"/>
            <rFont val="Tahoma"/>
            <family val="2"/>
          </rPr>
          <t>rxl:</t>
        </r>
        <r>
          <rPr>
            <sz val="9"/>
            <color indexed="81"/>
            <rFont val="Tahoma"/>
            <family val="2"/>
          </rPr>
          <t xml:space="preserve">
originally scheduled for 18/02/10 then brought forward three days and switched to Colliers Wood as they were having pitch problems but p-p anyway for a waterlogged pitch - then cancelled a day before the next scheduled date of 01/04/10 - Finally played as part of a double header at Wibbandune on 28/04/10</t>
        </r>
      </text>
    </comment>
    <comment ref="AB393" authorId="1">
      <text>
        <r>
          <rPr>
            <b/>
            <sz val="9"/>
            <color indexed="81"/>
            <rFont val="Tahoma"/>
            <family val="2"/>
          </rPr>
          <t>rxl:</t>
        </r>
        <r>
          <rPr>
            <sz val="9"/>
            <color indexed="81"/>
            <rFont val="Tahoma"/>
            <family val="2"/>
          </rPr>
          <t xml:space="preserve">
p-p on 11/01/10 - played between 29/01/10 and 08/02/10 inclusive - bulletin 24 would have the result but is missing - no fixture advised in Bulletin 23 but League tables include the result by Bulletin 25</t>
        </r>
      </text>
    </comment>
    <comment ref="AH393" authorId="1">
      <text>
        <r>
          <rPr>
            <b/>
            <sz val="9"/>
            <color indexed="81"/>
            <rFont val="Tahoma"/>
            <family val="2"/>
          </rPr>
          <t>rxl:</t>
        </r>
        <r>
          <rPr>
            <sz val="9"/>
            <color indexed="81"/>
            <rFont val="Tahoma"/>
            <family val="2"/>
          </rPr>
          <t xml:space="preserve">
p-p on 07/12/09 - waterlogged</t>
        </r>
      </text>
    </comment>
    <comment ref="AI393" authorId="1">
      <text>
        <r>
          <rPr>
            <b/>
            <sz val="9"/>
            <color indexed="81"/>
            <rFont val="Tahoma"/>
            <family val="2"/>
          </rPr>
          <t>rxl:</t>
        </r>
        <r>
          <rPr>
            <sz val="9"/>
            <color indexed="81"/>
            <rFont val="Tahoma"/>
            <family val="2"/>
          </rPr>
          <t xml:space="preserve">
p-p on 22/02/10</t>
        </r>
      </text>
    </comment>
    <comment ref="Q394" authorId="1">
      <text>
        <r>
          <rPr>
            <b/>
            <sz val="9"/>
            <color indexed="81"/>
            <rFont val="Tahoma"/>
            <family val="2"/>
          </rPr>
          <t>rxl:</t>
        </r>
        <r>
          <rPr>
            <sz val="9"/>
            <color indexed="81"/>
            <rFont val="Tahoma"/>
            <family val="2"/>
          </rPr>
          <t xml:space="preserve">
game never played - league determined it a 0-0 draw</t>
        </r>
      </text>
    </comment>
    <comment ref="AE394" authorId="1">
      <text>
        <r>
          <rPr>
            <b/>
            <sz val="9"/>
            <color indexed="81"/>
            <rFont val="Tahoma"/>
            <family val="2"/>
          </rPr>
          <t>rxl:</t>
        </r>
        <r>
          <rPr>
            <sz val="9"/>
            <color indexed="81"/>
            <rFont val="Tahoma"/>
            <family val="2"/>
          </rPr>
          <t xml:space="preserve">
p-p on 17/03/10</t>
        </r>
      </text>
    </comment>
    <comment ref="AF394" authorId="1">
      <text>
        <r>
          <rPr>
            <b/>
            <sz val="9"/>
            <color indexed="81"/>
            <rFont val="Tahoma"/>
            <family val="2"/>
          </rPr>
          <t>rxl:</t>
        </r>
        <r>
          <rPr>
            <sz val="9"/>
            <color indexed="81"/>
            <rFont val="Tahoma"/>
            <family val="2"/>
          </rPr>
          <t xml:space="preserve">
p-p on 31/03/10 - left unplayed and determined as a 0-0 draw</t>
        </r>
      </text>
    </comment>
    <comment ref="AK394" authorId="1">
      <text>
        <r>
          <rPr>
            <b/>
            <sz val="9"/>
            <color indexed="81"/>
            <rFont val="Tahoma"/>
            <family val="2"/>
          </rPr>
          <t>rxl:</t>
        </r>
        <r>
          <rPr>
            <sz val="9"/>
            <color indexed="81"/>
            <rFont val="Tahoma"/>
            <family val="2"/>
          </rPr>
          <t xml:space="preserve">
p-p on 17/02/10</t>
        </r>
      </text>
    </comment>
    <comment ref="L395" authorId="1">
      <text>
        <r>
          <rPr>
            <b/>
            <sz val="9"/>
            <color indexed="81"/>
            <rFont val="Tahoma"/>
            <family val="2"/>
          </rPr>
          <t>rxl:</t>
        </r>
        <r>
          <rPr>
            <sz val="9"/>
            <color indexed="81"/>
            <rFont val="Tahoma"/>
            <family val="2"/>
          </rPr>
          <t xml:space="preserve">
all home matches at Banstead Athletic FC</t>
        </r>
      </text>
    </comment>
    <comment ref="U395" authorId="1">
      <text>
        <r>
          <rPr>
            <b/>
            <sz val="9"/>
            <color indexed="81"/>
            <rFont val="Tahoma"/>
            <family val="2"/>
          </rPr>
          <t>rxl:</t>
        </r>
        <r>
          <rPr>
            <sz val="9"/>
            <color indexed="81"/>
            <rFont val="Tahoma"/>
            <family val="2"/>
          </rPr>
          <t xml:space="preserve">
bizarre statement in bulletin 35 saying that Epsom win 6-5 on aggregate - as if the origially abandoned tie had any relevance - v.odd</t>
        </r>
      </text>
    </comment>
    <comment ref="AA395" authorId="1">
      <text>
        <r>
          <rPr>
            <b/>
            <sz val="9"/>
            <color indexed="81"/>
            <rFont val="Tahoma"/>
            <family val="2"/>
          </rPr>
          <t>rxl:</t>
        </r>
        <r>
          <rPr>
            <sz val="9"/>
            <color indexed="81"/>
            <rFont val="Tahoma"/>
            <family val="2"/>
          </rPr>
          <t xml:space="preserve">
all home matches at Banstead Athletic FC</t>
        </r>
      </text>
    </comment>
    <comment ref="AB395" authorId="1">
      <text>
        <r>
          <rPr>
            <b/>
            <sz val="9"/>
            <color indexed="81"/>
            <rFont val="Tahoma"/>
            <family val="2"/>
          </rPr>
          <t>rxl:</t>
        </r>
        <r>
          <rPr>
            <sz val="9"/>
            <color indexed="81"/>
            <rFont val="Tahoma"/>
            <family val="2"/>
          </rPr>
          <t xml:space="preserve">
originally scheduled for 27/01/10 but p-p for first team SSC tie with Walton &amp; Hersham - then arranged for 10/02/10 but moved back to 07/04/10 but Chertsey couldn't make that date so moved back</t>
        </r>
      </text>
    </comment>
    <comment ref="AE395" authorId="1">
      <text>
        <r>
          <rPr>
            <b/>
            <sz val="9"/>
            <color indexed="81"/>
            <rFont val="Tahoma"/>
            <family val="2"/>
          </rPr>
          <t>rxl:</t>
        </r>
        <r>
          <rPr>
            <sz val="9"/>
            <color indexed="81"/>
            <rFont val="Tahoma"/>
            <family val="2"/>
          </rPr>
          <t xml:space="preserve">
originally scheduled for 07/10/09 but moved back - then moved back from 23/11/09 as CWD have a County Cup tie and this was also the case on 20/01/10 - then moved to 12/04/10 but moved back as first team have game v Dorking - Finally played as part of a double header at Wibbandune on 28/04/10</t>
        </r>
      </text>
    </comment>
    <comment ref="AJ395" authorId="1">
      <text>
        <r>
          <rPr>
            <b/>
            <sz val="9"/>
            <color indexed="81"/>
            <rFont val="Tahoma"/>
            <family val="2"/>
          </rPr>
          <t>rxl:</t>
        </r>
        <r>
          <rPr>
            <sz val="9"/>
            <color indexed="81"/>
            <rFont val="Tahoma"/>
            <family val="2"/>
          </rPr>
          <t xml:space="preserve">
abandoned on 23/09/09 after 57 minutes due to a player injury - Will Timms (E&amp;E) - broken leg</t>
        </r>
      </text>
    </comment>
    <comment ref="AK395" authorId="1">
      <text>
        <r>
          <rPr>
            <b/>
            <sz val="9"/>
            <color indexed="81"/>
            <rFont val="Tahoma"/>
            <family val="2"/>
          </rPr>
          <t>rxl:</t>
        </r>
        <r>
          <rPr>
            <sz val="9"/>
            <color indexed="81"/>
            <rFont val="Tahoma"/>
            <family val="2"/>
          </rPr>
          <t xml:space="preserve">
originally scheduled for 02/12/09 but arranged hastily (within 24 hours) for 30/11/09 but then p-p anyway and p-p on 13/01/10 for snow plus aburst pipe at Merland Rise - p-p on 10/02/10 after a sudden snowfall that evening -then bulletin advised 23/03/10 but Epsom already had a game on 22/03/10 so this was moved back a day to 24/03/10</t>
        </r>
      </text>
    </comment>
    <comment ref="AB396" authorId="1">
      <text>
        <r>
          <rPr>
            <b/>
            <sz val="9"/>
            <color indexed="81"/>
            <rFont val="Tahoma"/>
            <family val="2"/>
          </rPr>
          <t>rxl:</t>
        </r>
        <r>
          <rPr>
            <sz val="9"/>
            <color indexed="81"/>
            <rFont val="Tahoma"/>
            <family val="2"/>
          </rPr>
          <t xml:space="preserve">
p-p on 25/11/09</t>
        </r>
      </text>
    </comment>
    <comment ref="AC396" authorId="1">
      <text>
        <r>
          <rPr>
            <b/>
            <sz val="9"/>
            <color indexed="81"/>
            <rFont val="Tahoma"/>
            <family val="2"/>
          </rPr>
          <t>rxl:</t>
        </r>
        <r>
          <rPr>
            <sz val="9"/>
            <color indexed="81"/>
            <rFont val="Tahoma"/>
            <family val="2"/>
          </rPr>
          <t xml:space="preserve">
p-p on 13/01/10 then moved to 23/03/10 but moved back two days before then being p-p - then hastily scheduled for 16/04/10</t>
        </r>
      </text>
    </comment>
    <comment ref="AE396" authorId="1">
      <text>
        <r>
          <rPr>
            <b/>
            <sz val="9"/>
            <color indexed="81"/>
            <rFont val="Tahoma"/>
            <family val="2"/>
          </rPr>
          <t>rxl:</t>
        </r>
        <r>
          <rPr>
            <sz val="9"/>
            <color indexed="81"/>
            <rFont val="Tahoma"/>
            <family val="2"/>
          </rPr>
          <t xml:space="preserve">
played between 29/01/10 and 08/02/10 inclusive - bulletin 24 would have the result but is missing - no fixture advised in Bulletin 23 but League tables include the result by Bulletin 25</t>
        </r>
      </text>
    </comment>
    <comment ref="AJ396" authorId="1">
      <text>
        <r>
          <rPr>
            <b/>
            <sz val="9"/>
            <color indexed="81"/>
            <rFont val="Tahoma"/>
            <family val="2"/>
          </rPr>
          <t>rxl:</t>
        </r>
        <r>
          <rPr>
            <sz val="9"/>
            <color indexed="81"/>
            <rFont val="Tahoma"/>
            <family val="2"/>
          </rPr>
          <t xml:space="preserve">
p-p on 09/12/09</t>
        </r>
      </text>
    </comment>
    <comment ref="AE397" authorId="1">
      <text>
        <r>
          <rPr>
            <b/>
            <sz val="9"/>
            <color indexed="81"/>
            <rFont val="Tahoma"/>
            <family val="2"/>
          </rPr>
          <t>rxl:</t>
        </r>
        <r>
          <rPr>
            <sz val="9"/>
            <color indexed="81"/>
            <rFont val="Tahoma"/>
            <family val="2"/>
          </rPr>
          <t xml:space="preserve">
originally scheduled for 08/04/10 but moved back as St Andrews had a game on 07/04/10 at Westfield - moved to 22/04/10 but moved back again</t>
        </r>
      </text>
    </comment>
    <comment ref="AF397" authorId="1">
      <text>
        <r>
          <rPr>
            <b/>
            <sz val="9"/>
            <color indexed="81"/>
            <rFont val="Tahoma"/>
            <family val="2"/>
          </rPr>
          <t>rxl:</t>
        </r>
        <r>
          <rPr>
            <sz val="9"/>
            <color indexed="81"/>
            <rFont val="Tahoma"/>
            <family val="2"/>
          </rPr>
          <t xml:space="preserve">
p-p on 03/12/09 and on 18/02/10</t>
        </r>
      </text>
    </comment>
    <comment ref="AG397" authorId="1">
      <text>
        <r>
          <rPr>
            <b/>
            <sz val="9"/>
            <color indexed="81"/>
            <rFont val="Tahoma"/>
            <family val="2"/>
          </rPr>
          <t>rxl:</t>
        </r>
        <r>
          <rPr>
            <sz val="9"/>
            <color indexed="81"/>
            <rFont val="Tahoma"/>
            <family val="2"/>
          </rPr>
          <t xml:space="preserve">
p-p on 14/01/10 and on 25/03/10</t>
        </r>
      </text>
    </comment>
    <comment ref="AH397" authorId="1">
      <text>
        <r>
          <rPr>
            <b/>
            <sz val="9"/>
            <color indexed="81"/>
            <rFont val="Tahoma"/>
            <family val="2"/>
          </rPr>
          <t>rxl:</t>
        </r>
        <r>
          <rPr>
            <sz val="9"/>
            <color indexed="81"/>
            <rFont val="Tahoma"/>
            <family val="2"/>
          </rPr>
          <t xml:space="preserve">
originally scheduled for 12/11/09 but moved back to 17/12/09 where it was p-p for a frozen pitch and snow</t>
        </r>
      </text>
    </comment>
    <comment ref="AK397" authorId="1">
      <text>
        <r>
          <rPr>
            <b/>
            <sz val="9"/>
            <color indexed="81"/>
            <rFont val="Tahoma"/>
            <family val="2"/>
          </rPr>
          <t>rxl:</t>
        </r>
        <r>
          <rPr>
            <sz val="9"/>
            <color indexed="81"/>
            <rFont val="Tahoma"/>
            <family val="2"/>
          </rPr>
          <t xml:space="preserve">
originally scheduled for 08/10/09 but moved back</t>
        </r>
      </text>
    </comment>
    <comment ref="P398" authorId="1">
      <text>
        <r>
          <rPr>
            <b/>
            <sz val="9"/>
            <color indexed="81"/>
            <rFont val="Tahoma"/>
            <family val="2"/>
          </rPr>
          <t>rxl:</t>
        </r>
        <r>
          <rPr>
            <sz val="9"/>
            <color indexed="81"/>
            <rFont val="Tahoma"/>
            <family val="2"/>
          </rPr>
          <t xml:space="preserve">
game never played - league determined it a 0-0 draw</t>
        </r>
      </text>
    </comment>
    <comment ref="AE398" authorId="1">
      <text>
        <r>
          <rPr>
            <b/>
            <sz val="9"/>
            <color indexed="81"/>
            <rFont val="Tahoma"/>
            <family val="2"/>
          </rPr>
          <t>rxl:</t>
        </r>
        <r>
          <rPr>
            <sz val="9"/>
            <color indexed="81"/>
            <rFont val="Tahoma"/>
            <family val="2"/>
          </rPr>
          <t xml:space="preserve">
originally scheduled for 19/04/10 but moved back and CWD visited C&amp;H instead - while Westfield had a League Cup match  - left unplayed and determined as a 0-0 draw</t>
        </r>
      </text>
    </comment>
    <comment ref="AH398" authorId="1">
      <text>
        <r>
          <rPr>
            <b/>
            <sz val="9"/>
            <color indexed="81"/>
            <rFont val="Tahoma"/>
            <family val="2"/>
          </rPr>
          <t>rxl:</t>
        </r>
        <r>
          <rPr>
            <sz val="9"/>
            <color indexed="81"/>
            <rFont val="Tahoma"/>
            <family val="2"/>
          </rPr>
          <t xml:space="preserve">
p-p on 24/02/10 - waterlogged</t>
        </r>
      </text>
    </comment>
    <comment ref="AJ398" authorId="1">
      <text>
        <r>
          <rPr>
            <b/>
            <sz val="9"/>
            <color indexed="81"/>
            <rFont val="Tahoma"/>
            <family val="2"/>
          </rPr>
          <t>rxl:</t>
        </r>
        <r>
          <rPr>
            <sz val="9"/>
            <color indexed="81"/>
            <rFont val="Tahoma"/>
            <family val="2"/>
          </rPr>
          <t xml:space="preserve">
p-p on 20/01/10</t>
        </r>
      </text>
    </comment>
    <comment ref="AI402" authorId="1">
      <text>
        <r>
          <rPr>
            <b/>
            <sz val="9"/>
            <color indexed="81"/>
            <rFont val="Tahoma"/>
            <family val="2"/>
          </rPr>
          <t>rxl:</t>
        </r>
        <r>
          <rPr>
            <sz val="9"/>
            <color indexed="81"/>
            <rFont val="Tahoma"/>
            <family val="2"/>
          </rPr>
          <t xml:space="preserve">
p-p on 09/12/10 and on 10/02/11</t>
        </r>
      </text>
    </comment>
    <comment ref="AK402" authorId="1">
      <text>
        <r>
          <rPr>
            <b/>
            <sz val="9"/>
            <color indexed="81"/>
            <rFont val="Tahoma"/>
            <family val="2"/>
          </rPr>
          <t>rxl:</t>
        </r>
        <r>
          <rPr>
            <sz val="9"/>
            <color indexed="81"/>
            <rFont val="Tahoma"/>
            <family val="2"/>
          </rPr>
          <t xml:space="preserve">
Balham fined £30 for playing ineligible player but no points change as they lost the match anyway</t>
        </r>
      </text>
    </comment>
    <comment ref="AL402" authorId="1">
      <text>
        <r>
          <rPr>
            <b/>
            <sz val="9"/>
            <color indexed="81"/>
            <rFont val="Tahoma"/>
            <family val="2"/>
          </rPr>
          <t>rxl:</t>
        </r>
        <r>
          <rPr>
            <sz val="9"/>
            <color indexed="81"/>
            <rFont val="Tahoma"/>
            <family val="2"/>
          </rPr>
          <t xml:space="preserve">
p-p on 06/01/11</t>
        </r>
      </text>
    </comment>
    <comment ref="AM402" authorId="1">
      <text>
        <r>
          <rPr>
            <b/>
            <sz val="9"/>
            <color indexed="81"/>
            <rFont val="Tahoma"/>
            <family val="2"/>
          </rPr>
          <t>rxl:</t>
        </r>
        <r>
          <rPr>
            <sz val="9"/>
            <color indexed="81"/>
            <rFont val="Tahoma"/>
            <family val="2"/>
          </rPr>
          <t xml:space="preserve">
scheduled for 18/11/10 but moved back to 21/11/10 but p-p</t>
        </r>
      </text>
    </comment>
    <comment ref="AD403" authorId="1">
      <text>
        <r>
          <rPr>
            <b/>
            <sz val="9"/>
            <color indexed="81"/>
            <rFont val="Tahoma"/>
            <family val="2"/>
          </rPr>
          <t>rxl:</t>
        </r>
        <r>
          <rPr>
            <sz val="9"/>
            <color indexed="81"/>
            <rFont val="Tahoma"/>
            <family val="2"/>
          </rPr>
          <t xml:space="preserve">
p-p on 01/12/10 and on 22/12/10</t>
        </r>
      </text>
    </comment>
    <comment ref="AE403" authorId="1">
      <text>
        <r>
          <rPr>
            <b/>
            <sz val="9"/>
            <color indexed="81"/>
            <rFont val="Tahoma"/>
            <family val="2"/>
          </rPr>
          <t>rxl:</t>
        </r>
        <r>
          <rPr>
            <sz val="9"/>
            <color indexed="81"/>
            <rFont val="Tahoma"/>
            <family val="2"/>
          </rPr>
          <t xml:space="preserve">
originally scheduled for 01/09/10 but moved back</t>
        </r>
      </text>
    </comment>
    <comment ref="AI403" authorId="1">
      <text>
        <r>
          <rPr>
            <b/>
            <sz val="9"/>
            <color indexed="81"/>
            <rFont val="Tahoma"/>
            <family val="2"/>
          </rPr>
          <t>rxl:</t>
        </r>
        <r>
          <rPr>
            <sz val="9"/>
            <color indexed="81"/>
            <rFont val="Tahoma"/>
            <family val="2"/>
          </rPr>
          <t xml:space="preserve">
originally scheduled for 29/09/10 but moved back a day</t>
        </r>
      </text>
    </comment>
    <comment ref="AJ403" authorId="1">
      <text>
        <r>
          <rPr>
            <b/>
            <sz val="9"/>
            <color indexed="81"/>
            <rFont val="Tahoma"/>
            <family val="2"/>
          </rPr>
          <t>rxl:</t>
        </r>
        <r>
          <rPr>
            <sz val="9"/>
            <color indexed="81"/>
            <rFont val="Tahoma"/>
            <family val="2"/>
          </rPr>
          <t xml:space="preserve">
p-p on 03/11/10 and moved back to 08/11/10 but p-p again - moved back to 16/03/11 but p-p and moved back to 13/04/11</t>
        </r>
      </text>
    </comment>
    <comment ref="AM403" authorId="1">
      <text>
        <r>
          <rPr>
            <b/>
            <sz val="9"/>
            <color indexed="81"/>
            <rFont val="Tahoma"/>
            <family val="2"/>
          </rPr>
          <t>rxl:</t>
        </r>
        <r>
          <rPr>
            <sz val="9"/>
            <color indexed="81"/>
            <rFont val="Tahoma"/>
            <family val="2"/>
          </rPr>
          <t xml:space="preserve">
p-p on 15/12/10</t>
        </r>
      </text>
    </comment>
    <comment ref="AF404" authorId="1">
      <text>
        <r>
          <rPr>
            <b/>
            <sz val="9"/>
            <color indexed="81"/>
            <rFont val="Tahoma"/>
            <family val="2"/>
          </rPr>
          <t>rxl:</t>
        </r>
        <r>
          <rPr>
            <sz val="9"/>
            <color indexed="81"/>
            <rFont val="Tahoma"/>
            <family val="2"/>
          </rPr>
          <t xml:space="preserve">
p-p on 07/10/10</t>
        </r>
      </text>
    </comment>
    <comment ref="AI404" authorId="1">
      <text>
        <r>
          <rPr>
            <b/>
            <sz val="9"/>
            <color indexed="81"/>
            <rFont val="Tahoma"/>
            <family val="2"/>
          </rPr>
          <t>rxl:</t>
        </r>
        <r>
          <rPr>
            <sz val="9"/>
            <color indexed="81"/>
            <rFont val="Tahoma"/>
            <family val="2"/>
          </rPr>
          <t xml:space="preserve">
p-p on 16/12/10</t>
        </r>
      </text>
    </comment>
    <comment ref="Q405" authorId="1">
      <text>
        <r>
          <rPr>
            <b/>
            <sz val="9"/>
            <color indexed="81"/>
            <rFont val="Tahoma"/>
            <family val="2"/>
          </rPr>
          <t>rxl:</t>
        </r>
        <r>
          <rPr>
            <sz val="9"/>
            <color indexed="81"/>
            <rFont val="Tahoma"/>
            <family val="2"/>
          </rPr>
          <t xml:space="preserve">
game never played</t>
        </r>
      </text>
    </comment>
    <comment ref="AB405" authorId="1">
      <text>
        <r>
          <rPr>
            <b/>
            <sz val="9"/>
            <color indexed="81"/>
            <rFont val="Tahoma"/>
            <family val="2"/>
          </rPr>
          <t>rxl:</t>
        </r>
        <r>
          <rPr>
            <sz val="9"/>
            <color indexed="81"/>
            <rFont val="Tahoma"/>
            <family val="2"/>
          </rPr>
          <t xml:space="preserve">
originally scheduled for 09/09/10 but brought forward three days</t>
        </r>
      </text>
    </comment>
    <comment ref="AF405" authorId="1">
      <text>
        <r>
          <rPr>
            <b/>
            <sz val="9"/>
            <color indexed="81"/>
            <rFont val="Tahoma"/>
            <family val="2"/>
          </rPr>
          <t>rxl:</t>
        </r>
        <r>
          <rPr>
            <sz val="9"/>
            <color indexed="81"/>
            <rFont val="Tahoma"/>
            <family val="2"/>
          </rPr>
          <t xml:space="preserve">
scheduled for 24/02/11 and then arranged for 24/03/11 when it was p-p 
- game never played</t>
        </r>
      </text>
    </comment>
    <comment ref="AG405" authorId="1">
      <text>
        <r>
          <rPr>
            <b/>
            <sz val="9"/>
            <color indexed="81"/>
            <rFont val="Tahoma"/>
            <family val="2"/>
          </rPr>
          <t>rxl:</t>
        </r>
        <r>
          <rPr>
            <sz val="9"/>
            <color indexed="81"/>
            <rFont val="Tahoma"/>
            <family val="2"/>
          </rPr>
          <t xml:space="preserve">
p-p on 23/12/10 and then on 20/01/11 when Colliers Wood needed the pitch for a Cup tie but that was also p-p!</t>
        </r>
      </text>
    </comment>
    <comment ref="AH405" authorId="1">
      <text>
        <r>
          <rPr>
            <b/>
            <sz val="9"/>
            <color indexed="81"/>
            <rFont val="Tahoma"/>
            <family val="2"/>
          </rPr>
          <t>rxl:</t>
        </r>
        <r>
          <rPr>
            <sz val="9"/>
            <color indexed="81"/>
            <rFont val="Tahoma"/>
            <family val="2"/>
          </rPr>
          <t xml:space="preserve">
originally scheduled for 30/09/10 but moved back - then p-p on 11/11/10 and on 13/01/11</t>
        </r>
      </text>
    </comment>
    <comment ref="AI405" authorId="1">
      <text>
        <r>
          <rPr>
            <b/>
            <sz val="9"/>
            <color indexed="81"/>
            <rFont val="Tahoma"/>
            <family val="2"/>
          </rPr>
          <t>rxl:</t>
        </r>
        <r>
          <rPr>
            <sz val="9"/>
            <color indexed="81"/>
            <rFont val="Tahoma"/>
            <family val="2"/>
          </rPr>
          <t xml:space="preserve">
scheduled for 27/01/11 but switched so Colliers Wood hosted Epsom &amp; Ewell instead</t>
        </r>
      </text>
    </comment>
    <comment ref="AJ405" authorId="1">
      <text>
        <r>
          <rPr>
            <b/>
            <sz val="9"/>
            <color indexed="81"/>
            <rFont val="Tahoma"/>
            <family val="2"/>
          </rPr>
          <t>rxl:</t>
        </r>
        <r>
          <rPr>
            <sz val="9"/>
            <color indexed="81"/>
            <rFont val="Tahoma"/>
            <family val="2"/>
          </rPr>
          <t xml:space="preserve">
p-p on 17/02/11</t>
        </r>
      </text>
    </comment>
    <comment ref="AL405" authorId="1">
      <text>
        <r>
          <rPr>
            <b/>
            <sz val="9"/>
            <color indexed="81"/>
            <rFont val="Tahoma"/>
            <family val="2"/>
          </rPr>
          <t>rxl:</t>
        </r>
        <r>
          <rPr>
            <sz val="9"/>
            <color indexed="81"/>
            <rFont val="Tahoma"/>
            <family val="2"/>
          </rPr>
          <t xml:space="preserve">
p-p on 16/12/10</t>
        </r>
      </text>
    </comment>
    <comment ref="AM405" authorId="1">
      <text>
        <r>
          <rPr>
            <b/>
            <sz val="9"/>
            <color indexed="81"/>
            <rFont val="Tahoma"/>
            <family val="2"/>
          </rPr>
          <t>rxl:</t>
        </r>
        <r>
          <rPr>
            <sz val="9"/>
            <color indexed="81"/>
            <rFont val="Tahoma"/>
            <family val="2"/>
          </rPr>
          <t xml:space="preserve">
originally scheduled for 26/08/10 but moved back</t>
        </r>
      </text>
    </comment>
    <comment ref="AB406" authorId="1">
      <text>
        <r>
          <rPr>
            <b/>
            <sz val="9"/>
            <color indexed="81"/>
            <rFont val="Tahoma"/>
            <family val="2"/>
          </rPr>
          <t>rxl:</t>
        </r>
        <r>
          <rPr>
            <sz val="9"/>
            <color indexed="81"/>
            <rFont val="Tahoma"/>
            <family val="2"/>
          </rPr>
          <t xml:space="preserve">
p-p on 29/11/10</t>
        </r>
      </text>
    </comment>
    <comment ref="AD406" authorId="1">
      <text>
        <r>
          <rPr>
            <b/>
            <sz val="9"/>
            <color indexed="81"/>
            <rFont val="Tahoma"/>
            <family val="2"/>
          </rPr>
          <t>rxl:</t>
        </r>
        <r>
          <rPr>
            <sz val="9"/>
            <color indexed="81"/>
            <rFont val="Tahoma"/>
            <family val="2"/>
          </rPr>
          <t xml:space="preserve">
p-p on 08/11/10</t>
        </r>
      </text>
    </comment>
    <comment ref="AE406" authorId="1">
      <text>
        <r>
          <rPr>
            <b/>
            <sz val="9"/>
            <color indexed="81"/>
            <rFont val="Tahoma"/>
            <family val="2"/>
          </rPr>
          <t>rxl:</t>
        </r>
        <r>
          <rPr>
            <sz val="9"/>
            <color indexed="81"/>
            <rFont val="Tahoma"/>
            <family val="2"/>
          </rPr>
          <t xml:space="preserve">
scheduled for 25/10/10 but moved back two days</t>
        </r>
      </text>
    </comment>
    <comment ref="AG406" authorId="1">
      <text>
        <r>
          <rPr>
            <b/>
            <sz val="9"/>
            <color indexed="81"/>
            <rFont val="Tahoma"/>
            <family val="2"/>
          </rPr>
          <t>rxl:</t>
        </r>
        <r>
          <rPr>
            <sz val="9"/>
            <color indexed="81"/>
            <rFont val="Tahoma"/>
            <family val="2"/>
          </rPr>
          <t xml:space="preserve">
scheduled for 05/01/11 but moved back</t>
        </r>
      </text>
    </comment>
    <comment ref="AK406" authorId="1">
      <text>
        <r>
          <rPr>
            <b/>
            <sz val="9"/>
            <color indexed="81"/>
            <rFont val="Tahoma"/>
            <family val="2"/>
          </rPr>
          <t>rxl:</t>
        </r>
        <r>
          <rPr>
            <sz val="9"/>
            <color indexed="81"/>
            <rFont val="Tahoma"/>
            <family val="2"/>
          </rPr>
          <t xml:space="preserve">
p-p on 03/12/10 and on 06/12/10</t>
        </r>
      </text>
    </comment>
    <comment ref="AM406" authorId="1">
      <text>
        <r>
          <rPr>
            <b/>
            <sz val="9"/>
            <color indexed="81"/>
            <rFont val="Tahoma"/>
            <family val="2"/>
          </rPr>
          <t>rxl:</t>
        </r>
        <r>
          <rPr>
            <sz val="9"/>
            <color indexed="81"/>
            <rFont val="Tahoma"/>
            <family val="2"/>
          </rPr>
          <t xml:space="preserve">
pp on 27/09/10</t>
        </r>
      </text>
    </comment>
    <comment ref="L407" authorId="1">
      <text>
        <r>
          <rPr>
            <b/>
            <sz val="9"/>
            <color indexed="81"/>
            <rFont val="Tahoma"/>
            <family val="2"/>
          </rPr>
          <t>rxl:</t>
        </r>
        <r>
          <rPr>
            <sz val="9"/>
            <color indexed="81"/>
            <rFont val="Tahoma"/>
            <family val="2"/>
          </rPr>
          <t xml:space="preserve">
all home matches at Raynes Park Vale FC</t>
        </r>
      </text>
    </comment>
    <comment ref="M407" authorId="1">
      <text>
        <r>
          <rPr>
            <b/>
            <sz val="9"/>
            <color indexed="81"/>
            <rFont val="Tahoma"/>
            <family val="2"/>
          </rPr>
          <t>rxl:</t>
        </r>
        <r>
          <rPr>
            <sz val="9"/>
            <color indexed="81"/>
            <rFont val="Tahoma"/>
            <family val="2"/>
          </rPr>
          <t xml:space="preserve">
game awarded to Balham</t>
        </r>
      </text>
    </comment>
    <comment ref="T407" authorId="1">
      <text>
        <r>
          <rPr>
            <b/>
            <sz val="9"/>
            <color indexed="81"/>
            <rFont val="Tahoma"/>
            <family val="2"/>
          </rPr>
          <t>rxl:</t>
        </r>
        <r>
          <rPr>
            <sz val="9"/>
            <color indexed="81"/>
            <rFont val="Tahoma"/>
            <family val="2"/>
          </rPr>
          <t xml:space="preserve">
game awarded to Molesey</t>
        </r>
      </text>
    </comment>
    <comment ref="U407" authorId="1">
      <text>
        <r>
          <rPr>
            <b/>
            <sz val="9"/>
            <color indexed="81"/>
            <rFont val="Tahoma"/>
            <family val="2"/>
          </rPr>
          <t>rxl:</t>
        </r>
        <r>
          <rPr>
            <sz val="9"/>
            <color indexed="81"/>
            <rFont val="Tahoma"/>
            <family val="2"/>
          </rPr>
          <t xml:space="preserve">
game never played</t>
        </r>
      </text>
    </comment>
    <comment ref="AA407" authorId="1">
      <text>
        <r>
          <rPr>
            <b/>
            <sz val="9"/>
            <color indexed="81"/>
            <rFont val="Tahoma"/>
            <family val="2"/>
          </rPr>
          <t>rxl:</t>
        </r>
        <r>
          <rPr>
            <sz val="9"/>
            <color indexed="81"/>
            <rFont val="Tahoma"/>
            <family val="2"/>
          </rPr>
          <t xml:space="preserve">
all home matches at Raynes Park Vale FC</t>
        </r>
      </text>
    </comment>
    <comment ref="AB407" authorId="1">
      <text>
        <r>
          <rPr>
            <b/>
            <sz val="9"/>
            <color indexed="81"/>
            <rFont val="Tahoma"/>
            <family val="2"/>
          </rPr>
          <t>rxl:</t>
        </r>
        <r>
          <rPr>
            <sz val="9"/>
            <color indexed="81"/>
            <rFont val="Tahoma"/>
            <family val="2"/>
          </rPr>
          <t xml:space="preserve">
originally scheduled for 13/12/10 but p-p - then scheduled for 07/03/11 but p-p as we could not raise a team, having advised SYL of this a while back, yet game still awarded to Balham</t>
        </r>
      </text>
    </comment>
    <comment ref="AC407" authorId="1">
      <text>
        <r>
          <rPr>
            <b/>
            <sz val="9"/>
            <color indexed="81"/>
            <rFont val="Tahoma"/>
            <family val="2"/>
          </rPr>
          <t>rxl:</t>
        </r>
        <r>
          <rPr>
            <sz val="9"/>
            <color indexed="81"/>
            <rFont val="Tahoma"/>
            <family val="2"/>
          </rPr>
          <t xml:space="preserve">
originally scheduled for 31/01/11</t>
        </r>
      </text>
    </comment>
    <comment ref="AD407" authorId="1">
      <text>
        <r>
          <rPr>
            <b/>
            <sz val="9"/>
            <color indexed="81"/>
            <rFont val="Tahoma"/>
            <family val="2"/>
          </rPr>
          <t>rxl:</t>
        </r>
        <r>
          <rPr>
            <sz val="9"/>
            <color indexed="81"/>
            <rFont val="Tahoma"/>
            <family val="2"/>
          </rPr>
          <t xml:space="preserve">
originally scheduled for 23/08/10 but moved back</t>
        </r>
      </text>
    </comment>
    <comment ref="AE407" authorId="1">
      <text>
        <r>
          <rPr>
            <b/>
            <sz val="9"/>
            <color indexed="81"/>
            <rFont val="Tahoma"/>
            <family val="2"/>
          </rPr>
          <t>rxl:</t>
        </r>
        <r>
          <rPr>
            <sz val="9"/>
            <color indexed="81"/>
            <rFont val="Tahoma"/>
            <family val="2"/>
          </rPr>
          <t xml:space="preserve">
p-p on 08/12/10</t>
        </r>
      </text>
    </comment>
    <comment ref="AF407" authorId="1">
      <text>
        <r>
          <rPr>
            <b/>
            <sz val="9"/>
            <color indexed="81"/>
            <rFont val="Tahoma"/>
            <family val="2"/>
          </rPr>
          <t>rxl:</t>
        </r>
        <r>
          <rPr>
            <sz val="9"/>
            <color indexed="81"/>
            <rFont val="Tahoma"/>
            <family val="2"/>
          </rPr>
          <t xml:space="preserve">
p-p on 15/11/10</t>
        </r>
      </text>
    </comment>
    <comment ref="AI407" authorId="1">
      <text>
        <r>
          <rPr>
            <b/>
            <sz val="9"/>
            <color indexed="81"/>
            <rFont val="Tahoma"/>
            <family val="2"/>
          </rPr>
          <t>rxl:</t>
        </r>
        <r>
          <rPr>
            <sz val="9"/>
            <color indexed="81"/>
            <rFont val="Tahoma"/>
            <family val="2"/>
          </rPr>
          <t xml:space="preserve">
scheduled for 28/02/11 but not played and moved back to 14/03/11 but not played then either - game awarded to Molesey</t>
        </r>
      </text>
    </comment>
    <comment ref="AJ407" authorId="1">
      <text>
        <r>
          <rPr>
            <b/>
            <sz val="9"/>
            <color indexed="81"/>
            <rFont val="Tahoma"/>
            <family val="2"/>
          </rPr>
          <t>rxl:</t>
        </r>
        <r>
          <rPr>
            <sz val="9"/>
            <color indexed="81"/>
            <rFont val="Tahoma"/>
            <family val="2"/>
          </rPr>
          <t xml:space="preserve">
originally scheduled for 25/10/10 - but p-p - then scheduled for 21/02/11
game never played</t>
        </r>
      </text>
    </comment>
    <comment ref="AK407" authorId="1">
      <text>
        <r>
          <rPr>
            <b/>
            <sz val="9"/>
            <color indexed="81"/>
            <rFont val="Tahoma"/>
            <family val="2"/>
          </rPr>
          <t>rxl:</t>
        </r>
        <r>
          <rPr>
            <sz val="9"/>
            <color indexed="81"/>
            <rFont val="Tahoma"/>
            <family val="2"/>
          </rPr>
          <t xml:space="preserve">
p-p on 14/02/11 and moved back to 18/04/11 but moved back three more days</t>
        </r>
      </text>
    </comment>
    <comment ref="AL407" authorId="1">
      <text>
        <r>
          <rPr>
            <b/>
            <sz val="9"/>
            <color indexed="81"/>
            <rFont val="Tahoma"/>
            <family val="2"/>
          </rPr>
          <t>rxl:</t>
        </r>
        <r>
          <rPr>
            <sz val="9"/>
            <color indexed="81"/>
            <rFont val="Tahoma"/>
            <family val="2"/>
          </rPr>
          <t xml:space="preserve">
scheduled to play Westfield on 24/01/11 but switched and moved back as pitch required by Raynes Park Vale so we travelled to Croydon instead and Westfield went to Tooting &amp; Mitcham</t>
        </r>
      </text>
    </comment>
    <comment ref="AG408" authorId="1">
      <text>
        <r>
          <rPr>
            <b/>
            <sz val="9"/>
            <color indexed="81"/>
            <rFont val="Tahoma"/>
            <family val="2"/>
          </rPr>
          <t>rxl:</t>
        </r>
        <r>
          <rPr>
            <sz val="9"/>
            <color indexed="81"/>
            <rFont val="Tahoma"/>
            <family val="2"/>
          </rPr>
          <t xml:space="preserve">
originally scheduled for 20/10/10 but Ladywell Arena is not yet ready so fixture is switched - then scheduled for 23/02/11 but p-p and moved to 13/04/11</t>
        </r>
      </text>
    </comment>
    <comment ref="AJ408" authorId="1">
      <text>
        <r>
          <rPr>
            <b/>
            <sz val="9"/>
            <color indexed="81"/>
            <rFont val="Tahoma"/>
            <family val="2"/>
          </rPr>
          <t>rxl:</t>
        </r>
        <r>
          <rPr>
            <sz val="9"/>
            <color indexed="81"/>
            <rFont val="Tahoma"/>
            <family val="2"/>
          </rPr>
          <t xml:space="preserve">
p-p on 15/12/10</t>
        </r>
      </text>
    </comment>
    <comment ref="AK408" authorId="1">
      <text>
        <r>
          <rPr>
            <b/>
            <sz val="9"/>
            <color indexed="81"/>
            <rFont val="Tahoma"/>
            <family val="2"/>
          </rPr>
          <t>rxl:</t>
        </r>
        <r>
          <rPr>
            <sz val="9"/>
            <color indexed="81"/>
            <rFont val="Tahoma"/>
            <family val="2"/>
          </rPr>
          <t xml:space="preserve">
p-p on 02/03/11</t>
        </r>
      </text>
    </comment>
    <comment ref="Q409" authorId="1">
      <text>
        <r>
          <rPr>
            <b/>
            <sz val="9"/>
            <color indexed="81"/>
            <rFont val="Tahoma"/>
            <family val="2"/>
          </rPr>
          <t>rxl:</t>
        </r>
        <r>
          <rPr>
            <sz val="9"/>
            <color indexed="81"/>
            <rFont val="Tahoma"/>
            <family val="2"/>
          </rPr>
          <t xml:space="preserve">
game never played</t>
        </r>
      </text>
    </comment>
    <comment ref="AC409" authorId="1">
      <text>
        <r>
          <rPr>
            <b/>
            <sz val="9"/>
            <color indexed="81"/>
            <rFont val="Tahoma"/>
            <family val="2"/>
          </rPr>
          <t>rxl:</t>
        </r>
        <r>
          <rPr>
            <sz val="9"/>
            <color indexed="81"/>
            <rFont val="Tahoma"/>
            <family val="2"/>
          </rPr>
          <t xml:space="preserve">
p-p on 31/01/11 and on 20/04/11</t>
        </r>
      </text>
    </comment>
    <comment ref="AF409" authorId="1">
      <text>
        <r>
          <rPr>
            <b/>
            <sz val="9"/>
            <color indexed="81"/>
            <rFont val="Tahoma"/>
            <family val="2"/>
          </rPr>
          <t>rxl:</t>
        </r>
        <r>
          <rPr>
            <sz val="9"/>
            <color indexed="81"/>
            <rFont val="Tahoma"/>
            <family val="2"/>
          </rPr>
          <t xml:space="preserve">
scheduled for 19/01/11 but p-p as was Croydon's other scheduled match this day at Westfield - then scheduled for 23/02/11 but p-p again - scheduled for 06/04/11 but then brought forward to 04/04/11 and p-p again
game never played</t>
        </r>
      </text>
    </comment>
    <comment ref="AG409" authorId="1">
      <text>
        <r>
          <rPr>
            <b/>
            <sz val="9"/>
            <color indexed="81"/>
            <rFont val="Tahoma"/>
            <family val="2"/>
          </rPr>
          <t>rxl:</t>
        </r>
        <r>
          <rPr>
            <sz val="9"/>
            <color indexed="81"/>
            <rFont val="Tahoma"/>
            <family val="2"/>
          </rPr>
          <t xml:space="preserve">
originally scheduled for 03/11/10 but brought forward two days to 01/11/10</t>
        </r>
      </text>
    </comment>
    <comment ref="AL409" authorId="1">
      <text>
        <r>
          <rPr>
            <b/>
            <sz val="9"/>
            <color indexed="81"/>
            <rFont val="Tahoma"/>
            <family val="2"/>
          </rPr>
          <t>rxl:</t>
        </r>
        <r>
          <rPr>
            <sz val="9"/>
            <color indexed="81"/>
            <rFont val="Tahoma"/>
            <family val="2"/>
          </rPr>
          <t xml:space="preserve">
p-p on 10/01/11 and on 17/01/11</t>
        </r>
      </text>
    </comment>
    <comment ref="S410" authorId="1">
      <text>
        <r>
          <rPr>
            <b/>
            <sz val="9"/>
            <color indexed="81"/>
            <rFont val="Tahoma"/>
            <family val="2"/>
          </rPr>
          <t>rxl:</t>
        </r>
        <r>
          <rPr>
            <sz val="9"/>
            <color indexed="81"/>
            <rFont val="Tahoma"/>
            <family val="2"/>
          </rPr>
          <t xml:space="preserve">
game scheduled for 23/09/10 and awarded to St Andrews for non appearance of Lewisham players - League decision</t>
        </r>
      </text>
    </comment>
    <comment ref="AB410" authorId="1">
      <text>
        <r>
          <rPr>
            <b/>
            <sz val="9"/>
            <color indexed="81"/>
            <rFont val="Tahoma"/>
            <family val="2"/>
          </rPr>
          <t>rxl:</t>
        </r>
        <r>
          <rPr>
            <sz val="9"/>
            <color indexed="81"/>
            <rFont val="Tahoma"/>
            <family val="2"/>
          </rPr>
          <t xml:space="preserve">
originally scheduled for 30/09/10 but moved back - then p-p on 11/11/10 and on 20/12/10</t>
        </r>
      </text>
    </comment>
    <comment ref="AC410" authorId="1">
      <text>
        <r>
          <rPr>
            <b/>
            <sz val="9"/>
            <color indexed="81"/>
            <rFont val="Tahoma"/>
            <family val="2"/>
          </rPr>
          <t>rxl:</t>
        </r>
        <r>
          <rPr>
            <sz val="9"/>
            <color indexed="81"/>
            <rFont val="Tahoma"/>
            <family val="2"/>
          </rPr>
          <t xml:space="preserve">
p-p on 13/01/11</t>
        </r>
      </text>
    </comment>
    <comment ref="AF410" authorId="1">
      <text>
        <r>
          <rPr>
            <b/>
            <sz val="9"/>
            <color indexed="81"/>
            <rFont val="Tahoma"/>
            <family val="2"/>
          </rPr>
          <t>rxl:</t>
        </r>
        <r>
          <rPr>
            <sz val="9"/>
            <color indexed="81"/>
            <rFont val="Tahoma"/>
            <family val="2"/>
          </rPr>
          <t xml:space="preserve">
originally scheduled for 26/08/10 but moved back</t>
        </r>
      </text>
    </comment>
    <comment ref="AH410" authorId="1">
      <text>
        <r>
          <rPr>
            <b/>
            <sz val="9"/>
            <color indexed="81"/>
            <rFont val="Tahoma"/>
            <family val="2"/>
          </rPr>
          <t>rxl:</t>
        </r>
        <r>
          <rPr>
            <sz val="9"/>
            <color indexed="81"/>
            <rFont val="Tahoma"/>
            <family val="2"/>
          </rPr>
          <t xml:space="preserve">
game scheduled for 23/09/10 and awarded to St Andrews for non appearance of Lewisham players - League decision</t>
        </r>
      </text>
    </comment>
    <comment ref="AI410" authorId="1">
      <text>
        <r>
          <rPr>
            <b/>
            <sz val="9"/>
            <color indexed="81"/>
            <rFont val="Tahoma"/>
            <family val="2"/>
          </rPr>
          <t>rxl:</t>
        </r>
        <r>
          <rPr>
            <sz val="9"/>
            <color indexed="81"/>
            <rFont val="Tahoma"/>
            <family val="2"/>
          </rPr>
          <t xml:space="preserve">
p-p on 02/12/10</t>
        </r>
      </text>
    </comment>
    <comment ref="AK410" authorId="1">
      <text>
        <r>
          <rPr>
            <b/>
            <sz val="9"/>
            <color indexed="81"/>
            <rFont val="Tahoma"/>
            <family val="2"/>
          </rPr>
          <t>rxl:</t>
        </r>
        <r>
          <rPr>
            <sz val="9"/>
            <color indexed="81"/>
            <rFont val="Tahoma"/>
            <family val="2"/>
          </rPr>
          <t xml:space="preserve">
p-p on 10/02/11</t>
        </r>
      </text>
    </comment>
    <comment ref="AL410" authorId="1">
      <text>
        <r>
          <rPr>
            <b/>
            <sz val="9"/>
            <color indexed="81"/>
            <rFont val="Tahoma"/>
            <family val="2"/>
          </rPr>
          <t>rxl:</t>
        </r>
        <r>
          <rPr>
            <sz val="9"/>
            <color indexed="81"/>
            <rFont val="Tahoma"/>
            <family val="2"/>
          </rPr>
          <t xml:space="preserve">
p-p on 09/12/10 and scheduled for 14/02/11 but moved back</t>
        </r>
      </text>
    </comment>
    <comment ref="AM410" authorId="1">
      <text>
        <r>
          <rPr>
            <b/>
            <sz val="9"/>
            <color indexed="81"/>
            <rFont val="Tahoma"/>
            <family val="2"/>
          </rPr>
          <t>rxl:</t>
        </r>
        <r>
          <rPr>
            <sz val="9"/>
            <color indexed="81"/>
            <rFont val="Tahoma"/>
            <family val="2"/>
          </rPr>
          <t xml:space="preserve">
scheduled for 06/01/11 but moved back for St Andrews League Cup tie</t>
        </r>
      </text>
    </comment>
    <comment ref="AC411" authorId="1">
      <text>
        <r>
          <rPr>
            <b/>
            <sz val="9"/>
            <color indexed="81"/>
            <rFont val="Tahoma"/>
            <family val="2"/>
          </rPr>
          <t>rxl:</t>
        </r>
        <r>
          <rPr>
            <sz val="9"/>
            <color indexed="81"/>
            <rFont val="Tahoma"/>
            <family val="2"/>
          </rPr>
          <t xml:space="preserve">
p-p on 05/01/11 and moved back to 06/04/11 but moved back to 28/04/11</t>
        </r>
      </text>
    </comment>
    <comment ref="AE411" authorId="1">
      <text>
        <r>
          <rPr>
            <b/>
            <sz val="9"/>
            <color indexed="81"/>
            <rFont val="Tahoma"/>
            <family val="2"/>
          </rPr>
          <t>rxl:</t>
        </r>
        <r>
          <rPr>
            <sz val="9"/>
            <color indexed="81"/>
            <rFont val="Tahoma"/>
            <family val="2"/>
          </rPr>
          <t xml:space="preserve">
p-p on 03/11/10 then scheduled for 24/02/11 but brought forward three days but p-p on 21/02/11 anyway</t>
        </r>
      </text>
    </comment>
    <comment ref="AF411" authorId="1">
      <text>
        <r>
          <rPr>
            <b/>
            <sz val="9"/>
            <color indexed="81"/>
            <rFont val="Tahoma"/>
            <family val="2"/>
          </rPr>
          <t>rxl:</t>
        </r>
        <r>
          <rPr>
            <sz val="9"/>
            <color indexed="81"/>
            <rFont val="Tahoma"/>
            <family val="2"/>
          </rPr>
          <t xml:space="preserve">
originally scheduled for 06/10/10 but moved back - then p-p on 06/01/11</t>
        </r>
      </text>
    </comment>
    <comment ref="AG411" authorId="1">
      <text>
        <r>
          <rPr>
            <b/>
            <sz val="9"/>
            <color indexed="81"/>
            <rFont val="Tahoma"/>
            <family val="2"/>
          </rPr>
          <t>rxl:</t>
        </r>
        <r>
          <rPr>
            <sz val="9"/>
            <color indexed="81"/>
            <rFont val="Tahoma"/>
            <family val="2"/>
          </rPr>
          <t xml:space="preserve">
p-p on 01/12/10 then scheduled for 30/03/11 but p-p then</t>
        </r>
      </text>
    </comment>
    <comment ref="AI411" authorId="1">
      <text>
        <r>
          <rPr>
            <b/>
            <sz val="9"/>
            <color indexed="81"/>
            <rFont val="Tahoma"/>
            <family val="2"/>
          </rPr>
          <t>rxl:</t>
        </r>
        <r>
          <rPr>
            <sz val="9"/>
            <color indexed="81"/>
            <rFont val="Tahoma"/>
            <family val="2"/>
          </rPr>
          <t xml:space="preserve">
p-p on 22/12/10</t>
        </r>
      </text>
    </comment>
    <comment ref="T412" authorId="1">
      <text>
        <r>
          <rPr>
            <b/>
            <sz val="9"/>
            <color indexed="81"/>
            <rFont val="Tahoma"/>
            <family val="2"/>
          </rPr>
          <t>rxl:</t>
        </r>
        <r>
          <rPr>
            <sz val="9"/>
            <color indexed="81"/>
            <rFont val="Tahoma"/>
            <family val="2"/>
          </rPr>
          <t xml:space="preserve">
game awarded to Westfield</t>
        </r>
      </text>
    </comment>
    <comment ref="AD412" authorId="1">
      <text>
        <r>
          <rPr>
            <b/>
            <sz val="9"/>
            <color indexed="81"/>
            <rFont val="Tahoma"/>
            <family val="2"/>
          </rPr>
          <t>rxl:</t>
        </r>
        <r>
          <rPr>
            <sz val="9"/>
            <color indexed="81"/>
            <rFont val="Tahoma"/>
            <family val="2"/>
          </rPr>
          <t xml:space="preserve">
p-p on 23/02/11 - moved back to 28/03/11</t>
        </r>
      </text>
    </comment>
    <comment ref="AF412" authorId="1">
      <text>
        <r>
          <rPr>
            <b/>
            <sz val="9"/>
            <color indexed="81"/>
            <rFont val="Tahoma"/>
            <family val="2"/>
          </rPr>
          <t>rxl:</t>
        </r>
        <r>
          <rPr>
            <sz val="9"/>
            <color indexed="81"/>
            <rFont val="Tahoma"/>
            <family val="2"/>
          </rPr>
          <t xml:space="preserve">
p-p on 23/12/10 and 19/01/11 as was Croydon's other game this day at Molesey</t>
        </r>
      </text>
    </comment>
    <comment ref="AH412" authorId="1">
      <text>
        <r>
          <rPr>
            <b/>
            <sz val="9"/>
            <color indexed="81"/>
            <rFont val="Tahoma"/>
            <family val="2"/>
          </rPr>
          <t>rxl:</t>
        </r>
        <r>
          <rPr>
            <sz val="9"/>
            <color indexed="81"/>
            <rFont val="Tahoma"/>
            <family val="2"/>
          </rPr>
          <t xml:space="preserve">
p-p on 01/12/10</t>
        </r>
      </text>
    </comment>
    <comment ref="AI412" authorId="1">
      <text>
        <r>
          <rPr>
            <b/>
            <sz val="9"/>
            <color indexed="81"/>
            <rFont val="Tahoma"/>
            <family val="2"/>
          </rPr>
          <t>rxl:</t>
        </r>
        <r>
          <rPr>
            <sz val="9"/>
            <color indexed="81"/>
            <rFont val="Tahoma"/>
            <family val="2"/>
          </rPr>
          <t xml:space="preserve">
originally scheduled for 25/08/10 but moved back to  10/11/10 - then p-p on that day
game awarded to Westfield</t>
        </r>
      </text>
    </comment>
    <comment ref="AD413" authorId="1">
      <text>
        <r>
          <rPr>
            <b/>
            <sz val="9"/>
            <color indexed="81"/>
            <rFont val="Tahoma"/>
            <family val="2"/>
          </rPr>
          <t>rxl:</t>
        </r>
        <r>
          <rPr>
            <sz val="9"/>
            <color indexed="81"/>
            <rFont val="Tahoma"/>
            <family val="2"/>
          </rPr>
          <t xml:space="preserve">
p-p on 14/10/10 and on 03/12/10 and on 06/12/10</t>
        </r>
      </text>
    </comment>
    <comment ref="AE413" authorId="1">
      <text>
        <r>
          <rPr>
            <b/>
            <sz val="9"/>
            <color indexed="81"/>
            <rFont val="Tahoma"/>
            <family val="2"/>
          </rPr>
          <t>rxl:</t>
        </r>
        <r>
          <rPr>
            <sz val="9"/>
            <color indexed="81"/>
            <rFont val="Tahoma"/>
            <family val="2"/>
          </rPr>
          <t xml:space="preserve">
scheduled for 29/11/10 but moved back</t>
        </r>
      </text>
    </comment>
    <comment ref="AF413" authorId="1">
      <text>
        <r>
          <rPr>
            <b/>
            <sz val="9"/>
            <color indexed="81"/>
            <rFont val="Tahoma"/>
            <family val="2"/>
          </rPr>
          <t>rxl:</t>
        </r>
        <r>
          <rPr>
            <sz val="9"/>
            <color indexed="81"/>
            <rFont val="Tahoma"/>
            <family val="2"/>
          </rPr>
          <t xml:space="preserve">
p-p on 20/10/10 and on 01/11/10</t>
        </r>
      </text>
    </comment>
    <comment ref="AG413" authorId="1">
      <text>
        <r>
          <rPr>
            <b/>
            <sz val="9"/>
            <color indexed="81"/>
            <rFont val="Tahoma"/>
            <family val="2"/>
          </rPr>
          <t>rxl:</t>
        </r>
        <r>
          <rPr>
            <sz val="9"/>
            <color indexed="81"/>
            <rFont val="Tahoma"/>
            <family val="2"/>
          </rPr>
          <t xml:space="preserve">
originally scheduled for 18/09/10 but moved back</t>
        </r>
      </text>
    </comment>
    <comment ref="AH413" authorId="1">
      <text>
        <r>
          <rPr>
            <b/>
            <sz val="9"/>
            <color indexed="81"/>
            <rFont val="Tahoma"/>
            <family val="2"/>
          </rPr>
          <t>rxl:</t>
        </r>
        <r>
          <rPr>
            <sz val="9"/>
            <color indexed="81"/>
            <rFont val="Tahoma"/>
            <family val="2"/>
          </rPr>
          <t xml:space="preserve">
originally scheduled for 08/09/10 but moved back a day</t>
        </r>
      </text>
    </comment>
    <comment ref="AK413" authorId="1">
      <text>
        <r>
          <rPr>
            <b/>
            <sz val="9"/>
            <color indexed="81"/>
            <rFont val="Tahoma"/>
            <family val="2"/>
          </rPr>
          <t>rxl:</t>
        </r>
        <r>
          <rPr>
            <sz val="9"/>
            <color indexed="81"/>
            <rFont val="Tahoma"/>
            <family val="2"/>
          </rPr>
          <t xml:space="preserve">
p-p on 08/11/10</t>
        </r>
      </text>
    </comment>
    <comment ref="AL413" authorId="1">
      <text>
        <r>
          <rPr>
            <b/>
            <sz val="9"/>
            <color indexed="81"/>
            <rFont val="Tahoma"/>
            <family val="2"/>
          </rPr>
          <t>rxl:</t>
        </r>
        <r>
          <rPr>
            <sz val="9"/>
            <color indexed="81"/>
            <rFont val="Tahoma"/>
            <family val="2"/>
          </rPr>
          <t xml:space="preserve">
originally scheduled for 15/09/10 but moved back a day</t>
        </r>
      </text>
    </comment>
    <comment ref="N417" authorId="1">
      <text>
        <r>
          <rPr>
            <b/>
            <sz val="9"/>
            <color indexed="81"/>
            <rFont val="Tahoma"/>
            <family val="2"/>
          </rPr>
          <t>rxl:</t>
        </r>
        <r>
          <rPr>
            <sz val="9"/>
            <color indexed="81"/>
            <rFont val="Tahoma"/>
            <family val="2"/>
          </rPr>
          <t xml:space="preserve">
game awarded to Balham</t>
        </r>
      </text>
    </comment>
    <comment ref="AC417" authorId="1">
      <text>
        <r>
          <rPr>
            <b/>
            <sz val="9"/>
            <color indexed="81"/>
            <rFont val="Tahoma"/>
            <family val="2"/>
          </rPr>
          <t>rxl:</t>
        </r>
        <r>
          <rPr>
            <sz val="9"/>
            <color indexed="81"/>
            <rFont val="Tahoma"/>
            <family val="2"/>
          </rPr>
          <t xml:space="preserve">
game due to be played on 08/03/12 but p-p
game awarded to Balham </t>
        </r>
      </text>
    </comment>
    <comment ref="AE417" authorId="1">
      <text>
        <r>
          <rPr>
            <b/>
            <sz val="9"/>
            <color indexed="81"/>
            <rFont val="Tahoma"/>
            <family val="2"/>
          </rPr>
          <t>rxl:</t>
        </r>
        <r>
          <rPr>
            <sz val="9"/>
            <color indexed="81"/>
            <rFont val="Tahoma"/>
            <family val="2"/>
          </rPr>
          <t xml:space="preserve">
originally scheduled for 06/10/11 before being p-p for a Cup tie - then the league match was reinstated!</t>
        </r>
      </text>
    </comment>
    <comment ref="AF417" authorId="1">
      <text>
        <r>
          <rPr>
            <b/>
            <sz val="9"/>
            <color indexed="81"/>
            <rFont val="Tahoma"/>
            <family val="2"/>
          </rPr>
          <t>rxl:</t>
        </r>
        <r>
          <rPr>
            <sz val="9"/>
            <color indexed="81"/>
            <rFont val="Tahoma"/>
            <family val="2"/>
          </rPr>
          <t xml:space="preserve">
p-p on 26/01/12 - moved back to 05/04/12</t>
        </r>
      </text>
    </comment>
    <comment ref="AG417" authorId="1">
      <text>
        <r>
          <rPr>
            <b/>
            <sz val="9"/>
            <color indexed="81"/>
            <rFont val="Tahoma"/>
            <family val="2"/>
          </rPr>
          <t>rxl:</t>
        </r>
        <r>
          <rPr>
            <sz val="9"/>
            <color indexed="81"/>
            <rFont val="Tahoma"/>
            <family val="2"/>
          </rPr>
          <t xml:space="preserve">
originally scheduled for 09/02/12 but p-p frozen on that date - moved back to 29/03/12</t>
        </r>
      </text>
    </comment>
    <comment ref="AH417" authorId="1">
      <text>
        <r>
          <rPr>
            <b/>
            <sz val="9"/>
            <color indexed="81"/>
            <rFont val="Tahoma"/>
            <family val="2"/>
          </rPr>
          <t>rxl:</t>
        </r>
        <r>
          <rPr>
            <sz val="9"/>
            <color indexed="81"/>
            <rFont val="Tahoma"/>
            <family val="2"/>
          </rPr>
          <t xml:space="preserve">
originally scheduled for 31/08/11 but moved back a day</t>
        </r>
      </text>
    </comment>
    <comment ref="AI417" authorId="1">
      <text>
        <r>
          <rPr>
            <b/>
            <sz val="9"/>
            <color indexed="81"/>
            <rFont val="Tahoma"/>
            <family val="2"/>
          </rPr>
          <t>rxl:</t>
        </r>
        <r>
          <rPr>
            <sz val="9"/>
            <color indexed="81"/>
            <rFont val="Tahoma"/>
            <family val="2"/>
          </rPr>
          <t xml:space="preserve">
originally scheduled for 24/11/11 but moved back to 15/12/11 for a County Cup tie - p-p on 15/12/11 and moved to 19/01/12 but p-p on 19/01/12 and moved nack to 27/02/12</t>
        </r>
      </text>
    </comment>
    <comment ref="AJ417" authorId="1">
      <text>
        <r>
          <rPr>
            <b/>
            <sz val="9"/>
            <color indexed="81"/>
            <rFont val="Tahoma"/>
            <family val="2"/>
          </rPr>
          <t>rxl:</t>
        </r>
        <r>
          <rPr>
            <sz val="9"/>
            <color indexed="81"/>
            <rFont val="Tahoma"/>
            <family val="2"/>
          </rPr>
          <t xml:space="preserve">
originally scheduled for 19/01/12 but moved back to 20/02/12 so BB were scheduled to host Leatherhead instead</t>
        </r>
      </text>
    </comment>
    <comment ref="AL417" authorId="1">
      <text>
        <r>
          <rPr>
            <b/>
            <sz val="9"/>
            <color indexed="81"/>
            <rFont val="Tahoma"/>
            <family val="2"/>
          </rPr>
          <t>rxl:</t>
        </r>
        <r>
          <rPr>
            <sz val="9"/>
            <color indexed="81"/>
            <rFont val="Tahoma"/>
            <family val="2"/>
          </rPr>
          <t xml:space="preserve">
p-p on 01/12/11 and moved back to 22/03/12</t>
        </r>
      </text>
    </comment>
    <comment ref="AB418" authorId="1">
      <text>
        <r>
          <rPr>
            <b/>
            <sz val="9"/>
            <color indexed="81"/>
            <rFont val="Tahoma"/>
            <family val="2"/>
          </rPr>
          <t>rxl:</t>
        </r>
        <r>
          <rPr>
            <sz val="9"/>
            <color indexed="81"/>
            <rFont val="Tahoma"/>
            <family val="2"/>
          </rPr>
          <t xml:space="preserve">
originally scheduled for 22/02/12 but brought forward to 08/12/11 - p-p on 08/12/11 and moved back to 23/02/12</t>
        </r>
      </text>
    </comment>
    <comment ref="AD418" authorId="1">
      <text>
        <r>
          <rPr>
            <b/>
            <sz val="9"/>
            <color indexed="81"/>
            <rFont val="Tahoma"/>
            <family val="2"/>
          </rPr>
          <t>rxl:</t>
        </r>
        <r>
          <rPr>
            <sz val="9"/>
            <color indexed="81"/>
            <rFont val="Tahoma"/>
            <family val="2"/>
          </rPr>
          <t xml:space="preserve">
originally scheduled for 23/11/11 but brought foward</t>
        </r>
      </text>
    </comment>
    <comment ref="AJ418" authorId="1">
      <text>
        <r>
          <rPr>
            <b/>
            <sz val="9"/>
            <color indexed="81"/>
            <rFont val="Tahoma"/>
            <family val="2"/>
          </rPr>
          <t>rxl:</t>
        </r>
        <r>
          <rPr>
            <sz val="9"/>
            <color indexed="81"/>
            <rFont val="Tahoma"/>
            <family val="2"/>
          </rPr>
          <t xml:space="preserve">
game brought forward to 05/01/12 - original date of fixture not known - p-p on 05/01/12 and moved back to 15/03/12</t>
        </r>
      </text>
    </comment>
    <comment ref="M419" authorId="1">
      <text>
        <r>
          <rPr>
            <b/>
            <sz val="9"/>
            <color indexed="81"/>
            <rFont val="Tahoma"/>
            <family val="2"/>
          </rPr>
          <t>rxl:</t>
        </r>
        <r>
          <rPr>
            <sz val="9"/>
            <color indexed="81"/>
            <rFont val="Tahoma"/>
            <family val="2"/>
          </rPr>
          <t xml:space="preserve">
game never played - league determined it a 0-0 draw</t>
        </r>
      </text>
    </comment>
    <comment ref="Q419" authorId="1">
      <text>
        <r>
          <rPr>
            <b/>
            <sz val="9"/>
            <color indexed="81"/>
            <rFont val="Tahoma"/>
            <family val="2"/>
          </rPr>
          <t>rxl:</t>
        </r>
        <r>
          <rPr>
            <sz val="9"/>
            <color indexed="81"/>
            <rFont val="Tahoma"/>
            <family val="2"/>
          </rPr>
          <t xml:space="preserve">
game never played - league determined it a 0-0 draw</t>
        </r>
      </text>
    </comment>
    <comment ref="AB419" authorId="1">
      <text>
        <r>
          <rPr>
            <b/>
            <sz val="9"/>
            <color indexed="81"/>
            <rFont val="Tahoma"/>
            <family val="2"/>
          </rPr>
          <t>rxl:</t>
        </r>
        <r>
          <rPr>
            <sz val="9"/>
            <color indexed="81"/>
            <rFont val="Tahoma"/>
            <family val="2"/>
          </rPr>
          <t xml:space="preserve">
originally scheduled for 03/11/11 but moved back to 10/11/12 where it was abandoned after 60 minutes due to a floodlight failure with Balham leading 2-1 at the time - moved back to 12/03/12 and then again to 19/04/12.
game never played - league determined it a 0-0 draw</t>
        </r>
      </text>
    </comment>
    <comment ref="AC419" authorId="1">
      <text>
        <r>
          <rPr>
            <b/>
            <sz val="9"/>
            <color indexed="81"/>
            <rFont val="Tahoma"/>
            <family val="2"/>
          </rPr>
          <t>rxl:</t>
        </r>
        <r>
          <rPr>
            <sz val="9"/>
            <color indexed="81"/>
            <rFont val="Tahoma"/>
            <family val="2"/>
          </rPr>
          <t xml:space="preserve">
p-p on 26/01/12 - moved back to 05/04/12</t>
        </r>
      </text>
    </comment>
    <comment ref="AE419" authorId="1">
      <text>
        <r>
          <rPr>
            <b/>
            <sz val="9"/>
            <color indexed="81"/>
            <rFont val="Tahoma"/>
            <family val="2"/>
          </rPr>
          <t>rxl:</t>
        </r>
        <r>
          <rPr>
            <sz val="9"/>
            <color indexed="81"/>
            <rFont val="Tahoma"/>
            <family val="2"/>
          </rPr>
          <t xml:space="preserve">
p-p on 01/12/11 and moved back to 20/02/12</t>
        </r>
      </text>
    </comment>
    <comment ref="AF419" authorId="1">
      <text>
        <r>
          <rPr>
            <b/>
            <sz val="9"/>
            <color indexed="81"/>
            <rFont val="Tahoma"/>
            <family val="2"/>
          </rPr>
          <t>rxl:</t>
        </r>
        <r>
          <rPr>
            <sz val="9"/>
            <color indexed="81"/>
            <rFont val="Tahoma"/>
            <family val="2"/>
          </rPr>
          <t xml:space="preserve">
p-p on 02/02/12 - moved back to 11/04/12 and then 12/04/12 but p-p and moved back to 23/04/12 where it was p-p again
game never played - league determined it a 0-0 draw - </t>
        </r>
      </text>
    </comment>
    <comment ref="AJ419" authorId="1">
      <text>
        <r>
          <rPr>
            <b/>
            <sz val="9"/>
            <color indexed="81"/>
            <rFont val="Tahoma"/>
            <family val="2"/>
          </rPr>
          <t>rxl:</t>
        </r>
        <r>
          <rPr>
            <sz val="9"/>
            <color indexed="81"/>
            <rFont val="Tahoma"/>
            <family val="2"/>
          </rPr>
          <t xml:space="preserve">
originally scheduled for 18/08/11 but moved back to 08/09/11</t>
        </r>
      </text>
    </comment>
    <comment ref="AK419" authorId="1">
      <text>
        <r>
          <rPr>
            <b/>
            <sz val="9"/>
            <color indexed="81"/>
            <rFont val="Tahoma"/>
            <family val="2"/>
          </rPr>
          <t>rxl:</t>
        </r>
        <r>
          <rPr>
            <sz val="9"/>
            <color indexed="81"/>
            <rFont val="Tahoma"/>
            <family val="2"/>
          </rPr>
          <t xml:space="preserve">
game brought forward from 22/12/11 to 03/11/11 but not played that day and moved back to 19/01/12 then brought forward again to 19/12/11 - p-p on 19/12/11 - moved back again to 19/01/12</t>
        </r>
      </text>
    </comment>
    <comment ref="AL419" authorId="1">
      <text>
        <r>
          <rPr>
            <b/>
            <sz val="9"/>
            <color indexed="81"/>
            <rFont val="Tahoma"/>
            <family val="2"/>
          </rPr>
          <t>rxl:</t>
        </r>
        <r>
          <rPr>
            <sz val="9"/>
            <color indexed="81"/>
            <rFont val="Tahoma"/>
            <family val="2"/>
          </rPr>
          <t xml:space="preserve">
originally scheduled for 25/08/11 but moved back to 05/01/12 - p-p on 05/01/12 - moved back to 16/02/12</t>
        </r>
      </text>
    </comment>
    <comment ref="N420" authorId="1">
      <text>
        <r>
          <rPr>
            <b/>
            <sz val="9"/>
            <color indexed="81"/>
            <rFont val="Tahoma"/>
            <family val="2"/>
          </rPr>
          <t>rxl:</t>
        </r>
        <r>
          <rPr>
            <sz val="9"/>
            <color indexed="81"/>
            <rFont val="Tahoma"/>
            <family val="2"/>
          </rPr>
          <t xml:space="preserve">
game awarded to Bedfont</t>
        </r>
      </text>
    </comment>
    <comment ref="O420" authorId="1">
      <text>
        <r>
          <rPr>
            <b/>
            <sz val="9"/>
            <color indexed="81"/>
            <rFont val="Tahoma"/>
            <family val="2"/>
          </rPr>
          <t>rxl:</t>
        </r>
        <r>
          <rPr>
            <sz val="9"/>
            <color indexed="81"/>
            <rFont val="Tahoma"/>
            <family val="2"/>
          </rPr>
          <t xml:space="preserve">
game never played - league determined it a 0-0 draw</t>
        </r>
      </text>
    </comment>
    <comment ref="AC420" authorId="1">
      <text>
        <r>
          <rPr>
            <b/>
            <sz val="9"/>
            <color indexed="81"/>
            <rFont val="Tahoma"/>
            <family val="2"/>
          </rPr>
          <t>rxl:</t>
        </r>
        <r>
          <rPr>
            <sz val="9"/>
            <color indexed="81"/>
            <rFont val="Tahoma"/>
            <family val="2"/>
          </rPr>
          <t xml:space="preserve">
originally scheduled for 12/01/12 but CWD played Balham instead - moved back to 26/03/12 but not played
game awarded to Bedfont</t>
        </r>
      </text>
    </comment>
    <comment ref="AD420" authorId="1">
      <text>
        <r>
          <rPr>
            <b/>
            <sz val="9"/>
            <color indexed="81"/>
            <rFont val="Tahoma"/>
            <family val="2"/>
          </rPr>
          <t>rxl:</t>
        </r>
        <r>
          <rPr>
            <sz val="9"/>
            <color indexed="81"/>
            <rFont val="Tahoma"/>
            <family val="2"/>
          </rPr>
          <t xml:space="preserve">
originally scheduled for 15/03/12 but moved back to 23/04/12 where it was p-p and moved back to 03/05/12 but game never played - league determined it a 0-0 draw</t>
        </r>
      </text>
    </comment>
    <comment ref="AF420" authorId="1">
      <text>
        <r>
          <rPr>
            <b/>
            <sz val="9"/>
            <color indexed="81"/>
            <rFont val="Tahoma"/>
            <family val="2"/>
          </rPr>
          <t>rxl:</t>
        </r>
        <r>
          <rPr>
            <sz val="9"/>
            <color indexed="81"/>
            <rFont val="Tahoma"/>
            <family val="2"/>
          </rPr>
          <t xml:space="preserve">
originally scheduled for 17/11/11 but moved back for a County Cup tie</t>
        </r>
      </text>
    </comment>
    <comment ref="AG420" authorId="1">
      <text>
        <r>
          <rPr>
            <b/>
            <sz val="9"/>
            <color indexed="81"/>
            <rFont val="Tahoma"/>
            <family val="2"/>
          </rPr>
          <t>rxl:</t>
        </r>
        <r>
          <rPr>
            <sz val="9"/>
            <color indexed="81"/>
            <rFont val="Tahoma"/>
            <family val="2"/>
          </rPr>
          <t xml:space="preserve">
originally scheduled for 25/08/11 but moved back</t>
        </r>
      </text>
    </comment>
    <comment ref="AH420" authorId="1">
      <text>
        <r>
          <rPr>
            <b/>
            <sz val="9"/>
            <color indexed="81"/>
            <rFont val="Tahoma"/>
            <family val="2"/>
          </rPr>
          <t>rxl:</t>
        </r>
        <r>
          <rPr>
            <sz val="9"/>
            <color indexed="81"/>
            <rFont val="Tahoma"/>
            <family val="2"/>
          </rPr>
          <t xml:space="preserve">
originally scheduled for 18/08/11 but moved back to 22/09/11</t>
        </r>
      </text>
    </comment>
    <comment ref="AI420" authorId="1">
      <text>
        <r>
          <rPr>
            <b/>
            <sz val="9"/>
            <color indexed="81"/>
            <rFont val="Tahoma"/>
            <family val="2"/>
          </rPr>
          <t>rxl:</t>
        </r>
        <r>
          <rPr>
            <sz val="9"/>
            <color indexed="81"/>
            <rFont val="Tahoma"/>
            <family val="2"/>
          </rPr>
          <t xml:space="preserve">
p-p on 22/12/11 and 02/02/12 - moved back to  02/04/12</t>
        </r>
      </text>
    </comment>
    <comment ref="AK420" authorId="1">
      <text>
        <r>
          <rPr>
            <b/>
            <sz val="9"/>
            <color indexed="81"/>
            <rFont val="Tahoma"/>
            <family val="2"/>
          </rPr>
          <t>rxl:</t>
        </r>
        <r>
          <rPr>
            <sz val="9"/>
            <color indexed="81"/>
            <rFont val="Tahoma"/>
            <family val="2"/>
          </rPr>
          <t xml:space="preserve">
originally scheduled for 08/03/12 but brought forward two days</t>
        </r>
      </text>
    </comment>
    <comment ref="AL420" authorId="1">
      <text>
        <r>
          <rPr>
            <b/>
            <sz val="9"/>
            <color indexed="81"/>
            <rFont val="Tahoma"/>
            <family val="2"/>
          </rPr>
          <t>rxl:</t>
        </r>
        <r>
          <rPr>
            <sz val="9"/>
            <color indexed="81"/>
            <rFont val="Tahoma"/>
            <family val="2"/>
          </rPr>
          <t xml:space="preserve">
originaly scheduled for 03/11/11 but moved back to 08/12/11</t>
        </r>
      </text>
    </comment>
    <comment ref="AB421" authorId="1">
      <text>
        <r>
          <rPr>
            <b/>
            <sz val="9"/>
            <color indexed="81"/>
            <rFont val="Tahoma"/>
            <family val="2"/>
          </rPr>
          <t>rxl:</t>
        </r>
        <r>
          <rPr>
            <sz val="9"/>
            <color indexed="81"/>
            <rFont val="Tahoma"/>
            <family val="2"/>
          </rPr>
          <t xml:space="preserve">
originally scheduled for 15/08/11 but moved back to 07/09/11 but moved back again to 19/09/11</t>
        </r>
      </text>
    </comment>
    <comment ref="AC421" authorId="1">
      <text>
        <r>
          <rPr>
            <b/>
            <sz val="9"/>
            <color indexed="81"/>
            <rFont val="Tahoma"/>
            <family val="2"/>
          </rPr>
          <t>rxl:</t>
        </r>
        <r>
          <rPr>
            <sz val="9"/>
            <color indexed="81"/>
            <rFont val="Tahoma"/>
            <family val="2"/>
          </rPr>
          <t xml:space="preserve">
originally scheduled for 19/12/11 then p-p on 19/12/11 - moved back to 19/03/12 but p-p - moved back to 02/04/12</t>
        </r>
      </text>
    </comment>
    <comment ref="AE421" authorId="1">
      <text>
        <r>
          <rPr>
            <b/>
            <sz val="9"/>
            <color indexed="81"/>
            <rFont val="Tahoma"/>
            <family val="2"/>
          </rPr>
          <t>rxl:</t>
        </r>
        <r>
          <rPr>
            <sz val="9"/>
            <color indexed="81"/>
            <rFont val="Tahoma"/>
            <family val="2"/>
          </rPr>
          <t xml:space="preserve">
brought forward from 13/02/12 to 12/12/11 but moved back three days - p-p on 15/12/11 and rearranged for 13/02/12 where it was p-p again - moved back to 29/03/12</t>
        </r>
      </text>
    </comment>
    <comment ref="AG421" authorId="1">
      <text>
        <r>
          <rPr>
            <b/>
            <sz val="9"/>
            <color indexed="81"/>
            <rFont val="Tahoma"/>
            <family val="2"/>
          </rPr>
          <t>rxl:</t>
        </r>
        <r>
          <rPr>
            <sz val="9"/>
            <color indexed="81"/>
            <rFont val="Tahoma"/>
            <family val="2"/>
          </rPr>
          <t xml:space="preserve">
p-p on 05/03/12 - moved back to 22/03/12</t>
        </r>
      </text>
    </comment>
    <comment ref="AI421" authorId="1">
      <text>
        <r>
          <rPr>
            <b/>
            <sz val="9"/>
            <color indexed="81"/>
            <rFont val="Tahoma"/>
            <family val="2"/>
          </rPr>
          <t>rxl:</t>
        </r>
        <r>
          <rPr>
            <sz val="9"/>
            <color indexed="81"/>
            <rFont val="Tahoma"/>
            <family val="2"/>
          </rPr>
          <t xml:space="preserve">
originally scheduled for 12/09/11 but moved back to 06/02/12 where it was p-p - moved back to 26/03/12</t>
        </r>
      </text>
    </comment>
    <comment ref="AJ421" authorId="1">
      <text>
        <r>
          <rPr>
            <b/>
            <sz val="9"/>
            <color indexed="81"/>
            <rFont val="Tahoma"/>
            <family val="2"/>
          </rPr>
          <t>rxl:</t>
        </r>
        <r>
          <rPr>
            <sz val="9"/>
            <color indexed="81"/>
            <rFont val="Tahoma"/>
            <family val="2"/>
          </rPr>
          <t xml:space="preserve">
originally scheduled for 31/10/11 but moved back to 23/01/12 and then 12/03/12</t>
        </r>
      </text>
    </comment>
    <comment ref="AK421" authorId="1">
      <text>
        <r>
          <rPr>
            <b/>
            <sz val="9"/>
            <color indexed="81"/>
            <rFont val="Tahoma"/>
            <family val="2"/>
          </rPr>
          <t>rxl:</t>
        </r>
        <r>
          <rPr>
            <sz val="9"/>
            <color indexed="81"/>
            <rFont val="Tahoma"/>
            <family val="2"/>
          </rPr>
          <t xml:space="preserve">
originally scheduled for 28/11/11 but moved back three days</t>
        </r>
      </text>
    </comment>
    <comment ref="AL421" authorId="1">
      <text>
        <r>
          <rPr>
            <b/>
            <sz val="9"/>
            <color indexed="81"/>
            <rFont val="Tahoma"/>
            <family val="2"/>
          </rPr>
          <t>rxl:</t>
        </r>
        <r>
          <rPr>
            <sz val="9"/>
            <color indexed="81"/>
            <rFont val="Tahoma"/>
            <family val="2"/>
          </rPr>
          <t xml:space="preserve">
p-p on 20/02/12 - moved back to 10/04/12</t>
        </r>
      </text>
    </comment>
    <comment ref="L422" authorId="1">
      <text>
        <r>
          <rPr>
            <b/>
            <sz val="9"/>
            <color indexed="81"/>
            <rFont val="Tahoma"/>
            <family val="2"/>
          </rPr>
          <t>rxl:</t>
        </r>
        <r>
          <rPr>
            <sz val="9"/>
            <color indexed="81"/>
            <rFont val="Tahoma"/>
            <family val="2"/>
          </rPr>
          <t xml:space="preserve">
all home matches at Raynes Park Vale FC</t>
        </r>
      </text>
    </comment>
    <comment ref="W422" authorId="1">
      <text>
        <r>
          <rPr>
            <b/>
            <sz val="9"/>
            <color indexed="81"/>
            <rFont val="Tahoma"/>
            <family val="2"/>
          </rPr>
          <t>rxl:</t>
        </r>
        <r>
          <rPr>
            <sz val="9"/>
            <color indexed="81"/>
            <rFont val="Tahoma"/>
            <family val="2"/>
          </rPr>
          <t xml:space="preserve">
game never played - league determined it a 0-0 draw</t>
        </r>
      </text>
    </comment>
    <comment ref="AA422" authorId="1">
      <text>
        <r>
          <rPr>
            <b/>
            <sz val="9"/>
            <color indexed="81"/>
            <rFont val="Tahoma"/>
            <family val="2"/>
          </rPr>
          <t>rxl:</t>
        </r>
        <r>
          <rPr>
            <sz val="9"/>
            <color indexed="81"/>
            <rFont val="Tahoma"/>
            <family val="2"/>
          </rPr>
          <t xml:space="preserve">
all home matches at Raynes Park Vale FC</t>
        </r>
      </text>
    </comment>
    <comment ref="AE422" authorId="1">
      <text>
        <r>
          <rPr>
            <b/>
            <sz val="9"/>
            <color indexed="81"/>
            <rFont val="Tahoma"/>
            <family val="2"/>
          </rPr>
          <t>rxl:</t>
        </r>
        <r>
          <rPr>
            <sz val="9"/>
            <color indexed="81"/>
            <rFont val="Tahoma"/>
            <family val="2"/>
          </rPr>
          <t xml:space="preserve">
originally scheduled for 16/01/12 but moved back</t>
        </r>
      </text>
    </comment>
    <comment ref="AI422" authorId="1">
      <text>
        <r>
          <rPr>
            <b/>
            <sz val="9"/>
            <color indexed="81"/>
            <rFont val="Tahoma"/>
            <family val="2"/>
          </rPr>
          <t>rxl:</t>
        </r>
        <r>
          <rPr>
            <sz val="9"/>
            <color indexed="81"/>
            <rFont val="Tahoma"/>
            <family val="2"/>
          </rPr>
          <t xml:space="preserve">
brought forward from 12/03/12</t>
        </r>
      </text>
    </comment>
    <comment ref="AJ422" authorId="1">
      <text>
        <r>
          <rPr>
            <b/>
            <sz val="9"/>
            <color indexed="81"/>
            <rFont val="Tahoma"/>
            <family val="2"/>
          </rPr>
          <t>rxl:</t>
        </r>
        <r>
          <rPr>
            <sz val="9"/>
            <color indexed="81"/>
            <rFont val="Tahoma"/>
            <family val="2"/>
          </rPr>
          <t xml:space="preserve">
originally scheduled for 24/10/11 but moved back to 26/03/12</t>
        </r>
      </text>
    </comment>
    <comment ref="AK422" authorId="1">
      <text>
        <r>
          <rPr>
            <b/>
            <sz val="9"/>
            <color indexed="81"/>
            <rFont val="Tahoma"/>
            <family val="2"/>
          </rPr>
          <t>rxl:</t>
        </r>
        <r>
          <rPr>
            <sz val="9"/>
            <color indexed="81"/>
            <rFont val="Tahoma"/>
            <family val="2"/>
          </rPr>
          <t xml:space="preserve">
originally scheduled for 15/08/11 but moved back provisionally to 08/09/11 before being brought forward three days</t>
        </r>
      </text>
    </comment>
    <comment ref="AL422" authorId="1">
      <text>
        <r>
          <rPr>
            <b/>
            <sz val="9"/>
            <color indexed="81"/>
            <rFont val="Tahoma"/>
            <family val="2"/>
          </rPr>
          <t>rxl:</t>
        </r>
        <r>
          <rPr>
            <sz val="9"/>
            <color indexed="81"/>
            <rFont val="Tahoma"/>
            <family val="2"/>
          </rPr>
          <t xml:space="preserve">
p-p on 13/02/12 due to a frozen pitch - moved back to 16/04/12 and then p-p on 26/04/12 (waterlogged) and moved to 03/05/12 then 09/05/12 but game never played - league determined it a 0-0 draw</t>
        </r>
      </text>
    </comment>
    <comment ref="AB423" authorId="1">
      <text>
        <r>
          <rPr>
            <b/>
            <sz val="9"/>
            <color indexed="81"/>
            <rFont val="Tahoma"/>
            <family val="2"/>
          </rPr>
          <t>rxl:</t>
        </r>
        <r>
          <rPr>
            <sz val="9"/>
            <color indexed="81"/>
            <rFont val="Tahoma"/>
            <family val="2"/>
          </rPr>
          <t xml:space="preserve">
p-p on 22/12/11  </t>
        </r>
      </text>
    </comment>
    <comment ref="AC423" authorId="1">
      <text>
        <r>
          <rPr>
            <b/>
            <sz val="9"/>
            <color indexed="81"/>
            <rFont val="Tahoma"/>
            <family val="2"/>
          </rPr>
          <t>rxl:</t>
        </r>
        <r>
          <rPr>
            <sz val="9"/>
            <color indexed="81"/>
            <rFont val="Tahoma"/>
            <family val="2"/>
          </rPr>
          <t xml:space="preserve">
originally scheduled for 25/08/11 but moved back</t>
        </r>
      </text>
    </comment>
    <comment ref="AD423" authorId="1">
      <text>
        <r>
          <rPr>
            <b/>
            <sz val="9"/>
            <color indexed="81"/>
            <rFont val="Tahoma"/>
            <family val="2"/>
          </rPr>
          <t>rxl:</t>
        </r>
        <r>
          <rPr>
            <sz val="9"/>
            <color indexed="81"/>
            <rFont val="Tahoma"/>
            <family val="2"/>
          </rPr>
          <t xml:space="preserve">
brought forward from 09/02/12</t>
        </r>
      </text>
    </comment>
    <comment ref="AF423" authorId="1">
      <text>
        <r>
          <rPr>
            <b/>
            <sz val="9"/>
            <color indexed="81"/>
            <rFont val="Tahoma"/>
            <family val="2"/>
          </rPr>
          <t>rxl:</t>
        </r>
        <r>
          <rPr>
            <sz val="9"/>
            <color indexed="81"/>
            <rFont val="Tahoma"/>
            <family val="2"/>
          </rPr>
          <t xml:space="preserve">
originally scheduled for 29/09/11 but brought forward three days</t>
        </r>
      </text>
    </comment>
    <comment ref="AG423" authorId="1">
      <text>
        <r>
          <rPr>
            <b/>
            <sz val="9"/>
            <color indexed="81"/>
            <rFont val="Tahoma"/>
            <family val="2"/>
          </rPr>
          <t>rxl:</t>
        </r>
        <r>
          <rPr>
            <sz val="9"/>
            <color indexed="81"/>
            <rFont val="Tahoma"/>
            <family val="2"/>
          </rPr>
          <t xml:space="preserve">
originally scheduled for 06/10/11 but moved back to 15/12/11  - p-p on 15/12/11</t>
        </r>
      </text>
    </comment>
    <comment ref="AI423" authorId="1">
      <text>
        <r>
          <rPr>
            <b/>
            <sz val="9"/>
            <color indexed="81"/>
            <rFont val="Tahoma"/>
            <family val="2"/>
          </rPr>
          <t>rxl:</t>
        </r>
        <r>
          <rPr>
            <sz val="9"/>
            <color indexed="81"/>
            <rFont val="Tahoma"/>
            <family val="2"/>
          </rPr>
          <t xml:space="preserve">
brought forward from 01/03/12</t>
        </r>
      </text>
    </comment>
    <comment ref="AK423" authorId="1">
      <text>
        <r>
          <rPr>
            <b/>
            <sz val="9"/>
            <color indexed="81"/>
            <rFont val="Tahoma"/>
            <family val="2"/>
          </rPr>
          <t>rxl:</t>
        </r>
        <r>
          <rPr>
            <sz val="9"/>
            <color indexed="81"/>
            <rFont val="Tahoma"/>
            <family val="2"/>
          </rPr>
          <t xml:space="preserve">
originally scheduled for 26/10/11 but moved back a day</t>
        </r>
      </text>
    </comment>
    <comment ref="AB424" authorId="1">
      <text>
        <r>
          <rPr>
            <b/>
            <sz val="9"/>
            <color indexed="81"/>
            <rFont val="Tahoma"/>
            <family val="2"/>
          </rPr>
          <t>rxl:</t>
        </r>
        <r>
          <rPr>
            <sz val="9"/>
            <color indexed="81"/>
            <rFont val="Tahoma"/>
            <family val="2"/>
          </rPr>
          <t xml:space="preserve">
p-p on 05/03/12 - moved back to 19/03/12</t>
        </r>
      </text>
    </comment>
    <comment ref="AE424" authorId="1">
      <text>
        <r>
          <rPr>
            <b/>
            <sz val="9"/>
            <color indexed="81"/>
            <rFont val="Tahoma"/>
            <family val="2"/>
          </rPr>
          <t>rxl:</t>
        </r>
        <r>
          <rPr>
            <sz val="9"/>
            <color indexed="81"/>
            <rFont val="Tahoma"/>
            <family val="2"/>
          </rPr>
          <t xml:space="preserve">
originally scheduled for 01/09/11 but moved back</t>
        </r>
      </text>
    </comment>
    <comment ref="AF424" authorId="1">
      <text>
        <r>
          <rPr>
            <b/>
            <sz val="9"/>
            <color indexed="81"/>
            <rFont val="Tahoma"/>
            <family val="2"/>
          </rPr>
          <t>rxl:</t>
        </r>
        <r>
          <rPr>
            <sz val="9"/>
            <color indexed="81"/>
            <rFont val="Tahoma"/>
            <family val="2"/>
          </rPr>
          <t xml:space="preserve">
match brought forward from 09/02/12</t>
        </r>
      </text>
    </comment>
    <comment ref="AH424" authorId="1">
      <text>
        <r>
          <rPr>
            <b/>
            <sz val="9"/>
            <color indexed="81"/>
            <rFont val="Tahoma"/>
            <family val="2"/>
          </rPr>
          <t>rxl:</t>
        </r>
        <r>
          <rPr>
            <sz val="9"/>
            <color indexed="81"/>
            <rFont val="Tahoma"/>
            <family val="2"/>
          </rPr>
          <t xml:space="preserve">
originally scheduled for 03/11/11 but brought foward</t>
        </r>
      </text>
    </comment>
    <comment ref="AK424" authorId="1">
      <text>
        <r>
          <rPr>
            <b/>
            <sz val="9"/>
            <color indexed="81"/>
            <rFont val="Tahoma"/>
            <family val="2"/>
          </rPr>
          <t>rxl:</t>
        </r>
        <r>
          <rPr>
            <sz val="9"/>
            <color indexed="81"/>
            <rFont val="Tahoma"/>
            <family val="2"/>
          </rPr>
          <t xml:space="preserve">
originally scheduled for 25/08/11 but moved back</t>
        </r>
      </text>
    </comment>
    <comment ref="AL424" authorId="1">
      <text>
        <r>
          <rPr>
            <b/>
            <sz val="9"/>
            <color indexed="81"/>
            <rFont val="Tahoma"/>
            <family val="2"/>
          </rPr>
          <t>rxl:</t>
        </r>
        <r>
          <rPr>
            <sz val="9"/>
            <color indexed="81"/>
            <rFont val="Tahoma"/>
            <family val="2"/>
          </rPr>
          <t xml:space="preserve">
originally scheduled for 18/08/11 but moved back</t>
        </r>
      </text>
    </comment>
    <comment ref="P425" authorId="1">
      <text>
        <r>
          <rPr>
            <b/>
            <sz val="9"/>
            <color indexed="81"/>
            <rFont val="Tahoma"/>
            <family val="2"/>
          </rPr>
          <t>rxl:</t>
        </r>
        <r>
          <rPr>
            <sz val="9"/>
            <color indexed="81"/>
            <rFont val="Tahoma"/>
            <family val="2"/>
          </rPr>
          <t xml:space="preserve">
game never played - league determined it a 0-0 draw</t>
        </r>
      </text>
    </comment>
    <comment ref="Q425" authorId="1">
      <text>
        <r>
          <rPr>
            <b/>
            <sz val="9"/>
            <color indexed="81"/>
            <rFont val="Tahoma"/>
            <family val="2"/>
          </rPr>
          <t>rxl:</t>
        </r>
        <r>
          <rPr>
            <sz val="9"/>
            <color indexed="81"/>
            <rFont val="Tahoma"/>
            <family val="2"/>
          </rPr>
          <t xml:space="preserve">
game never played - league determined it a 0-0 draw</t>
        </r>
      </text>
    </comment>
    <comment ref="AB425" authorId="1">
      <text>
        <r>
          <rPr>
            <b/>
            <sz val="9"/>
            <color indexed="81"/>
            <rFont val="Tahoma"/>
            <family val="2"/>
          </rPr>
          <t>rxl:</t>
        </r>
        <r>
          <rPr>
            <sz val="9"/>
            <color indexed="81"/>
            <rFont val="Tahoma"/>
            <family val="2"/>
          </rPr>
          <t xml:space="preserve">
originally scheduled for 24/08/11 but moved forward to 22/08/11 before being moved back to 26/09/11</t>
        </r>
      </text>
    </comment>
    <comment ref="AD425" authorId="1">
      <text>
        <r>
          <rPr>
            <b/>
            <sz val="9"/>
            <color indexed="81"/>
            <rFont val="Tahoma"/>
            <family val="2"/>
          </rPr>
          <t>rxl:</t>
        </r>
        <r>
          <rPr>
            <sz val="9"/>
            <color indexed="81"/>
            <rFont val="Tahoma"/>
            <family val="2"/>
          </rPr>
          <t xml:space="preserve">
brought forward from 25/01/12 to 14/12/11 but p-p on 14/12/11 and moved back to 05/03/12</t>
        </r>
      </text>
    </comment>
    <comment ref="AE425" authorId="1">
      <text>
        <r>
          <rPr>
            <b/>
            <sz val="9"/>
            <color indexed="81"/>
            <rFont val="Tahoma"/>
            <family val="2"/>
          </rPr>
          <t>rxl:</t>
        </r>
        <r>
          <rPr>
            <sz val="9"/>
            <color indexed="81"/>
            <rFont val="Tahoma"/>
            <family val="2"/>
          </rPr>
          <t xml:space="preserve">
originally scheduled for 08/02/12 but p-p and moved back to 05/04/12 then 04/04/12 but p-p and moved to 25/04/12 where it was p-p again - game never played - league determined it a 0-0 draw  </t>
        </r>
      </text>
    </comment>
    <comment ref="AF425" authorId="1">
      <text>
        <r>
          <rPr>
            <b/>
            <sz val="9"/>
            <color indexed="81"/>
            <rFont val="Tahoma"/>
            <family val="2"/>
          </rPr>
          <t>rxl:</t>
        </r>
        <r>
          <rPr>
            <sz val="9"/>
            <color indexed="81"/>
            <rFont val="Tahoma"/>
            <family val="2"/>
          </rPr>
          <t xml:space="preserve">
 originally scheduled for 29/02/12 but moved back to 20/04/12 but p-p and moved to 30/04/12
game never played - league determined it a 0-0 draw</t>
        </r>
      </text>
    </comment>
    <comment ref="AG425" authorId="1">
      <text>
        <r>
          <rPr>
            <b/>
            <sz val="9"/>
            <color indexed="81"/>
            <rFont val="Tahoma"/>
            <family val="2"/>
          </rPr>
          <t>rxl:</t>
        </r>
        <r>
          <rPr>
            <sz val="9"/>
            <color indexed="81"/>
            <rFont val="Tahoma"/>
            <family val="2"/>
          </rPr>
          <t xml:space="preserve">
p-p on 25/01/12. Waterlogged - moved back to 11/04/12</t>
        </r>
      </text>
    </comment>
    <comment ref="AH425" authorId="1">
      <text>
        <r>
          <rPr>
            <b/>
            <sz val="9"/>
            <color indexed="81"/>
            <rFont val="Tahoma"/>
            <family val="2"/>
          </rPr>
          <t>rxl:</t>
        </r>
        <r>
          <rPr>
            <sz val="9"/>
            <color indexed="81"/>
            <rFont val="Tahoma"/>
            <family val="2"/>
          </rPr>
          <t xml:space="preserve">
originally scheduled for 15/02/12 but brought forward two days to 13/02/12 although bulletin wrongly advised the date as Monday 11/02/12 at first</t>
        </r>
      </text>
    </comment>
    <comment ref="AI425" authorId="1">
      <text>
        <r>
          <rPr>
            <b/>
            <sz val="9"/>
            <color indexed="81"/>
            <rFont val="Tahoma"/>
            <family val="2"/>
          </rPr>
          <t>rxl:</t>
        </r>
        <r>
          <rPr>
            <sz val="9"/>
            <color indexed="81"/>
            <rFont val="Tahoma"/>
            <family val="2"/>
          </rPr>
          <t xml:space="preserve">
originally scheduled for 28/09/11 but moved back to 23/11/11 - pitch unavailable on 23/11/11 - moved back to 11/01/12 while the return fixture takes place this week instead</t>
        </r>
      </text>
    </comment>
    <comment ref="AK425" authorId="1">
      <text>
        <r>
          <rPr>
            <b/>
            <sz val="9"/>
            <color indexed="81"/>
            <rFont val="Tahoma"/>
            <family val="2"/>
          </rPr>
          <t>rxl:</t>
        </r>
        <r>
          <rPr>
            <sz val="9"/>
            <color indexed="81"/>
            <rFont val="Tahoma"/>
            <family val="2"/>
          </rPr>
          <t xml:space="preserve">
originally scheduled for 01/02/12 but moved back to 02/02/12 where it was p-p. Moved back to 02/04/12</t>
        </r>
      </text>
    </comment>
    <comment ref="AB426" authorId="1">
      <text>
        <r>
          <rPr>
            <b/>
            <sz val="9"/>
            <color indexed="81"/>
            <rFont val="Tahoma"/>
            <family val="2"/>
          </rPr>
          <t>rxl:</t>
        </r>
        <r>
          <rPr>
            <sz val="9"/>
            <color indexed="81"/>
            <rFont val="Tahoma"/>
            <family val="2"/>
          </rPr>
          <t xml:space="preserve">
originally scheduled for 17/11/11 but brought foward</t>
        </r>
      </text>
    </comment>
    <comment ref="AC426" authorId="1">
      <text>
        <r>
          <rPr>
            <b/>
            <sz val="9"/>
            <color indexed="81"/>
            <rFont val="Tahoma"/>
            <family val="2"/>
          </rPr>
          <t>rxl:</t>
        </r>
        <r>
          <rPr>
            <sz val="9"/>
            <color indexed="81"/>
            <rFont val="Tahoma"/>
            <family val="2"/>
          </rPr>
          <t xml:space="preserve">
p-p on 09/02/12 - moved back to 29/03/12</t>
        </r>
      </text>
    </comment>
    <comment ref="AG426" authorId="1">
      <text>
        <r>
          <rPr>
            <b/>
            <sz val="9"/>
            <color indexed="81"/>
            <rFont val="Tahoma"/>
            <family val="2"/>
          </rPr>
          <t>rxl:</t>
        </r>
        <r>
          <rPr>
            <sz val="9"/>
            <color indexed="81"/>
            <rFont val="Tahoma"/>
            <family val="2"/>
          </rPr>
          <t xml:space="preserve">
brought forward from 26/01/12</t>
        </r>
      </text>
    </comment>
    <comment ref="AI426" authorId="1">
      <text>
        <r>
          <rPr>
            <b/>
            <sz val="9"/>
            <color indexed="81"/>
            <rFont val="Tahoma"/>
            <family val="2"/>
          </rPr>
          <t>rxl:</t>
        </r>
        <r>
          <rPr>
            <sz val="9"/>
            <color indexed="81"/>
            <rFont val="Tahoma"/>
            <family val="2"/>
          </rPr>
          <t xml:space="preserve">
originally scheduled for 19/01/12 but both teams were given different fixtures and this one was moved back to 01/03/12</t>
        </r>
      </text>
    </comment>
    <comment ref="AJ426" authorId="1">
      <text>
        <r>
          <rPr>
            <b/>
            <sz val="9"/>
            <color indexed="81"/>
            <rFont val="Tahoma"/>
            <family val="2"/>
          </rPr>
          <t>rxl:</t>
        </r>
        <r>
          <rPr>
            <sz val="9"/>
            <color indexed="81"/>
            <rFont val="Tahoma"/>
            <family val="2"/>
          </rPr>
          <t xml:space="preserve">
p-p on 06/10/11 - moved back to 08/12/11 but p-p on that date so moved to 22/03/12</t>
        </r>
      </text>
    </comment>
    <comment ref="N427" authorId="1">
      <text>
        <r>
          <rPr>
            <b/>
            <sz val="9"/>
            <color indexed="81"/>
            <rFont val="Tahoma"/>
            <family val="2"/>
          </rPr>
          <t>rxl:</t>
        </r>
        <r>
          <rPr>
            <sz val="9"/>
            <color indexed="81"/>
            <rFont val="Tahoma"/>
            <family val="2"/>
          </rPr>
          <t xml:space="preserve">
game awarded to Bedfont</t>
        </r>
      </text>
    </comment>
    <comment ref="R427" authorId="1">
      <text>
        <r>
          <rPr>
            <b/>
            <sz val="9"/>
            <color indexed="81"/>
            <rFont val="Tahoma"/>
            <family val="2"/>
          </rPr>
          <t>rxl:</t>
        </r>
        <r>
          <rPr>
            <sz val="9"/>
            <color indexed="81"/>
            <rFont val="Tahoma"/>
            <family val="2"/>
          </rPr>
          <t xml:space="preserve">
game never played - league determined it a 0-0 draw</t>
        </r>
      </text>
    </comment>
    <comment ref="AC427" authorId="1">
      <text>
        <r>
          <rPr>
            <b/>
            <sz val="9"/>
            <color indexed="81"/>
            <rFont val="Tahoma"/>
            <family val="2"/>
          </rPr>
          <t>rxl:</t>
        </r>
        <r>
          <rPr>
            <sz val="9"/>
            <color indexed="81"/>
            <rFont val="Tahoma"/>
            <family val="2"/>
          </rPr>
          <t xml:space="preserve">
originally scheduled for 03/10/11 but moved back to 06/10/11 and then p-p on 12/12/11 - then moved to 05/03/12 but p-p and game rescheduled for 12/04/12 but game not played and points awarded to Bedfont</t>
        </r>
      </text>
    </comment>
    <comment ref="AD427" authorId="1">
      <text>
        <r>
          <rPr>
            <b/>
            <sz val="9"/>
            <color indexed="81"/>
            <rFont val="Tahoma"/>
            <family val="2"/>
          </rPr>
          <t>rxl:</t>
        </r>
        <r>
          <rPr>
            <sz val="9"/>
            <color indexed="81"/>
            <rFont val="Tahoma"/>
            <family val="2"/>
          </rPr>
          <t xml:space="preserve">
originally scheduled for 16/01/12 but brought forward to 31/10/11.</t>
        </r>
      </text>
    </comment>
    <comment ref="AG427" authorId="1">
      <text>
        <r>
          <rPr>
            <b/>
            <sz val="9"/>
            <color indexed="81"/>
            <rFont val="Tahoma"/>
            <family val="2"/>
          </rPr>
          <t>rxl:</t>
        </r>
        <r>
          <rPr>
            <sz val="9"/>
            <color indexed="81"/>
            <rFont val="Tahoma"/>
            <family val="2"/>
          </rPr>
          <t xml:space="preserve">
p-p on 14/11/11 but moved to 06/02/12 - Westfield had a GM cup tie arranged though, so moved back to 02/04/12 at short notice but ground unavailable that day - game never played - league determined it a 0-0 draw</t>
        </r>
      </text>
    </comment>
    <comment ref="AI427" authorId="1">
      <text>
        <r>
          <rPr>
            <b/>
            <sz val="9"/>
            <color indexed="81"/>
            <rFont val="Tahoma"/>
            <family val="2"/>
          </rPr>
          <t>rxl:</t>
        </r>
        <r>
          <rPr>
            <sz val="9"/>
            <color indexed="81"/>
            <rFont val="Tahoma"/>
            <family val="2"/>
          </rPr>
          <t xml:space="preserve">
p-p on  23/01/12 - moved back to 14/03/12</t>
        </r>
      </text>
    </comment>
    <comment ref="AJ427" authorId="1">
      <text>
        <r>
          <rPr>
            <b/>
            <sz val="9"/>
            <color indexed="81"/>
            <rFont val="Tahoma"/>
            <family val="2"/>
          </rPr>
          <t>rxl:</t>
        </r>
        <r>
          <rPr>
            <sz val="9"/>
            <color indexed="81"/>
            <rFont val="Tahoma"/>
            <family val="2"/>
          </rPr>
          <t xml:space="preserve">
originally scheduled for 19/12/11 but  p-p on 19/12/11 - moved back to 19/03/12</t>
        </r>
      </text>
    </comment>
    <comment ref="AK427" authorId="1">
      <text>
        <r>
          <rPr>
            <b/>
            <sz val="9"/>
            <color indexed="81"/>
            <rFont val="Tahoma"/>
            <family val="2"/>
          </rPr>
          <t>rxl:</t>
        </r>
        <r>
          <rPr>
            <sz val="9"/>
            <color indexed="81"/>
            <rFont val="Tahoma"/>
            <family val="2"/>
          </rPr>
          <t xml:space="preserve">
p-p on 09/01/12</t>
        </r>
      </text>
    </comment>
  </commentList>
</comments>
</file>

<file path=xl/sharedStrings.xml><?xml version="1.0" encoding="utf-8"?>
<sst xmlns="http://schemas.openxmlformats.org/spreadsheetml/2006/main" count="4380" uniqueCount="675">
  <si>
    <t>Youth League Tables from 1929/30 - 2011/12</t>
  </si>
  <si>
    <t>Sources Used</t>
  </si>
  <si>
    <t>Points Deducted</t>
  </si>
  <si>
    <t>^ = 1</t>
  </si>
  <si>
    <t>* = 2</t>
  </si>
  <si>
    <t>+ = 3</t>
  </si>
  <si>
    <t>x = something else</t>
  </si>
  <si>
    <t>1928/29</t>
  </si>
  <si>
    <t>No Youth table found in Leatherhead &amp; District League yet</t>
  </si>
  <si>
    <t>1929/30</t>
  </si>
  <si>
    <t>Sutton &amp; District League - Division Three</t>
  </si>
  <si>
    <t>Pos</t>
  </si>
  <si>
    <t>Team</t>
  </si>
  <si>
    <t>Pld</t>
  </si>
  <si>
    <t>W</t>
  </si>
  <si>
    <t>D</t>
  </si>
  <si>
    <t>L</t>
  </si>
  <si>
    <t>F</t>
  </si>
  <si>
    <t>A</t>
  </si>
  <si>
    <t>Pts</t>
  </si>
  <si>
    <t>GA</t>
  </si>
  <si>
    <t>Leatherhead United Res</t>
  </si>
  <si>
    <t>Victoria Athletic</t>
  </si>
  <si>
    <t>Sutton Spartans</t>
  </si>
  <si>
    <t>Cheam Argyle</t>
  </si>
  <si>
    <t>Leatherhead Old Boys</t>
  </si>
  <si>
    <t>Fetcham</t>
  </si>
  <si>
    <t>Mitcham Green Res</t>
  </si>
  <si>
    <t>Epsom Town Juniors</t>
  </si>
  <si>
    <t>13*</t>
  </si>
  <si>
    <t>Epsom Athletic III</t>
  </si>
  <si>
    <t>Mitcham St Mark's</t>
  </si>
  <si>
    <t>* 2 points deducted - ineligible player</t>
  </si>
  <si>
    <t>1930/31</t>
  </si>
  <si>
    <t>Wallington Holy Trinity OB</t>
  </si>
  <si>
    <t>Manor Rovers Reserves</t>
  </si>
  <si>
    <t>26*</t>
  </si>
  <si>
    <t>Bryant Athletic</t>
  </si>
  <si>
    <t>Carshalton Hill Reserves</t>
  </si>
  <si>
    <t>Mitcham Green Reserves</t>
  </si>
  <si>
    <t>Sutton Town</t>
  </si>
  <si>
    <t>Rosehill Reserves</t>
  </si>
  <si>
    <t>5*</t>
  </si>
  <si>
    <t>* 2 points deducted for ineligible player</t>
  </si>
  <si>
    <t>1931/32</t>
  </si>
  <si>
    <t>Sutton &amp; District League - Division Two</t>
  </si>
  <si>
    <t>Banstead Wood</t>
  </si>
  <si>
    <t>North Cheam Athletic</t>
  </si>
  <si>
    <t>Cosy Athletic (Sutton)</t>
  </si>
  <si>
    <t>Highways Athletic (Ewell)</t>
  </si>
  <si>
    <t>Stockwell</t>
  </si>
  <si>
    <t>Palmers S.C.</t>
  </si>
  <si>
    <t>* 2 pts deducted - ineligible player</t>
  </si>
  <si>
    <t>1932/33</t>
  </si>
  <si>
    <t>Elands</t>
  </si>
  <si>
    <t>Epsom Ramblers</t>
  </si>
  <si>
    <t>Cosy Athletic</t>
  </si>
  <si>
    <t>Cheam Reserves</t>
  </si>
  <si>
    <t>Rosehill</t>
  </si>
  <si>
    <t>Highways Athletic</t>
  </si>
  <si>
    <t>Sutton Gas Reserves</t>
  </si>
  <si>
    <t>1933/34</t>
  </si>
  <si>
    <t>Sutton &amp; District League - Division One</t>
  </si>
  <si>
    <t>Sutton J.E.A.</t>
  </si>
  <si>
    <t>Belmont</t>
  </si>
  <si>
    <t>West Ewell Athletic</t>
  </si>
  <si>
    <t>Garfield Athletic</t>
  </si>
  <si>
    <t>Epsom Athletic Reserves</t>
  </si>
  <si>
    <t>Banstead Res resigned over xmas period</t>
  </si>
  <si>
    <t>1934/35</t>
  </si>
  <si>
    <t>EPSOM F.C. JUNIORS</t>
  </si>
  <si>
    <t>London League - Division One</t>
  </si>
  <si>
    <t>Pagomacs</t>
  </si>
  <si>
    <t>Mitcham Argyle</t>
  </si>
  <si>
    <t>United Caterers</t>
  </si>
  <si>
    <t>withdrew after 2/3/35 Pld 11</t>
  </si>
  <si>
    <t>United Catererrs also withdrew after playing ten matches</t>
  </si>
  <si>
    <t>------------------------------------------------------------------------------------------------------------------</t>
  </si>
  <si>
    <t>1949/50</t>
  </si>
  <si>
    <t>latest inc 25/3/50</t>
  </si>
  <si>
    <t>Epsom &amp; Ewell League - Division One</t>
  </si>
  <si>
    <t>Book</t>
  </si>
  <si>
    <t>CV</t>
  </si>
  <si>
    <t>Cud</t>
  </si>
  <si>
    <t>E</t>
  </si>
  <si>
    <t>EOS</t>
  </si>
  <si>
    <t>PO</t>
  </si>
  <si>
    <t>Sun</t>
  </si>
  <si>
    <t>Surb</t>
  </si>
  <si>
    <t>Wand</t>
  </si>
  <si>
    <t>Wes</t>
  </si>
  <si>
    <t>HW</t>
  </si>
  <si>
    <t>HD</t>
  </si>
  <si>
    <t>HL</t>
  </si>
  <si>
    <t>AW</t>
  </si>
  <si>
    <t>AD</t>
  </si>
  <si>
    <t>AL</t>
  </si>
  <si>
    <t>GD</t>
  </si>
  <si>
    <t>Cuddington Park</t>
  </si>
  <si>
    <t>Bookham Juniors</t>
  </si>
  <si>
    <t>2-2</t>
  </si>
  <si>
    <t>5-3</t>
  </si>
  <si>
    <t>3-0</t>
  </si>
  <si>
    <t>18/2</t>
  </si>
  <si>
    <t>25/3</t>
  </si>
  <si>
    <t>14/1</t>
  </si>
  <si>
    <t>www.eefconline.co.uk</t>
  </si>
  <si>
    <t>Westonian United</t>
  </si>
  <si>
    <t>Cheam Village Warriors</t>
  </si>
  <si>
    <t>1-5</t>
  </si>
  <si>
    <t>1-1</t>
  </si>
  <si>
    <t>4-4</t>
  </si>
  <si>
    <t>5-0</t>
  </si>
  <si>
    <t>1-4</t>
  </si>
  <si>
    <t>5/11</t>
  </si>
  <si>
    <t>11/3</t>
  </si>
  <si>
    <t>28/1</t>
  </si>
  <si>
    <t>31/12</t>
  </si>
  <si>
    <t>4/3</t>
  </si>
  <si>
    <t>4/2</t>
  </si>
  <si>
    <t>Epsom Old Scholars</t>
  </si>
  <si>
    <t>2-1</t>
  </si>
  <si>
    <t>4-1</t>
  </si>
  <si>
    <t>3-1</t>
  </si>
  <si>
    <t>21/1</t>
  </si>
  <si>
    <t>15/4</t>
  </si>
  <si>
    <t>P.O.Telecoms (SW) Juniors</t>
  </si>
  <si>
    <t>Epsom Juniors</t>
  </si>
  <si>
    <t>7-1</t>
  </si>
  <si>
    <t>2-4</t>
  </si>
  <si>
    <t>3-4</t>
  </si>
  <si>
    <t>0-1</t>
  </si>
  <si>
    <t>25/2</t>
  </si>
  <si>
    <t>1/10</t>
  </si>
  <si>
    <t>15/10</t>
  </si>
  <si>
    <t>9-0</t>
  </si>
  <si>
    <t>12/11</t>
  </si>
  <si>
    <t>1/4</t>
  </si>
  <si>
    <t>Sunnyside</t>
  </si>
  <si>
    <t>0-3</t>
  </si>
  <si>
    <t>2-3</t>
  </si>
  <si>
    <t>3-2</t>
  </si>
  <si>
    <t>15-2</t>
  </si>
  <si>
    <t>10/12</t>
  </si>
  <si>
    <t>7/1</t>
  </si>
  <si>
    <t>Surbiton Town Juniors</t>
  </si>
  <si>
    <t>2-0</t>
  </si>
  <si>
    <t>29/10</t>
  </si>
  <si>
    <t>4-3</t>
  </si>
  <si>
    <t>4-6</t>
  </si>
  <si>
    <t>4-2</t>
  </si>
  <si>
    <t>Wandgas (Epsom)</t>
  </si>
  <si>
    <t>0-15</t>
  </si>
  <si>
    <t>0-6</t>
  </si>
  <si>
    <t>0-10</t>
  </si>
  <si>
    <t>2-11</t>
  </si>
  <si>
    <t>11/2</t>
  </si>
  <si>
    <t>3-3</t>
  </si>
  <si>
    <t>22/10</t>
  </si>
  <si>
    <t>18/3</t>
  </si>
  <si>
    <t>1950/51</t>
  </si>
  <si>
    <t>latest inc 21/3/51</t>
  </si>
  <si>
    <t>Ban</t>
  </si>
  <si>
    <t>Byne</t>
  </si>
  <si>
    <t>Man</t>
  </si>
  <si>
    <t>Sutt</t>
  </si>
  <si>
    <t>WEA</t>
  </si>
  <si>
    <t>West</t>
  </si>
  <si>
    <t>Banstead Athletic Juniors</t>
  </si>
  <si>
    <t>6-3</t>
  </si>
  <si>
    <t>E Juniors</t>
  </si>
  <si>
    <t>3/2</t>
  </si>
  <si>
    <t>24/2</t>
  </si>
  <si>
    <t>11/11</t>
  </si>
  <si>
    <t>4/11</t>
  </si>
  <si>
    <t>0-5</t>
  </si>
  <si>
    <t>5-5</t>
  </si>
  <si>
    <t>3-5</t>
  </si>
  <si>
    <t>Pld 12 W11D1</t>
  </si>
  <si>
    <t>16/9</t>
  </si>
  <si>
    <t>18/11</t>
  </si>
  <si>
    <t>10/3</t>
  </si>
  <si>
    <t>Sutton United Juniors</t>
  </si>
  <si>
    <t>Byne Rovers</t>
  </si>
  <si>
    <t>1-2</t>
  </si>
  <si>
    <t>0-4</t>
  </si>
  <si>
    <t xml:space="preserve">F81 A12 </t>
  </si>
  <si>
    <t>2/12</t>
  </si>
  <si>
    <t>West Ewell Athletic Juniors</t>
  </si>
  <si>
    <t>7-2</t>
  </si>
  <si>
    <t>6-0</t>
  </si>
  <si>
    <t>6-4</t>
  </si>
  <si>
    <t>says Epsom Herald</t>
  </si>
  <si>
    <t>25/11</t>
  </si>
  <si>
    <t>13/1</t>
  </si>
  <si>
    <t>27/1</t>
  </si>
  <si>
    <t>Manor Athletic</t>
  </si>
  <si>
    <t>19-0</t>
  </si>
  <si>
    <t>23/9</t>
  </si>
  <si>
    <t>31/3</t>
  </si>
  <si>
    <t>9/9</t>
  </si>
  <si>
    <t>13-0</t>
  </si>
  <si>
    <t>7-0</t>
  </si>
  <si>
    <t>4-8</t>
  </si>
  <si>
    <t>3-10</t>
  </si>
  <si>
    <t>2-8</t>
  </si>
  <si>
    <t>3-9</t>
  </si>
  <si>
    <t>17/3</t>
  </si>
  <si>
    <t>1-0</t>
  </si>
  <si>
    <t>9/12</t>
  </si>
  <si>
    <t>16/12</t>
  </si>
  <si>
    <t>20/1</t>
  </si>
  <si>
    <t>2/5</t>
  </si>
  <si>
    <t>4-0</t>
  </si>
  <si>
    <t>5-2</t>
  </si>
  <si>
    <t>6-2</t>
  </si>
  <si>
    <t>0-2</t>
  </si>
  <si>
    <t>2-6</t>
  </si>
  <si>
    <t>3/3</t>
  </si>
  <si>
    <t>27/1/51 Ashtead 4-6 Bookham Juniors but Ashtead were not in league</t>
  </si>
  <si>
    <t>reported Friday 11th May 1951 I Epsom Herald</t>
  </si>
  <si>
    <t>Sutton Juniors 3-1 Manor Athletic</t>
  </si>
  <si>
    <t>venue unknown</t>
  </si>
  <si>
    <t>1951/52</t>
  </si>
  <si>
    <t>latest inc 4/4/52</t>
  </si>
  <si>
    <t>Ewe</t>
  </si>
  <si>
    <t>Park</t>
  </si>
  <si>
    <t>Rose</t>
  </si>
  <si>
    <t>Sut</t>
  </si>
  <si>
    <t>WE</t>
  </si>
  <si>
    <t>1-3</t>
  </si>
  <si>
    <t>27/10</t>
  </si>
  <si>
    <t>13/10</t>
  </si>
  <si>
    <t>1/3</t>
  </si>
  <si>
    <t>15/3</t>
  </si>
  <si>
    <t>Sutton Juniors</t>
  </si>
  <si>
    <t>8-0</t>
  </si>
  <si>
    <t>6/10</t>
  </si>
  <si>
    <t>20/10</t>
  </si>
  <si>
    <t>24/11</t>
  </si>
  <si>
    <t>Ewell Youth</t>
  </si>
  <si>
    <t>Rosehill Juniors</t>
  </si>
  <si>
    <t>1-8</t>
  </si>
  <si>
    <t>Park Albion</t>
  </si>
  <si>
    <t>0-0</t>
  </si>
  <si>
    <t>1/12</t>
  </si>
  <si>
    <t>4-5</t>
  </si>
  <si>
    <t>22/9</t>
  </si>
  <si>
    <t>West Ewell Juniors</t>
  </si>
  <si>
    <t>12/1</t>
  </si>
  <si>
    <t>Surbiton Town Juniors resigned</t>
  </si>
  <si>
    <t>0-13</t>
  </si>
  <si>
    <t>Park Albion have beaten West Ewell Juniors twice by 13/10/51 inc</t>
  </si>
  <si>
    <t>1963/64</t>
  </si>
  <si>
    <t>latest inc 25/3/64</t>
  </si>
  <si>
    <t>North Surrey Youth League - Division One</t>
  </si>
  <si>
    <t>Tooting &amp; Mitcham Colts</t>
  </si>
  <si>
    <t>Ditton OB Juniors</t>
  </si>
  <si>
    <t>Epsom &amp; Ewell Juniors</t>
  </si>
  <si>
    <t>Ashtead Juniors</t>
  </si>
  <si>
    <t>Ham Juniors</t>
  </si>
  <si>
    <t>Kingston Boys Club</t>
  </si>
  <si>
    <t>Park Albion Juniors</t>
  </si>
  <si>
    <t>Molesey Juniors</t>
  </si>
  <si>
    <t>No League entered</t>
  </si>
  <si>
    <t>1982/83</t>
  </si>
  <si>
    <t>Southern Youth League</t>
  </si>
  <si>
    <t>E&amp;E</t>
  </si>
  <si>
    <t>Hamp</t>
  </si>
  <si>
    <t>Red</t>
  </si>
  <si>
    <t>Why</t>
  </si>
  <si>
    <t>Wok</t>
  </si>
  <si>
    <t>Woking</t>
  </si>
  <si>
    <t>Banstead Athletic</t>
  </si>
  <si>
    <t>Epsom &amp; Ewell</t>
  </si>
  <si>
    <t>10-1</t>
  </si>
  <si>
    <t>8-1</t>
  </si>
  <si>
    <t>10/11</t>
  </si>
  <si>
    <t>5/5</t>
  </si>
  <si>
    <t>10/2</t>
  </si>
  <si>
    <t>9/5</t>
  </si>
  <si>
    <t>Source: Dave Wilson - Southern Youth League Records</t>
  </si>
  <si>
    <t>Hampton</t>
  </si>
  <si>
    <t>4/1</t>
  </si>
  <si>
    <t>2/11</t>
  </si>
  <si>
    <t>Woking News and Mail</t>
  </si>
  <si>
    <t>Redhill</t>
  </si>
  <si>
    <t>2-5</t>
  </si>
  <si>
    <t>Whyteleafe</t>
  </si>
  <si>
    <t>11/5</t>
  </si>
  <si>
    <t>2/3</t>
  </si>
  <si>
    <t>21/4</t>
  </si>
  <si>
    <t>8/12</t>
  </si>
  <si>
    <t>1983/84</t>
  </si>
  <si>
    <t>Car</t>
  </si>
  <si>
    <t>Carshalton Athletic</t>
  </si>
  <si>
    <t>x</t>
  </si>
  <si>
    <t>25/10</t>
  </si>
  <si>
    <t>28/2</t>
  </si>
  <si>
    <t>16/2</t>
  </si>
  <si>
    <t>19/4</t>
  </si>
  <si>
    <t>3/11</t>
  </si>
  <si>
    <t>29/11</t>
  </si>
  <si>
    <t>Sutton United</t>
  </si>
  <si>
    <t>14/9</t>
  </si>
  <si>
    <t>Leatherhead archive - Graham Mitchell</t>
  </si>
  <si>
    <t>5-1</t>
  </si>
  <si>
    <t>14/3</t>
  </si>
  <si>
    <t>26/10</t>
  </si>
  <si>
    <t>9/4</t>
  </si>
  <si>
    <t>6/3</t>
  </si>
  <si>
    <t>Leatherhead</t>
  </si>
  <si>
    <t>Leatherhead withdrew after 5</t>
  </si>
  <si>
    <t>1984/85</t>
  </si>
  <si>
    <t>Cro</t>
  </si>
  <si>
    <t>T&amp;M</t>
  </si>
  <si>
    <t>Wim</t>
  </si>
  <si>
    <t>9/5 due to play Croydon (H)</t>
  </si>
  <si>
    <t>Wimbledon</t>
  </si>
  <si>
    <t xml:space="preserve">but appears not played, yet </t>
  </si>
  <si>
    <t>27/11</t>
  </si>
  <si>
    <t>Croydon</t>
  </si>
  <si>
    <t>Croydon (A) was played at</t>
  </si>
  <si>
    <t>West Street on 09/05/85 despite</t>
  </si>
  <si>
    <t>21/3</t>
  </si>
  <si>
    <t>29/4</t>
  </si>
  <si>
    <t>22/4</t>
  </si>
  <si>
    <t>7/5</t>
  </si>
  <si>
    <t>that match being scheduled for</t>
  </si>
  <si>
    <t>18/4</t>
  </si>
  <si>
    <t>Tooting &amp; Mitcham United</t>
  </si>
  <si>
    <t>11/5/85. Doesn't look right. Check!</t>
  </si>
  <si>
    <t>4/4</t>
  </si>
  <si>
    <t>0-8</t>
  </si>
  <si>
    <t>1985/86</t>
  </si>
  <si>
    <t>Ealing Youth League - Premier Division</t>
  </si>
  <si>
    <t>AZ</t>
  </si>
  <si>
    <t>Bar</t>
  </si>
  <si>
    <t>Bel</t>
  </si>
  <si>
    <t>Han</t>
  </si>
  <si>
    <t>Hou</t>
  </si>
  <si>
    <t>Mar</t>
  </si>
  <si>
    <t>Mole</t>
  </si>
  <si>
    <t>BE</t>
  </si>
  <si>
    <t>Barnes Eagles</t>
  </si>
  <si>
    <t>AZ Sportsworld</t>
  </si>
  <si>
    <t>Marlow</t>
  </si>
  <si>
    <t>8-6</t>
  </si>
  <si>
    <t>29/9</t>
  </si>
  <si>
    <t>Hanwell Town</t>
  </si>
  <si>
    <t>Belmont United</t>
  </si>
  <si>
    <t>15/9</t>
  </si>
  <si>
    <t>1/6</t>
  </si>
  <si>
    <t>20/4</t>
  </si>
  <si>
    <t>17/11</t>
  </si>
  <si>
    <t>28/5</t>
  </si>
  <si>
    <t>6-1</t>
  </si>
  <si>
    <t>23/3</t>
  </si>
  <si>
    <t>Molesey</t>
  </si>
  <si>
    <t>Hounslow</t>
  </si>
  <si>
    <t>16/3</t>
  </si>
  <si>
    <t>15/12</t>
  </si>
  <si>
    <t>Bedfont Eagles</t>
  </si>
  <si>
    <t>Bedfont Eagles withdrawn</t>
  </si>
  <si>
    <t>Played at least 11 by time of Cup Final programme which included 7th May</t>
  </si>
  <si>
    <t>W&amp;H</t>
  </si>
  <si>
    <t>24/3</t>
  </si>
  <si>
    <t>Hampton v E&amp;E Youth programme 08/10/86</t>
  </si>
  <si>
    <t>12-1</t>
  </si>
  <si>
    <t>7/4</t>
  </si>
  <si>
    <t>19/12</t>
  </si>
  <si>
    <t>5/9</t>
  </si>
  <si>
    <t>20/11</t>
  </si>
  <si>
    <t>3/10</t>
  </si>
  <si>
    <t>24/10</t>
  </si>
  <si>
    <t>1/5</t>
  </si>
  <si>
    <t>26/9</t>
  </si>
  <si>
    <t>Walton &amp; Hersham</t>
  </si>
  <si>
    <t>1-6</t>
  </si>
  <si>
    <t>15/5</t>
  </si>
  <si>
    <t>12/5</t>
  </si>
  <si>
    <t>13/5</t>
  </si>
  <si>
    <t>27/3</t>
  </si>
  <si>
    <t>18/9</t>
  </si>
  <si>
    <t>3/5</t>
  </si>
  <si>
    <t>1986/87</t>
  </si>
  <si>
    <t>CONFIRMED</t>
  </si>
  <si>
    <t>DH</t>
  </si>
  <si>
    <t>Tooting &amp; Mitcham</t>
  </si>
  <si>
    <t>2/2</t>
  </si>
  <si>
    <t>13/4</t>
  </si>
  <si>
    <t>Hampton v E&amp;E programme 14/04/87</t>
  </si>
  <si>
    <t>Dulwich Hamlet</t>
  </si>
  <si>
    <t>24/9</t>
  </si>
  <si>
    <t>10/9</t>
  </si>
  <si>
    <t>4/9</t>
  </si>
  <si>
    <t>2/4</t>
  </si>
  <si>
    <t>8/10</t>
  </si>
  <si>
    <t>3/12</t>
  </si>
  <si>
    <t>6/11</t>
  </si>
  <si>
    <t>16/10</t>
  </si>
  <si>
    <t>5-4</t>
  </si>
  <si>
    <t>9/2</t>
  </si>
  <si>
    <t>26/11</t>
  </si>
  <si>
    <t>1987/88</t>
  </si>
  <si>
    <t>6/4</t>
  </si>
  <si>
    <t>30/1</t>
  </si>
  <si>
    <t>14/10</t>
  </si>
  <si>
    <t>between 16/9/87 + 24/9/87</t>
  </si>
  <si>
    <t>28/10</t>
  </si>
  <si>
    <t>9/3</t>
  </si>
  <si>
    <t>30/9</t>
  </si>
  <si>
    <t>4/5</t>
  </si>
  <si>
    <t>Croydon 1-3 Carshalton Athletic</t>
  </si>
  <si>
    <t>11/4</t>
  </si>
  <si>
    <t>28/9</t>
  </si>
  <si>
    <t>21/12</t>
  </si>
  <si>
    <t>1988/89</t>
  </si>
  <si>
    <t>latest - almost final</t>
  </si>
  <si>
    <t>Dor</t>
  </si>
  <si>
    <t>Hor</t>
  </si>
  <si>
    <t>MV</t>
  </si>
  <si>
    <t>Hampton programme Nov 1988</t>
  </si>
  <si>
    <t>8/2</t>
  </si>
  <si>
    <t>19/10</t>
  </si>
  <si>
    <t>10/10</t>
  </si>
  <si>
    <t>Dorking</t>
  </si>
  <si>
    <t>5/10</t>
  </si>
  <si>
    <t>9/11</t>
  </si>
  <si>
    <t>21/9</t>
  </si>
  <si>
    <t>22/3</t>
  </si>
  <si>
    <t>30/11</t>
  </si>
  <si>
    <t>15/2</t>
  </si>
  <si>
    <t>23/11</t>
  </si>
  <si>
    <t>29/3</t>
  </si>
  <si>
    <t>12/10</t>
  </si>
  <si>
    <t>Horley Town</t>
  </si>
  <si>
    <t>Malden Vale</t>
  </si>
  <si>
    <t>12/12</t>
  </si>
  <si>
    <t>25/1</t>
  </si>
  <si>
    <t>12/4</t>
  </si>
  <si>
    <t>1989/90</t>
  </si>
  <si>
    <t>Bed</t>
  </si>
  <si>
    <t>TB</t>
  </si>
  <si>
    <t>13/9</t>
  </si>
  <si>
    <t>Bedfont</t>
  </si>
  <si>
    <t>26/3</t>
  </si>
  <si>
    <t>30/8</t>
  </si>
  <si>
    <t>Sutton Untied</t>
  </si>
  <si>
    <t>23/4</t>
  </si>
  <si>
    <t>20/9</t>
  </si>
  <si>
    <t>27/9</t>
  </si>
  <si>
    <t>8/11</t>
  </si>
  <si>
    <t>21/2</t>
  </si>
  <si>
    <t>11/10</t>
  </si>
  <si>
    <t>3/1</t>
  </si>
  <si>
    <t>17/1</t>
  </si>
  <si>
    <t>15/11</t>
  </si>
  <si>
    <t>21/11</t>
  </si>
  <si>
    <t>7/3</t>
  </si>
  <si>
    <t>Three Bridges</t>
  </si>
  <si>
    <t>6/12</t>
  </si>
  <si>
    <t>10/1</t>
  </si>
  <si>
    <t>23/10</t>
  </si>
  <si>
    <t>1990/91</t>
  </si>
  <si>
    <t>Southern Youth League - Southern Division?</t>
  </si>
  <si>
    <t>prog</t>
  </si>
  <si>
    <t>inc 27/3/91</t>
  </si>
  <si>
    <t>with Epsom results added</t>
  </si>
  <si>
    <t>Bro</t>
  </si>
  <si>
    <t>Kin</t>
  </si>
  <si>
    <t>10/4</t>
  </si>
  <si>
    <t>Bromley</t>
  </si>
  <si>
    <t>29/8</t>
  </si>
  <si>
    <t>14/11</t>
  </si>
  <si>
    <t>17/10</t>
  </si>
  <si>
    <t>8/5</t>
  </si>
  <si>
    <t>19/9</t>
  </si>
  <si>
    <t>Kingstonian</t>
  </si>
  <si>
    <t>12/9</t>
  </si>
  <si>
    <t>10/5</t>
  </si>
  <si>
    <t>1991/92</t>
  </si>
  <si>
    <t>Southern Youth League - Eastern Division</t>
  </si>
  <si>
    <t>CroA</t>
  </si>
  <si>
    <t>CP</t>
  </si>
  <si>
    <t>2/10</t>
  </si>
  <si>
    <t>Crystal Palace</t>
  </si>
  <si>
    <t>Croydon Athletic</t>
  </si>
  <si>
    <t>19/3</t>
  </si>
  <si>
    <t>18/12</t>
  </si>
  <si>
    <t>11-0</t>
  </si>
  <si>
    <t>11/9</t>
  </si>
  <si>
    <t>28/8</t>
  </si>
  <si>
    <t>15/1</t>
  </si>
  <si>
    <t>30/10</t>
  </si>
  <si>
    <t>1992/93</t>
  </si>
  <si>
    <t>Southern Youth League - Western Division</t>
  </si>
  <si>
    <t>Three points for a win from here</t>
  </si>
  <si>
    <t>CC</t>
  </si>
  <si>
    <t>7/10</t>
  </si>
  <si>
    <t>Corinthian Casuals</t>
  </si>
  <si>
    <t>22/2</t>
  </si>
  <si>
    <t>17/2</t>
  </si>
  <si>
    <t>1993/94</t>
  </si>
  <si>
    <t>Source - Hampton FC Programme</t>
  </si>
  <si>
    <t>up to and inc 27/4/94 but with extra results added</t>
  </si>
  <si>
    <t>30/3</t>
  </si>
  <si>
    <t>25/4</t>
  </si>
  <si>
    <t>27/4</t>
  </si>
  <si>
    <t>2002/03</t>
  </si>
  <si>
    <t>Southern Youth League - Southern Division</t>
  </si>
  <si>
    <t>BB</t>
  </si>
  <si>
    <t>C&amp;H</t>
  </si>
  <si>
    <t>Cob</t>
  </si>
  <si>
    <t>Craw</t>
  </si>
  <si>
    <t>EGr</t>
  </si>
  <si>
    <t>Lea</t>
  </si>
  <si>
    <t>Mer</t>
  </si>
  <si>
    <t>Ton</t>
  </si>
  <si>
    <t>Crawley Town</t>
  </si>
  <si>
    <t>Broadbridge Heath</t>
  </si>
  <si>
    <t>3-8</t>
  </si>
  <si>
    <t>23/1</t>
  </si>
  <si>
    <t>Chessington &amp; Hook United</t>
  </si>
  <si>
    <t>Tonbridge Angels</t>
  </si>
  <si>
    <t>Cobham</t>
  </si>
  <si>
    <t>East Grinstead</t>
  </si>
  <si>
    <t>6/2</t>
  </si>
  <si>
    <t>17/4</t>
  </si>
  <si>
    <t>11/12</t>
  </si>
  <si>
    <t>5/3</t>
  </si>
  <si>
    <t>30/4</t>
  </si>
  <si>
    <t>Merstham</t>
  </si>
  <si>
    <t>3-6</t>
  </si>
  <si>
    <t>28/4</t>
  </si>
  <si>
    <t>3/4</t>
  </si>
  <si>
    <t>2003/04</t>
  </si>
  <si>
    <t>Hors</t>
  </si>
  <si>
    <t>YMCA</t>
  </si>
  <si>
    <t>SP</t>
  </si>
  <si>
    <t>Horsham YMCA</t>
  </si>
  <si>
    <t>17/12</t>
  </si>
  <si>
    <t>14/4</t>
  </si>
  <si>
    <t>19/11</t>
  </si>
  <si>
    <t>Horsham</t>
  </si>
  <si>
    <t>South Park</t>
  </si>
  <si>
    <t>20/8</t>
  </si>
  <si>
    <t>2004/05</t>
  </si>
  <si>
    <t>Southern Youth League - North Division</t>
  </si>
  <si>
    <t>Chip</t>
  </si>
  <si>
    <t>Lew</t>
  </si>
  <si>
    <t>Chipstead</t>
  </si>
  <si>
    <t>18/8</t>
  </si>
  <si>
    <t>0-7</t>
  </si>
  <si>
    <t>19/1</t>
  </si>
  <si>
    <t>25/8</t>
  </si>
  <si>
    <t>7/9</t>
  </si>
  <si>
    <t>Lewisham Borough</t>
  </si>
  <si>
    <t>1/9</t>
  </si>
  <si>
    <t>2005/06</t>
  </si>
  <si>
    <t>Southern Youth League - East Division</t>
  </si>
  <si>
    <t>Ash</t>
  </si>
  <si>
    <t>CWD</t>
  </si>
  <si>
    <t>Cove</t>
  </si>
  <si>
    <t>God</t>
  </si>
  <si>
    <t>MVP</t>
  </si>
  <si>
    <t>Stai</t>
  </si>
  <si>
    <t>Staines Town</t>
  </si>
  <si>
    <t>Ashford Town (Middx)</t>
  </si>
  <si>
    <t>18/1</t>
  </si>
  <si>
    <t>Colliers Wood</t>
  </si>
  <si>
    <t>Godalming Town</t>
  </si>
  <si>
    <t>16/11</t>
  </si>
  <si>
    <t>24/4</t>
  </si>
  <si>
    <t>1/2</t>
  </si>
  <si>
    <t>11/1</t>
  </si>
  <si>
    <t>31/8</t>
  </si>
  <si>
    <t>5/4</t>
  </si>
  <si>
    <t>Mole Valley Predators</t>
  </si>
  <si>
    <t>2006/07</t>
  </si>
  <si>
    <t>Warl</t>
  </si>
  <si>
    <t>Warlingham</t>
  </si>
  <si>
    <t>18/10</t>
  </si>
  <si>
    <t>16/1</t>
  </si>
  <si>
    <t>6/9</t>
  </si>
  <si>
    <t>2007/08</t>
  </si>
  <si>
    <t>---</t>
  </si>
  <si>
    <t>14/12</t>
  </si>
  <si>
    <t>green - confirmed date</t>
  </si>
  <si>
    <t>Southern Youth League Bulletins 2007/08</t>
  </si>
  <si>
    <t>4/10</t>
  </si>
  <si>
    <t>blue - likely date</t>
  </si>
  <si>
    <t>BULLETIN 4 MISSING</t>
  </si>
  <si>
    <t>17/9</t>
  </si>
  <si>
    <t>3/9</t>
  </si>
  <si>
    <t>gold - not played - see comments</t>
  </si>
  <si>
    <t>H</t>
  </si>
  <si>
    <t>31/10</t>
  </si>
  <si>
    <t>20/3</t>
  </si>
  <si>
    <t>12/3</t>
  </si>
  <si>
    <t>20/2</t>
  </si>
  <si>
    <t>27/2</t>
  </si>
  <si>
    <t>13/2</t>
  </si>
  <si>
    <t>9/1</t>
  </si>
  <si>
    <t>22/8</t>
  </si>
  <si>
    <t>2008/09</t>
  </si>
  <si>
    <t>Southern Youth League - Central Division</t>
  </si>
  <si>
    <t>Gree</t>
  </si>
  <si>
    <t>RPV</t>
  </si>
  <si>
    <t>StA</t>
  </si>
  <si>
    <t>19/2</t>
  </si>
  <si>
    <t>4/12</t>
  </si>
  <si>
    <t>13/11</t>
  </si>
  <si>
    <t>Southern Youth League Bulletins 2008/09</t>
  </si>
  <si>
    <t>Colliers Wood United</t>
  </si>
  <si>
    <t>Sutton United archive</t>
  </si>
  <si>
    <t>Greenwich Borough</t>
  </si>
  <si>
    <t>8/9</t>
  </si>
  <si>
    <t>23/2</t>
  </si>
  <si>
    <t>Raynes Park Vale</t>
  </si>
  <si>
    <t>27/8</t>
  </si>
  <si>
    <t>26/2</t>
  </si>
  <si>
    <t>21/8</t>
  </si>
  <si>
    <t>9/10</t>
  </si>
  <si>
    <t>25/9</t>
  </si>
  <si>
    <t>9-5</t>
  </si>
  <si>
    <t>St. Andrews</t>
  </si>
  <si>
    <t>1-10</t>
  </si>
  <si>
    <t>1-7</t>
  </si>
  <si>
    <t>16/4</t>
  </si>
  <si>
    <t>This is a final table</t>
  </si>
  <si>
    <t>Mole Valley withdrew from League before starting a game - affiliation problems</t>
  </si>
  <si>
    <t>2009/10</t>
  </si>
  <si>
    <t>Cher</t>
  </si>
  <si>
    <t>Chertsey Town</t>
  </si>
  <si>
    <t>26/4</t>
  </si>
  <si>
    <t>Southern Youth League Bulletins 2009/10</t>
  </si>
  <si>
    <t>Westfield</t>
  </si>
  <si>
    <t>21/10</t>
  </si>
  <si>
    <t>26/8</t>
  </si>
  <si>
    <t>2/9</t>
  </si>
  <si>
    <t>BULLETIN 24 MISSING</t>
  </si>
  <si>
    <t>BULLETIN 32 MISSING</t>
  </si>
  <si>
    <t>8 - 0</t>
  </si>
  <si>
    <t>17/8</t>
  </si>
  <si>
    <t>1-9</t>
  </si>
  <si>
    <t>9-1</t>
  </si>
  <si>
    <t>6/5</t>
  </si>
  <si>
    <t>2010/11</t>
  </si>
  <si>
    <t>Southern Youth League Bulletins 2010/11</t>
  </si>
  <si>
    <t>Balham Blazers</t>
  </si>
  <si>
    <t>5-7</t>
  </si>
  <si>
    <t>7/2</t>
  </si>
  <si>
    <t>MISSING BULLETIN 37 ONWARDS</t>
  </si>
  <si>
    <t>26/1</t>
  </si>
  <si>
    <t>7-3</t>
  </si>
  <si>
    <t>28/3</t>
  </si>
  <si>
    <t>14/2</t>
  </si>
  <si>
    <t>24/1</t>
  </si>
  <si>
    <t>16/8</t>
  </si>
  <si>
    <t>0-9</t>
  </si>
  <si>
    <t>2-10</t>
  </si>
  <si>
    <t>5/1</t>
  </si>
  <si>
    <t>1/11</t>
  </si>
  <si>
    <t>19/8</t>
  </si>
  <si>
    <t>Chessington &amp; Hook resigned in January</t>
  </si>
  <si>
    <t>2011/12</t>
  </si>
  <si>
    <t>Egh</t>
  </si>
  <si>
    <t>HV</t>
  </si>
  <si>
    <t>Egham Town</t>
  </si>
  <si>
    <t>Bedfont Sports</t>
  </si>
  <si>
    <t>Hanworth Villa</t>
  </si>
  <si>
    <t>7/11</t>
  </si>
  <si>
    <t>8/3</t>
  </si>
  <si>
    <t>St Andrews</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</si>
</sst>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1"/>
      <color theme="1"/>
      <name val="Calibri"/>
      <family val="2"/>
      <scheme val="minor"/>
    </font>
    <font>
      <sz val="10"/>
      <name val="Arial"/>
      <family val="2"/>
    </font>
    <font>
      <b/>
      <sz val="16"/>
      <color indexed="10"/>
      <name val="Calibri"/>
      <family val="2"/>
      <scheme val="minor"/>
    </font>
    <font>
      <sz val="8"/>
      <name val="Calibri"/>
      <family val="2"/>
      <scheme val="minor"/>
    </font>
    <font>
      <sz val="16"/>
      <name val="Calibri"/>
      <family val="2"/>
      <scheme val="minor"/>
    </font>
    <font>
      <b/>
      <sz val="10"/>
      <name val="Calibri"/>
      <family val="2"/>
      <scheme val="minor"/>
    </font>
    <font>
      <b/>
      <sz val="10"/>
      <color rgb="FFFF0000"/>
      <name val="Calibri"/>
      <family val="2"/>
      <scheme val="minor"/>
    </font>
    <font>
      <sz val="10"/>
      <name val="Calibri"/>
      <family val="2"/>
      <scheme val="minor"/>
    </font>
    <font>
      <b/>
      <sz val="8"/>
      <name val="Calibri"/>
      <family val="2"/>
      <scheme val="minor"/>
    </font>
    <font>
      <b/>
      <sz val="8"/>
      <color rgb="FF0070C0"/>
      <name val="Calibri"/>
      <family val="2"/>
      <scheme val="minor"/>
    </font>
    <font>
      <b/>
      <sz val="8"/>
      <color rgb="FFFF0000"/>
      <name val="Calibri"/>
      <family val="2"/>
      <scheme val="minor"/>
    </font>
    <font>
      <sz val="8"/>
      <color rgb="FFFF0000"/>
      <name val="Calibri"/>
      <family val="2"/>
      <scheme val="minor"/>
    </font>
    <font>
      <sz val="8"/>
      <color theme="0"/>
      <name val="Calibri"/>
      <family val="2"/>
      <scheme val="minor"/>
    </font>
    <font>
      <b/>
      <sz val="9"/>
      <color indexed="81"/>
      <name val="Tahoma"/>
      <family val="2"/>
    </font>
    <font>
      <sz val="9"/>
      <color indexed="81"/>
      <name val="Tahoma"/>
      <family val="2"/>
    </font>
    <font>
      <b/>
      <sz val="8"/>
      <color indexed="81"/>
      <name val="Tahoma"/>
      <family val="2"/>
    </font>
    <font>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family val="2"/>
    </font>
    <font>
      <b/>
      <sz val="11"/>
      <color indexed="63"/>
      <name val="Calibri"/>
      <family val="2"/>
    </font>
    <font>
      <sz val="10"/>
      <color theme="1"/>
      <name val="Arial"/>
      <family val="2"/>
    </font>
    <font>
      <sz val="18"/>
      <color indexed="56"/>
      <name val="Cambria"/>
      <family val="2"/>
    </font>
    <font>
      <b/>
      <sz val="11"/>
      <color indexed="8"/>
      <name val="Calibri"/>
      <family val="2"/>
    </font>
    <font>
      <sz val="11"/>
      <color indexed="10"/>
      <name val="Calibri"/>
      <family val="2"/>
    </font>
  </fonts>
  <fills count="36">
    <fill>
      <patternFill patternType="none"/>
    </fill>
    <fill>
      <patternFill patternType="gray125"/>
    </fill>
    <fill>
      <patternFill patternType="solid">
        <fgColor rgb="FFFFFFCC"/>
      </patternFill>
    </fill>
    <fill>
      <patternFill patternType="solid">
        <fgColor indexed="42"/>
        <bgColor indexed="64"/>
      </patternFill>
    </fill>
    <fill>
      <patternFill patternType="solid">
        <fgColor rgb="FFCCFFFF"/>
        <bgColor indexed="64"/>
      </patternFill>
    </fill>
    <fill>
      <patternFill patternType="solid">
        <fgColor rgb="FF92D050"/>
        <bgColor indexed="64"/>
      </patternFill>
    </fill>
    <fill>
      <patternFill patternType="solid">
        <fgColor rgb="FFFFFF00"/>
        <bgColor indexed="64"/>
      </patternFill>
    </fill>
    <fill>
      <patternFill patternType="solid">
        <fgColor indexed="8"/>
        <bgColor indexed="64"/>
      </patternFill>
    </fill>
    <fill>
      <patternFill patternType="solid">
        <fgColor theme="9" tint="0.59999389629810485"/>
        <bgColor indexed="64"/>
      </patternFill>
    </fill>
    <fill>
      <patternFill patternType="solid">
        <fgColor theme="1"/>
        <bgColor indexed="64"/>
      </patternFill>
    </fill>
    <fill>
      <patternFill patternType="solid">
        <fgColor rgb="FFFFC00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0">
    <xf numFmtId="0" fontId="0" fillId="0" borderId="0"/>
    <xf numFmtId="0" fontId="2" fillId="0" borderId="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9" fillId="24"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1" borderId="0" applyNumberFormat="0" applyBorder="0" applyAlignment="0" applyProtection="0"/>
    <xf numFmtId="0" fontId="20" fillId="15" borderId="0" applyNumberFormat="0" applyBorder="0" applyAlignment="0" applyProtection="0"/>
    <xf numFmtId="0" fontId="21" fillId="32" borderId="17" applyNumberFormat="0" applyAlignment="0" applyProtection="0"/>
    <xf numFmtId="0" fontId="22" fillId="33" borderId="18" applyNumberFormat="0" applyAlignment="0" applyProtection="0"/>
    <xf numFmtId="0" fontId="23" fillId="0" borderId="0" applyNumberFormat="0" applyFill="0" applyBorder="0" applyAlignment="0" applyProtection="0"/>
    <xf numFmtId="0" fontId="24" fillId="16" borderId="0" applyNumberFormat="0" applyBorder="0" applyAlignment="0" applyProtection="0"/>
    <xf numFmtId="0" fontId="25" fillId="0" borderId="19" applyNumberFormat="0" applyFill="0" applyAlignment="0" applyProtection="0"/>
    <xf numFmtId="0" fontId="26" fillId="0" borderId="20" applyNumberFormat="0" applyFill="0" applyAlignment="0" applyProtection="0"/>
    <xf numFmtId="0" fontId="27" fillId="0" borderId="21" applyNumberFormat="0" applyFill="0" applyAlignment="0" applyProtection="0"/>
    <xf numFmtId="0" fontId="27" fillId="0" borderId="0" applyNumberFormat="0" applyFill="0" applyBorder="0" applyAlignment="0" applyProtection="0"/>
    <xf numFmtId="0" fontId="28" fillId="19" borderId="17" applyNumberFormat="0" applyAlignment="0" applyProtection="0"/>
    <xf numFmtId="0" fontId="29" fillId="0" borderId="22" applyNumberFormat="0" applyFill="0" applyAlignment="0" applyProtection="0"/>
    <xf numFmtId="0" fontId="30" fillId="34" borderId="0" applyNumberFormat="0" applyBorder="0" applyAlignment="0" applyProtection="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31" fillId="0" borderId="0"/>
    <xf numFmtId="0" fontId="2" fillId="0" borderId="0"/>
    <xf numFmtId="0" fontId="1" fillId="0" borderId="0"/>
    <xf numFmtId="0" fontId="2" fillId="0" borderId="0"/>
    <xf numFmtId="0" fontId="2" fillId="0" borderId="0" applyBorder="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5" borderId="23" applyNumberFormat="0" applyFont="0" applyAlignment="0" applyProtection="0"/>
    <xf numFmtId="0" fontId="1" fillId="2" borderId="1" applyNumberFormat="0" applyFont="0" applyAlignment="0" applyProtection="0"/>
    <xf numFmtId="0" fontId="32" fillId="32" borderId="24" applyNumberFormat="0" applyAlignment="0" applyProtection="0"/>
    <xf numFmtId="9" fontId="33" fillId="0" borderId="0" applyFont="0" applyFill="0" applyBorder="0" applyAlignment="0" applyProtection="0"/>
    <xf numFmtId="0" fontId="34" fillId="0" borderId="0" applyNumberFormat="0" applyFill="0" applyBorder="0" applyAlignment="0" applyProtection="0"/>
    <xf numFmtId="0" fontId="35" fillId="0" borderId="25" applyNumberFormat="0" applyFill="0" applyAlignment="0" applyProtection="0"/>
    <xf numFmtId="0" fontId="36" fillId="0" borderId="0" applyNumberFormat="0" applyFill="0" applyBorder="0" applyAlignment="0" applyProtection="0"/>
  </cellStyleXfs>
  <cellXfs count="173">
    <xf numFmtId="0" fontId="0" fillId="0" borderId="0" xfId="0"/>
    <xf numFmtId="0" fontId="4" fillId="0" borderId="0" xfId="1" applyFont="1"/>
    <xf numFmtId="0" fontId="5" fillId="0" borderId="0" xfId="1" applyFont="1" applyAlignment="1">
      <alignment horizontal="center"/>
    </xf>
    <xf numFmtId="49" fontId="4" fillId="0" borderId="0" xfId="1" applyNumberFormat="1" applyFont="1"/>
    <xf numFmtId="0" fontId="6" fillId="0" borderId="0" xfId="1" applyFont="1"/>
    <xf numFmtId="0" fontId="6" fillId="4" borderId="0" xfId="1" applyFont="1" applyFill="1"/>
    <xf numFmtId="0" fontId="6" fillId="4" borderId="0" xfId="1" quotePrefix="1" applyFont="1" applyFill="1" applyAlignment="1">
      <alignment horizontal="left"/>
    </xf>
    <xf numFmtId="0" fontId="6" fillId="4" borderId="0" xfId="1" applyFont="1" applyFill="1" applyAlignment="1">
      <alignment horizontal="center"/>
    </xf>
    <xf numFmtId="0" fontId="6" fillId="4" borderId="0" xfId="1" quotePrefix="1" applyFont="1" applyFill="1" applyAlignment="1">
      <alignment horizontal="center"/>
    </xf>
    <xf numFmtId="0" fontId="6" fillId="4" borderId="0" xfId="1" applyFont="1" applyFill="1" applyAlignment="1">
      <alignment horizontal="left"/>
    </xf>
    <xf numFmtId="0" fontId="7" fillId="4" borderId="0" xfId="1" applyFont="1" applyFill="1" applyAlignment="1">
      <alignment horizontal="left"/>
    </xf>
    <xf numFmtId="0" fontId="8" fillId="0" borderId="0" xfId="1" applyFont="1"/>
    <xf numFmtId="0" fontId="8" fillId="0" borderId="0" xfId="1" applyFont="1" applyAlignment="1">
      <alignment horizontal="right"/>
    </xf>
    <xf numFmtId="49" fontId="8" fillId="0" borderId="0" xfId="1" applyNumberFormat="1" applyFont="1" applyAlignment="1">
      <alignment horizontal="right"/>
    </xf>
    <xf numFmtId="49" fontId="8" fillId="0" borderId="0" xfId="1" applyNumberFormat="1" applyFont="1" applyAlignment="1">
      <alignment horizontal="center"/>
    </xf>
    <xf numFmtId="49" fontId="8" fillId="0" borderId="0" xfId="1" applyNumberFormat="1" applyFont="1"/>
    <xf numFmtId="1" fontId="8" fillId="0" borderId="0" xfId="1" applyNumberFormat="1" applyFont="1"/>
    <xf numFmtId="0" fontId="9" fillId="0" borderId="0" xfId="1" applyFont="1"/>
    <xf numFmtId="0" fontId="9" fillId="0" borderId="0" xfId="1" applyFont="1" applyAlignment="1">
      <alignment horizontal="center"/>
    </xf>
    <xf numFmtId="49" fontId="9" fillId="0" borderId="0" xfId="1" applyNumberFormat="1" applyFont="1"/>
    <xf numFmtId="0" fontId="9" fillId="0" borderId="0" xfId="1" applyFont="1" applyAlignment="1">
      <alignment horizontal="left"/>
    </xf>
    <xf numFmtId="0" fontId="4" fillId="0" borderId="0" xfId="1" applyFont="1" applyAlignment="1">
      <alignment horizontal="center"/>
    </xf>
    <xf numFmtId="2" fontId="4" fillId="0" borderId="0" xfId="1" applyNumberFormat="1" applyFont="1" applyAlignment="1">
      <alignment horizontal="center"/>
    </xf>
    <xf numFmtId="2" fontId="9" fillId="0" borderId="0" xfId="1" applyNumberFormat="1" applyFont="1" applyAlignment="1">
      <alignment horizontal="center"/>
    </xf>
    <xf numFmtId="0" fontId="4" fillId="5" borderId="0" xfId="1" applyFont="1" applyFill="1" applyAlignment="1">
      <alignment horizontal="center"/>
    </xf>
    <xf numFmtId="0" fontId="4" fillId="6" borderId="0" xfId="1" applyFont="1" applyFill="1" applyAlignment="1">
      <alignment horizontal="center"/>
    </xf>
    <xf numFmtId="0" fontId="10" fillId="0" borderId="0" xfId="1" applyFont="1"/>
    <xf numFmtId="0" fontId="9" fillId="0" borderId="0" xfId="1" applyFont="1" applyAlignment="1"/>
    <xf numFmtId="0" fontId="4" fillId="0" borderId="0" xfId="1" quotePrefix="1" applyFont="1"/>
    <xf numFmtId="0" fontId="11" fillId="0" borderId="0" xfId="1" applyFont="1"/>
    <xf numFmtId="0" fontId="4" fillId="0" borderId="5" xfId="1" applyFont="1" applyBorder="1"/>
    <xf numFmtId="49" fontId="4" fillId="0" borderId="6" xfId="1" applyNumberFormat="1" applyFont="1" applyBorder="1" applyAlignment="1">
      <alignment horizontal="center"/>
    </xf>
    <xf numFmtId="49" fontId="9" fillId="6" borderId="6" xfId="1" applyNumberFormat="1" applyFont="1" applyFill="1" applyBorder="1" applyAlignment="1">
      <alignment horizontal="center"/>
    </xf>
    <xf numFmtId="49" fontId="4" fillId="0" borderId="6" xfId="1" applyNumberFormat="1" applyFont="1" applyFill="1" applyBorder="1" applyAlignment="1">
      <alignment horizontal="center"/>
    </xf>
    <xf numFmtId="49" fontId="4" fillId="0" borderId="7" xfId="1" applyNumberFormat="1" applyFont="1" applyBorder="1" applyAlignment="1">
      <alignment horizontal="center"/>
    </xf>
    <xf numFmtId="0" fontId="4" fillId="0" borderId="8" xfId="1" applyFont="1" applyBorder="1"/>
    <xf numFmtId="49" fontId="4" fillId="7" borderId="9" xfId="1" applyNumberFormat="1" applyFont="1" applyFill="1" applyBorder="1" applyAlignment="1">
      <alignment horizontal="center"/>
    </xf>
    <xf numFmtId="49" fontId="4" fillId="8" borderId="6" xfId="1" applyNumberFormat="1" applyFont="1" applyFill="1" applyBorder="1" applyAlignment="1">
      <alignment horizontal="center"/>
    </xf>
    <xf numFmtId="49" fontId="4" fillId="0" borderId="7" xfId="1" applyNumberFormat="1" applyFont="1" applyFill="1" applyBorder="1" applyAlignment="1">
      <alignment horizontal="center"/>
    </xf>
    <xf numFmtId="49" fontId="4" fillId="5" borderId="6" xfId="1" applyNumberFormat="1" applyFont="1" applyFill="1" applyBorder="1" applyAlignment="1">
      <alignment horizontal="center"/>
    </xf>
    <xf numFmtId="1" fontId="4" fillId="9" borderId="9" xfId="1" applyNumberFormat="1" applyFont="1" applyFill="1" applyBorder="1" applyAlignment="1">
      <alignment horizontal="center"/>
    </xf>
    <xf numFmtId="1" fontId="4" fillId="0" borderId="6" xfId="1" applyNumberFormat="1" applyFont="1" applyBorder="1" applyAlignment="1">
      <alignment horizontal="center"/>
    </xf>
    <xf numFmtId="1" fontId="4" fillId="0" borderId="7" xfId="1" applyNumberFormat="1" applyFont="1" applyBorder="1" applyAlignment="1">
      <alignment horizontal="center"/>
    </xf>
    <xf numFmtId="1" fontId="4" fillId="0" borderId="0" xfId="1" applyNumberFormat="1" applyFont="1" applyAlignment="1">
      <alignment horizontal="center"/>
    </xf>
    <xf numFmtId="1" fontId="4" fillId="0" borderId="0" xfId="1" applyNumberFormat="1" applyFont="1"/>
    <xf numFmtId="0" fontId="9" fillId="0" borderId="0" xfId="1" applyFont="1" applyAlignment="1">
      <alignment horizontal="right"/>
    </xf>
    <xf numFmtId="0" fontId="4" fillId="0" borderId="0" xfId="1" applyFont="1" applyAlignment="1">
      <alignment horizontal="right"/>
    </xf>
    <xf numFmtId="1" fontId="9" fillId="0" borderId="0" xfId="1" applyNumberFormat="1" applyFont="1" applyAlignment="1">
      <alignment horizontal="right"/>
    </xf>
    <xf numFmtId="0" fontId="4" fillId="0" borderId="10" xfId="1" applyFont="1" applyBorder="1"/>
    <xf numFmtId="49" fontId="4" fillId="8" borderId="11" xfId="1" applyNumberFormat="1" applyFont="1" applyFill="1" applyBorder="1" applyAlignment="1">
      <alignment horizontal="center"/>
    </xf>
    <xf numFmtId="49" fontId="4" fillId="7" borderId="0" xfId="1" applyNumberFormat="1" applyFont="1" applyFill="1" applyBorder="1" applyAlignment="1">
      <alignment horizontal="center"/>
    </xf>
    <xf numFmtId="49" fontId="4" fillId="5" borderId="0" xfId="1" applyNumberFormat="1" applyFont="1" applyFill="1" applyBorder="1" applyAlignment="1">
      <alignment horizontal="center"/>
    </xf>
    <xf numFmtId="49" fontId="9" fillId="6" borderId="0" xfId="1" applyNumberFormat="1" applyFont="1" applyFill="1" applyBorder="1" applyAlignment="1">
      <alignment horizontal="center"/>
    </xf>
    <xf numFmtId="49" fontId="4" fillId="0" borderId="0" xfId="1" applyNumberFormat="1" applyFont="1" applyFill="1" applyBorder="1" applyAlignment="1">
      <alignment horizontal="center"/>
    </xf>
    <xf numFmtId="49" fontId="4" fillId="8" borderId="0" xfId="1" applyNumberFormat="1" applyFont="1" applyFill="1" applyBorder="1" applyAlignment="1">
      <alignment horizontal="center"/>
    </xf>
    <xf numFmtId="49" fontId="4" fillId="8" borderId="12" xfId="1" applyNumberFormat="1" applyFont="1" applyFill="1" applyBorder="1" applyAlignment="1">
      <alignment horizontal="center"/>
    </xf>
    <xf numFmtId="49" fontId="4" fillId="5" borderId="11" xfId="1" applyNumberFormat="1" applyFont="1" applyFill="1" applyBorder="1" applyAlignment="1">
      <alignment horizontal="center"/>
    </xf>
    <xf numFmtId="49" fontId="4" fillId="5" borderId="12" xfId="1" applyNumberFormat="1" applyFont="1" applyFill="1" applyBorder="1" applyAlignment="1">
      <alignment horizontal="center"/>
    </xf>
    <xf numFmtId="1" fontId="4" fillId="0" borderId="11" xfId="1" applyNumberFormat="1" applyFont="1" applyBorder="1" applyAlignment="1">
      <alignment horizontal="center"/>
    </xf>
    <xf numFmtId="1" fontId="4" fillId="9" borderId="0" xfId="1" applyNumberFormat="1" applyFont="1" applyFill="1" applyBorder="1" applyAlignment="1">
      <alignment horizontal="center"/>
    </xf>
    <xf numFmtId="1" fontId="4" fillId="0" borderId="0" xfId="1" applyNumberFormat="1" applyFont="1" applyBorder="1" applyAlignment="1">
      <alignment horizontal="center"/>
    </xf>
    <xf numFmtId="1" fontId="4" fillId="0" borderId="12" xfId="1" applyNumberFormat="1" applyFont="1" applyBorder="1" applyAlignment="1">
      <alignment horizontal="center"/>
    </xf>
    <xf numFmtId="49" fontId="4" fillId="0" borderId="11" xfId="1" applyNumberFormat="1" applyFont="1" applyFill="1" applyBorder="1" applyAlignment="1">
      <alignment horizontal="center"/>
    </xf>
    <xf numFmtId="49" fontId="4" fillId="4" borderId="0" xfId="1" applyNumberFormat="1" applyFont="1" applyFill="1" applyBorder="1" applyAlignment="1">
      <alignment horizontal="center"/>
    </xf>
    <xf numFmtId="0" fontId="9" fillId="6" borderId="10" xfId="1" applyFont="1" applyFill="1" applyBorder="1"/>
    <xf numFmtId="49" fontId="9" fillId="6" borderId="11" xfId="1" applyNumberFormat="1" applyFont="1" applyFill="1" applyBorder="1" applyAlignment="1">
      <alignment horizontal="center"/>
    </xf>
    <xf numFmtId="49" fontId="9" fillId="10" borderId="0" xfId="1" applyNumberFormat="1" applyFont="1" applyFill="1" applyBorder="1" applyAlignment="1">
      <alignment horizontal="center"/>
    </xf>
    <xf numFmtId="49" fontId="9" fillId="6" borderId="12" xfId="1" applyNumberFormat="1" applyFont="1" applyFill="1" applyBorder="1" applyAlignment="1">
      <alignment horizontal="center"/>
    </xf>
    <xf numFmtId="49" fontId="4" fillId="4" borderId="11" xfId="1" applyNumberFormat="1" applyFont="1" applyFill="1" applyBorder="1" applyAlignment="1">
      <alignment horizontal="center"/>
    </xf>
    <xf numFmtId="0" fontId="4" fillId="0" borderId="0" xfId="1" quotePrefix="1" applyFont="1" applyAlignment="1">
      <alignment horizontal="right"/>
    </xf>
    <xf numFmtId="49" fontId="4" fillId="0" borderId="12" xfId="1" applyNumberFormat="1" applyFont="1" applyFill="1" applyBorder="1" applyAlignment="1">
      <alignment horizontal="center"/>
    </xf>
    <xf numFmtId="1" fontId="9" fillId="0" borderId="0" xfId="1" applyNumberFormat="1" applyFont="1"/>
    <xf numFmtId="0" fontId="4" fillId="0" borderId="13" xfId="1" applyFont="1" applyBorder="1"/>
    <xf numFmtId="49" fontId="4" fillId="0" borderId="14" xfId="1" applyNumberFormat="1" applyFont="1" applyFill="1" applyBorder="1" applyAlignment="1">
      <alignment horizontal="center"/>
    </xf>
    <xf numFmtId="49" fontId="4" fillId="8" borderId="15" xfId="1" applyNumberFormat="1" applyFont="1" applyFill="1" applyBorder="1" applyAlignment="1">
      <alignment horizontal="center"/>
    </xf>
    <xf numFmtId="49" fontId="4" fillId="0" borderId="15" xfId="1" applyNumberFormat="1" applyFont="1" applyFill="1" applyBorder="1" applyAlignment="1">
      <alignment horizontal="center"/>
    </xf>
    <xf numFmtId="49" fontId="9" fillId="6" borderId="15" xfId="1" applyNumberFormat="1" applyFont="1" applyFill="1" applyBorder="1" applyAlignment="1">
      <alignment horizontal="center"/>
    </xf>
    <xf numFmtId="49" fontId="4" fillId="7" borderId="16" xfId="1" applyNumberFormat="1" applyFont="1" applyFill="1" applyBorder="1" applyAlignment="1">
      <alignment horizontal="center"/>
    </xf>
    <xf numFmtId="49" fontId="4" fillId="5" borderId="15" xfId="1" applyNumberFormat="1" applyFont="1" applyFill="1" applyBorder="1" applyAlignment="1">
      <alignment horizontal="center"/>
    </xf>
    <xf numFmtId="49" fontId="4" fillId="4" borderId="15" xfId="1" applyNumberFormat="1" applyFont="1" applyFill="1" applyBorder="1" applyAlignment="1">
      <alignment horizontal="center"/>
    </xf>
    <xf numFmtId="1" fontId="4" fillId="0" borderId="14" xfId="1" applyNumberFormat="1" applyFont="1" applyBorder="1" applyAlignment="1">
      <alignment horizontal="center"/>
    </xf>
    <xf numFmtId="1" fontId="4" fillId="0" borderId="15" xfId="1" applyNumberFormat="1" applyFont="1" applyBorder="1" applyAlignment="1">
      <alignment horizontal="center"/>
    </xf>
    <xf numFmtId="1" fontId="4" fillId="9" borderId="16" xfId="1" applyNumberFormat="1" applyFont="1" applyFill="1" applyBorder="1" applyAlignment="1">
      <alignment horizontal="center"/>
    </xf>
    <xf numFmtId="49" fontId="4" fillId="11" borderId="6" xfId="1" applyNumberFormat="1" applyFont="1" applyFill="1" applyBorder="1" applyAlignment="1">
      <alignment horizontal="center"/>
    </xf>
    <xf numFmtId="49" fontId="4" fillId="4" borderId="6" xfId="1" applyNumberFormat="1" applyFont="1" applyFill="1" applyBorder="1" applyAlignment="1">
      <alignment horizontal="center"/>
    </xf>
    <xf numFmtId="49" fontId="4" fillId="0" borderId="11" xfId="1" applyNumberFormat="1" applyFont="1" applyBorder="1" applyAlignment="1">
      <alignment horizontal="center"/>
    </xf>
    <xf numFmtId="49" fontId="4" fillId="0" borderId="0" xfId="1" applyNumberFormat="1" applyFont="1" applyBorder="1" applyAlignment="1">
      <alignment horizontal="center"/>
    </xf>
    <xf numFmtId="49" fontId="4" fillId="11" borderId="0" xfId="1" applyNumberFormat="1" applyFont="1" applyFill="1" applyBorder="1" applyAlignment="1">
      <alignment horizontal="center"/>
    </xf>
    <xf numFmtId="49" fontId="4" fillId="11" borderId="12" xfId="1" applyNumberFormat="1" applyFont="1" applyFill="1" applyBorder="1" applyAlignment="1">
      <alignment horizontal="center"/>
    </xf>
    <xf numFmtId="49" fontId="4" fillId="11" borderId="11" xfId="1" applyNumberFormat="1" applyFont="1" applyFill="1" applyBorder="1" applyAlignment="1">
      <alignment horizontal="center"/>
    </xf>
    <xf numFmtId="49" fontId="4" fillId="0" borderId="12" xfId="1" applyNumberFormat="1" applyFont="1" applyBorder="1" applyAlignment="1">
      <alignment horizontal="center"/>
    </xf>
    <xf numFmtId="49" fontId="4" fillId="0" borderId="14" xfId="1" applyNumberFormat="1" applyFont="1" applyBorder="1" applyAlignment="1">
      <alignment horizontal="center"/>
    </xf>
    <xf numFmtId="49" fontId="4" fillId="0" borderId="15" xfId="1" applyNumberFormat="1" applyFont="1" applyBorder="1" applyAlignment="1">
      <alignment horizontal="center"/>
    </xf>
    <xf numFmtId="0" fontId="4" fillId="5" borderId="0" xfId="1" applyFont="1" applyFill="1"/>
    <xf numFmtId="0" fontId="10" fillId="12" borderId="5" xfId="1" applyFont="1" applyFill="1" applyBorder="1" applyAlignment="1">
      <alignment horizontal="center"/>
    </xf>
    <xf numFmtId="0" fontId="4" fillId="0" borderId="8" xfId="1" applyFont="1" applyFill="1" applyBorder="1"/>
    <xf numFmtId="49" fontId="4" fillId="8" borderId="7" xfId="1" applyNumberFormat="1" applyFont="1" applyFill="1" applyBorder="1" applyAlignment="1">
      <alignment horizontal="center"/>
    </xf>
    <xf numFmtId="49" fontId="4" fillId="12" borderId="10" xfId="1" applyNumberFormat="1" applyFont="1" applyFill="1" applyBorder="1" applyAlignment="1">
      <alignment horizontal="center"/>
    </xf>
    <xf numFmtId="49" fontId="4" fillId="5" borderId="7" xfId="1" applyNumberFormat="1" applyFont="1" applyFill="1" applyBorder="1" applyAlignment="1">
      <alignment horizontal="center"/>
    </xf>
    <xf numFmtId="49" fontId="9" fillId="12" borderId="10" xfId="1" applyNumberFormat="1" applyFont="1" applyFill="1" applyBorder="1" applyAlignment="1">
      <alignment horizontal="center"/>
    </xf>
    <xf numFmtId="49" fontId="4" fillId="11" borderId="10" xfId="1" applyNumberFormat="1" applyFont="1" applyFill="1" applyBorder="1" applyAlignment="1">
      <alignment horizontal="center"/>
    </xf>
    <xf numFmtId="49" fontId="4" fillId="5" borderId="10" xfId="1" applyNumberFormat="1" applyFont="1" applyFill="1" applyBorder="1" applyAlignment="1">
      <alignment horizontal="center"/>
    </xf>
    <xf numFmtId="49" fontId="9" fillId="0" borderId="11" xfId="1" applyNumberFormat="1" applyFont="1" applyFill="1" applyBorder="1" applyAlignment="1">
      <alignment horizontal="center"/>
    </xf>
    <xf numFmtId="49" fontId="9" fillId="0" borderId="0" xfId="1" applyNumberFormat="1" applyFont="1" applyFill="1" applyBorder="1" applyAlignment="1">
      <alignment horizontal="center"/>
    </xf>
    <xf numFmtId="49" fontId="9" fillId="0" borderId="12" xfId="1" applyNumberFormat="1" applyFont="1" applyFill="1" applyBorder="1" applyAlignment="1">
      <alignment horizontal="center"/>
    </xf>
    <xf numFmtId="49" fontId="4" fillId="8" borderId="14" xfId="1" applyNumberFormat="1" applyFont="1" applyFill="1" applyBorder="1" applyAlignment="1">
      <alignment horizontal="center"/>
    </xf>
    <xf numFmtId="49" fontId="4" fillId="12" borderId="13" xfId="1" applyNumberFormat="1" applyFont="1" applyFill="1" applyBorder="1" applyAlignment="1">
      <alignment horizontal="center"/>
    </xf>
    <xf numFmtId="49" fontId="4" fillId="5" borderId="14" xfId="1" applyNumberFormat="1" applyFont="1" applyFill="1" applyBorder="1" applyAlignment="1">
      <alignment horizontal="center"/>
    </xf>
    <xf numFmtId="0" fontId="10" fillId="0" borderId="2" xfId="1" applyFont="1" applyBorder="1"/>
    <xf numFmtId="49" fontId="4" fillId="12" borderId="3" xfId="1" applyNumberFormat="1" applyFont="1" applyFill="1" applyBorder="1" applyAlignment="1">
      <alignment horizontal="center"/>
    </xf>
    <xf numFmtId="49" fontId="9" fillId="6" borderId="3" xfId="1" applyNumberFormat="1" applyFont="1" applyFill="1" applyBorder="1" applyAlignment="1">
      <alignment horizontal="center"/>
    </xf>
    <xf numFmtId="49" fontId="4" fillId="11" borderId="3" xfId="1" applyNumberFormat="1" applyFont="1" applyFill="1" applyBorder="1" applyAlignment="1">
      <alignment horizontal="center"/>
    </xf>
    <xf numFmtId="49" fontId="4" fillId="8" borderId="3" xfId="1" applyNumberFormat="1" applyFont="1" applyFill="1" applyBorder="1" applyAlignment="1">
      <alignment horizontal="center"/>
    </xf>
    <xf numFmtId="49" fontId="4" fillId="7" borderId="5" xfId="1" applyNumberFormat="1" applyFont="1" applyFill="1" applyBorder="1" applyAlignment="1">
      <alignment horizontal="center"/>
    </xf>
    <xf numFmtId="49" fontId="4" fillId="5" borderId="3" xfId="1" applyNumberFormat="1" applyFont="1" applyFill="1" applyBorder="1" applyAlignment="1">
      <alignment horizontal="center"/>
    </xf>
    <xf numFmtId="0" fontId="4" fillId="0" borderId="0" xfId="1" applyFont="1" applyFill="1" applyBorder="1"/>
    <xf numFmtId="49" fontId="4" fillId="0" borderId="0" xfId="1" applyNumberFormat="1" applyFont="1" applyFill="1" applyBorder="1"/>
    <xf numFmtId="49" fontId="4" fillId="13" borderId="11" xfId="1" applyNumberFormat="1" applyFont="1" applyFill="1" applyBorder="1" applyAlignment="1">
      <alignment horizontal="center"/>
    </xf>
    <xf numFmtId="49" fontId="4" fillId="10" borderId="10" xfId="1" applyNumberFormat="1" applyFont="1" applyFill="1" applyBorder="1" applyAlignment="1">
      <alignment horizontal="center"/>
    </xf>
    <xf numFmtId="49" fontId="4" fillId="4" borderId="14" xfId="1" applyNumberFormat="1" applyFont="1" applyFill="1" applyBorder="1" applyAlignment="1">
      <alignment horizontal="center"/>
    </xf>
    <xf numFmtId="49" fontId="4" fillId="12" borderId="2" xfId="1" applyNumberFormat="1" applyFont="1" applyFill="1" applyBorder="1" applyAlignment="1">
      <alignment horizontal="center"/>
    </xf>
    <xf numFmtId="49" fontId="9" fillId="12" borderId="3" xfId="1" applyNumberFormat="1" applyFont="1" applyFill="1" applyBorder="1" applyAlignment="1">
      <alignment horizontal="center"/>
    </xf>
    <xf numFmtId="49" fontId="4" fillId="13" borderId="3" xfId="1" applyNumberFormat="1" applyFont="1" applyFill="1" applyBorder="1" applyAlignment="1">
      <alignment horizontal="center"/>
    </xf>
    <xf numFmtId="0" fontId="12" fillId="0" borderId="0" xfId="1" applyFont="1"/>
    <xf numFmtId="49" fontId="13" fillId="9" borderId="0" xfId="1" applyNumberFormat="1" applyFont="1" applyFill="1" applyBorder="1" applyAlignment="1">
      <alignment horizontal="center"/>
    </xf>
    <xf numFmtId="49" fontId="13" fillId="9" borderId="12" xfId="1" applyNumberFormat="1" applyFont="1" applyFill="1" applyBorder="1" applyAlignment="1">
      <alignment horizontal="center"/>
    </xf>
    <xf numFmtId="49" fontId="4" fillId="9" borderId="0" xfId="1" applyNumberFormat="1" applyFont="1" applyFill="1" applyBorder="1" applyAlignment="1">
      <alignment horizontal="center"/>
    </xf>
    <xf numFmtId="49" fontId="4" fillId="9" borderId="12" xfId="1" applyNumberFormat="1" applyFont="1" applyFill="1" applyBorder="1" applyAlignment="1">
      <alignment horizontal="center"/>
    </xf>
    <xf numFmtId="49" fontId="9" fillId="5" borderId="6" xfId="1" applyNumberFormat="1" applyFont="1" applyFill="1" applyBorder="1" applyAlignment="1">
      <alignment horizontal="center"/>
    </xf>
    <xf numFmtId="49" fontId="9" fillId="5" borderId="0" xfId="1" applyNumberFormat="1" applyFont="1" applyFill="1" applyBorder="1" applyAlignment="1">
      <alignment horizontal="center"/>
    </xf>
    <xf numFmtId="49" fontId="4" fillId="4" borderId="12" xfId="1" applyNumberFormat="1" applyFont="1" applyFill="1" applyBorder="1" applyAlignment="1">
      <alignment horizontal="center"/>
    </xf>
    <xf numFmtId="0" fontId="4" fillId="0" borderId="0" xfId="1" applyFont="1" applyAlignment="1"/>
    <xf numFmtId="49" fontId="4" fillId="0" borderId="2" xfId="1" applyNumberFormat="1" applyFont="1" applyBorder="1" applyAlignment="1">
      <alignment horizontal="center"/>
    </xf>
    <xf numFmtId="49" fontId="4" fillId="0" borderId="3" xfId="1" applyNumberFormat="1" applyFont="1" applyBorder="1" applyAlignment="1">
      <alignment horizontal="center"/>
    </xf>
    <xf numFmtId="49" fontId="4" fillId="0" borderId="4" xfId="1" applyNumberFormat="1" applyFont="1" applyBorder="1" applyAlignment="1">
      <alignment horizontal="center"/>
    </xf>
    <xf numFmtId="49" fontId="9" fillId="7" borderId="0" xfId="1" applyNumberFormat="1" applyFont="1" applyFill="1" applyBorder="1" applyAlignment="1">
      <alignment horizontal="center"/>
    </xf>
    <xf numFmtId="0" fontId="9" fillId="5" borderId="5" xfId="1" applyFont="1" applyFill="1" applyBorder="1"/>
    <xf numFmtId="49" fontId="9" fillId="0" borderId="6" xfId="1" applyNumberFormat="1" applyFont="1" applyFill="1" applyBorder="1" applyAlignment="1">
      <alignment horizontal="center"/>
    </xf>
    <xf numFmtId="49" fontId="9" fillId="0" borderId="15" xfId="1" applyNumberFormat="1" applyFont="1" applyFill="1" applyBorder="1" applyAlignment="1">
      <alignment horizontal="center"/>
    </xf>
    <xf numFmtId="0" fontId="11" fillId="0" borderId="0" xfId="1" applyFont="1" applyAlignment="1">
      <alignment horizontal="left"/>
    </xf>
    <xf numFmtId="0" fontId="4" fillId="0" borderId="10" xfId="1" applyFont="1" applyFill="1" applyBorder="1"/>
    <xf numFmtId="49" fontId="4" fillId="10" borderId="12" xfId="1" applyNumberFormat="1" applyFont="1" applyFill="1" applyBorder="1" applyAlignment="1">
      <alignment horizontal="center"/>
    </xf>
    <xf numFmtId="49" fontId="4" fillId="10" borderId="0" xfId="1" applyNumberFormat="1" applyFont="1" applyFill="1" applyBorder="1" applyAlignment="1">
      <alignment horizontal="center"/>
    </xf>
    <xf numFmtId="0" fontId="4" fillId="0" borderId="0" xfId="1" applyFont="1" applyFill="1" applyBorder="1" applyAlignment="1">
      <alignment horizontal="center" wrapText="1"/>
    </xf>
    <xf numFmtId="0" fontId="9" fillId="0" borderId="0" xfId="1" applyFont="1" applyFill="1" applyBorder="1" applyAlignment="1">
      <alignment horizontal="center" wrapText="1"/>
    </xf>
    <xf numFmtId="0" fontId="4" fillId="0" borderId="0" xfId="1" applyFont="1" applyFill="1" applyBorder="1" applyAlignment="1">
      <alignment horizontal="center"/>
    </xf>
    <xf numFmtId="0" fontId="9" fillId="0" borderId="0" xfId="1" applyFont="1" applyFill="1" applyBorder="1"/>
    <xf numFmtId="0" fontId="9" fillId="0" borderId="0" xfId="1" applyFont="1" applyFill="1" applyBorder="1" applyAlignment="1">
      <alignment horizontal="center"/>
    </xf>
    <xf numFmtId="0" fontId="4" fillId="0" borderId="13" xfId="1" applyFont="1" applyFill="1" applyBorder="1"/>
    <xf numFmtId="0" fontId="4" fillId="0" borderId="0" xfId="1" applyFont="1" applyBorder="1"/>
    <xf numFmtId="0" fontId="4" fillId="0" borderId="0" xfId="1" applyFont="1" applyBorder="1" applyAlignment="1">
      <alignment horizontal="center" wrapText="1"/>
    </xf>
    <xf numFmtId="0" fontId="9" fillId="0" borderId="0" xfId="1" applyFont="1" applyBorder="1" applyAlignment="1">
      <alignment horizontal="center" wrapText="1"/>
    </xf>
    <xf numFmtId="0" fontId="4" fillId="0" borderId="0" xfId="1" applyFont="1" applyBorder="1" applyAlignment="1">
      <alignment horizontal="center"/>
    </xf>
    <xf numFmtId="0" fontId="9" fillId="0" borderId="0" xfId="1" applyFont="1" applyBorder="1"/>
    <xf numFmtId="0" fontId="9" fillId="0" borderId="0" xfId="1" applyFont="1" applyBorder="1" applyAlignment="1">
      <alignment horizontal="center"/>
    </xf>
    <xf numFmtId="16" fontId="4" fillId="0" borderId="0" xfId="1" applyNumberFormat="1" applyFont="1"/>
    <xf numFmtId="49" fontId="4" fillId="4" borderId="7" xfId="1" applyNumberFormat="1" applyFont="1" applyFill="1" applyBorder="1" applyAlignment="1">
      <alignment horizontal="center"/>
    </xf>
    <xf numFmtId="1" fontId="4" fillId="5" borderId="0" xfId="1" applyNumberFormat="1" applyFont="1" applyFill="1" applyBorder="1" applyAlignment="1">
      <alignment horizontal="center"/>
    </xf>
    <xf numFmtId="49" fontId="4" fillId="10" borderId="15" xfId="1" applyNumberFormat="1" applyFont="1" applyFill="1" applyBorder="1" applyAlignment="1">
      <alignment horizontal="center"/>
    </xf>
    <xf numFmtId="1" fontId="4" fillId="0" borderId="0" xfId="1" applyNumberFormat="1" applyFont="1" applyAlignment="1">
      <alignment horizontal="right"/>
    </xf>
    <xf numFmtId="49" fontId="9" fillId="10" borderId="12" xfId="1" applyNumberFormat="1" applyFont="1" applyFill="1" applyBorder="1" applyAlignment="1">
      <alignment horizontal="center"/>
    </xf>
    <xf numFmtId="1" fontId="4" fillId="5" borderId="12" xfId="1" applyNumberFormat="1" applyFont="1" applyFill="1" applyBorder="1" applyAlignment="1">
      <alignment horizontal="center"/>
    </xf>
    <xf numFmtId="0" fontId="10" fillId="12" borderId="2" xfId="1" applyFont="1" applyFill="1" applyBorder="1"/>
    <xf numFmtId="49" fontId="4" fillId="10" borderId="6" xfId="1" applyNumberFormat="1" applyFont="1" applyFill="1" applyBorder="1" applyAlignment="1">
      <alignment horizontal="center"/>
    </xf>
    <xf numFmtId="49" fontId="4" fillId="10" borderId="11" xfId="1" applyNumberFormat="1" applyFont="1" applyFill="1" applyBorder="1" applyAlignment="1">
      <alignment horizontal="center"/>
    </xf>
    <xf numFmtId="1" fontId="4" fillId="5" borderId="11" xfId="1" applyNumberFormat="1" applyFont="1" applyFill="1" applyBorder="1" applyAlignment="1">
      <alignment horizontal="center"/>
    </xf>
    <xf numFmtId="1" fontId="4" fillId="5" borderId="15" xfId="1" applyNumberFormat="1" applyFont="1" applyFill="1" applyBorder="1" applyAlignment="1">
      <alignment horizontal="center"/>
    </xf>
    <xf numFmtId="0" fontId="4" fillId="9" borderId="5" xfId="1" applyFont="1" applyFill="1" applyBorder="1" applyAlignment="1">
      <alignment horizontal="center"/>
    </xf>
    <xf numFmtId="1" fontId="4" fillId="5" borderId="6" xfId="1" applyNumberFormat="1" applyFont="1" applyFill="1" applyBorder="1" applyAlignment="1">
      <alignment horizontal="center"/>
    </xf>
    <xf numFmtId="49" fontId="9" fillId="10" borderId="15" xfId="1" applyNumberFormat="1" applyFont="1" applyFill="1" applyBorder="1" applyAlignment="1">
      <alignment horizontal="center"/>
    </xf>
    <xf numFmtId="0" fontId="3" fillId="3" borderId="2" xfId="1" applyFont="1" applyFill="1" applyBorder="1" applyAlignment="1">
      <alignment horizontal="center"/>
    </xf>
    <xf numFmtId="0" fontId="3" fillId="3" borderId="3" xfId="1" applyFont="1" applyFill="1" applyBorder="1" applyAlignment="1">
      <alignment horizontal="center"/>
    </xf>
    <xf numFmtId="0" fontId="3" fillId="3" borderId="4" xfId="1" applyFont="1" applyFill="1" applyBorder="1" applyAlignment="1">
      <alignment horizontal="center"/>
    </xf>
  </cellXfs>
  <cellStyles count="70">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Explanatory Text 2" xfId="29"/>
    <cellStyle name="Good 2" xfId="30"/>
    <cellStyle name="Heading 1 2" xfId="31"/>
    <cellStyle name="Heading 2 2" xfId="32"/>
    <cellStyle name="Heading 3 2" xfId="33"/>
    <cellStyle name="Heading 4 2" xfId="34"/>
    <cellStyle name="Input 2" xfId="35"/>
    <cellStyle name="Linked Cell 2" xfId="36"/>
    <cellStyle name="Neutral 2" xfId="37"/>
    <cellStyle name="Normal" xfId="0" builtinId="0"/>
    <cellStyle name="Normal 10" xfId="38"/>
    <cellStyle name="Normal 10 2" xfId="39"/>
    <cellStyle name="Normal 11" xfId="40"/>
    <cellStyle name="Normal 11 2" xfId="41"/>
    <cellStyle name="Normal 12" xfId="42"/>
    <cellStyle name="Normal 13" xfId="43"/>
    <cellStyle name="Normal 13 2" xfId="44"/>
    <cellStyle name="Normal 14" xfId="45"/>
    <cellStyle name="Normal 14 2" xfId="46"/>
    <cellStyle name="Normal 2" xfId="1"/>
    <cellStyle name="Normal 3" xfId="47"/>
    <cellStyle name="Normal 4" xfId="48"/>
    <cellStyle name="Normal 4 2" xfId="49"/>
    <cellStyle name="Normal 5" xfId="50"/>
    <cellStyle name="Normal 5 2" xfId="51"/>
    <cellStyle name="Normal 6" xfId="52"/>
    <cellStyle name="Normal 7" xfId="53"/>
    <cellStyle name="Normal 7 2" xfId="54"/>
    <cellStyle name="Normal 8" xfId="55"/>
    <cellStyle name="Normal 8 2" xfId="56"/>
    <cellStyle name="Normal 8 3" xfId="57"/>
    <cellStyle name="Normal 8 3 2" xfId="58"/>
    <cellStyle name="Normal 8 3 2 2" xfId="59"/>
    <cellStyle name="Normal 8 3 3" xfId="60"/>
    <cellStyle name="Normal 9" xfId="61"/>
    <cellStyle name="Normal 9 2" xfId="62"/>
    <cellStyle name="Note 2" xfId="63"/>
    <cellStyle name="Note 3" xfId="64"/>
    <cellStyle name="Output 2" xfId="65"/>
    <cellStyle name="Percent 2" xfId="66"/>
    <cellStyle name="Title 2" xfId="67"/>
    <cellStyle name="Total 2" xfId="68"/>
    <cellStyle name="Warning Text 2" xfId="69"/>
  </cellStyles>
  <dxfs count="2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D428"/>
  <sheetViews>
    <sheetView tabSelected="1" workbookViewId="0">
      <selection sqref="A1:J1"/>
    </sheetView>
  </sheetViews>
  <sheetFormatPr defaultRowHeight="11.25" outlineLevelCol="1" x14ac:dyDescent="0.2"/>
  <cols>
    <col min="1" max="1" width="10.85546875" style="1" customWidth="1"/>
    <col min="2" max="2" width="22.7109375" style="1" bestFit="1" customWidth="1"/>
    <col min="3" max="8" width="6.28515625" style="21" customWidth="1"/>
    <col min="9" max="9" width="6.28515625" style="18" customWidth="1"/>
    <col min="10" max="10" width="6.28515625" style="21" customWidth="1"/>
    <col min="11" max="11" width="3.85546875" style="1" customWidth="1"/>
    <col min="12" max="12" width="22.7109375" style="1" customWidth="1"/>
    <col min="13" max="25" width="4.7109375" style="1" customWidth="1"/>
    <col min="26" max="26" width="3.7109375" style="1" customWidth="1"/>
    <col min="27" max="27" width="22.5703125" style="1" customWidth="1"/>
    <col min="28" max="41" width="4.7109375" style="1" customWidth="1"/>
    <col min="42" max="42" width="32.140625" style="1" customWidth="1"/>
    <col min="43" max="47" width="4.7109375" style="1" hidden="1" customWidth="1" outlineLevel="1"/>
    <col min="48" max="48" width="1.7109375" style="1" hidden="1" customWidth="1" outlineLevel="1"/>
    <col min="49" max="72" width="2.85546875" style="1" hidden="1" customWidth="1" outlineLevel="1"/>
    <col min="73" max="73" width="3.7109375" style="1" hidden="1" customWidth="1" outlineLevel="1"/>
    <col min="74" max="97" width="2.85546875" style="1" hidden="1" customWidth="1" outlineLevel="1"/>
    <col min="98" max="98" width="3.7109375" style="1" hidden="1" customWidth="1" outlineLevel="1"/>
    <col min="99" max="122" width="2.85546875" style="1" hidden="1" customWidth="1" outlineLevel="1"/>
    <col min="123" max="123" width="3.7109375" style="1" hidden="1" customWidth="1" outlineLevel="1"/>
    <col min="124" max="124" width="23" style="1" hidden="1" customWidth="1" outlineLevel="1"/>
    <col min="125" max="137" width="3.7109375" style="1" hidden="1" customWidth="1" outlineLevel="1"/>
    <col min="138" max="138" width="4.5703125" style="1" hidden="1" customWidth="1" outlineLevel="1"/>
    <col min="139" max="147" width="3.7109375" style="1" hidden="1" customWidth="1" outlineLevel="1"/>
    <col min="148" max="148" width="3.85546875" style="1" hidden="1" customWidth="1" outlineLevel="1"/>
    <col min="149" max="156" width="1.85546875" style="1" hidden="1" customWidth="1" outlineLevel="1"/>
    <col min="157" max="158" width="9.140625" style="1" hidden="1" customWidth="1" outlineLevel="1"/>
    <col min="159" max="159" width="3.28515625" style="3" bestFit="1" customWidth="1" collapsed="1"/>
    <col min="160" max="161" width="3.28515625" style="3" bestFit="1" customWidth="1"/>
    <col min="162" max="162" width="9.42578125" style="3" bestFit="1" customWidth="1"/>
    <col min="163" max="163" width="9" style="3" bestFit="1" customWidth="1"/>
    <col min="164" max="16384" width="9.140625" style="1"/>
  </cols>
  <sheetData>
    <row r="1" spans="1:212" ht="21.75" thickBot="1" x14ac:dyDescent="0.4">
      <c r="A1" s="170" t="s">
        <v>0</v>
      </c>
      <c r="B1" s="171"/>
      <c r="C1" s="171"/>
      <c r="D1" s="171"/>
      <c r="E1" s="171"/>
      <c r="F1" s="171"/>
      <c r="G1" s="171"/>
      <c r="H1" s="171"/>
      <c r="I1" s="171"/>
      <c r="J1" s="172"/>
      <c r="AP1" s="2" t="s">
        <v>1</v>
      </c>
    </row>
    <row r="2" spans="1:212" s="11" customFormat="1" ht="12.75" x14ac:dyDescent="0.2">
      <c r="A2" s="4"/>
      <c r="B2" s="5" t="s">
        <v>2</v>
      </c>
      <c r="C2" s="6" t="s">
        <v>3</v>
      </c>
      <c r="D2" s="7" t="s">
        <v>4</v>
      </c>
      <c r="E2" s="8" t="s">
        <v>5</v>
      </c>
      <c r="F2" s="9" t="s">
        <v>6</v>
      </c>
      <c r="G2" s="10"/>
      <c r="H2" s="7"/>
      <c r="I2" s="7"/>
      <c r="J2" s="7"/>
      <c r="EL2" s="12"/>
      <c r="EM2" s="12"/>
      <c r="EN2" s="12"/>
      <c r="EO2" s="12"/>
      <c r="EP2" s="12"/>
      <c r="EQ2" s="12"/>
      <c r="ER2" s="12"/>
      <c r="ES2" s="12"/>
      <c r="ET2" s="12"/>
      <c r="EU2" s="12"/>
      <c r="EV2" s="12"/>
      <c r="EW2" s="12"/>
      <c r="EX2" s="12"/>
      <c r="EY2" s="12"/>
      <c r="FA2" s="12"/>
      <c r="FB2" s="12"/>
      <c r="FC2" s="12"/>
      <c r="FD2" s="12"/>
      <c r="FE2" s="12"/>
      <c r="FF2" s="12"/>
      <c r="FG2" s="12"/>
      <c r="FH2" s="12"/>
      <c r="GA2" s="13"/>
      <c r="GB2" s="14"/>
      <c r="GC2" s="15"/>
      <c r="GF2" s="16"/>
      <c r="GG2" s="16"/>
      <c r="GH2" s="16"/>
      <c r="GI2" s="16"/>
      <c r="GJ2" s="16"/>
      <c r="GK2" s="16"/>
      <c r="GL2" s="16"/>
      <c r="GM2" s="16"/>
      <c r="GN2" s="16"/>
      <c r="GO2" s="16"/>
      <c r="GP2" s="16"/>
      <c r="GQ2" s="16"/>
      <c r="GR2" s="16"/>
      <c r="GS2" s="16"/>
      <c r="GT2" s="16"/>
      <c r="GU2" s="16"/>
      <c r="GV2" s="16"/>
      <c r="GW2" s="16"/>
      <c r="GX2" s="16"/>
      <c r="GY2" s="16"/>
      <c r="GZ2" s="16"/>
      <c r="HA2" s="16"/>
      <c r="HB2" s="16"/>
      <c r="HC2" s="16"/>
      <c r="HD2" s="16"/>
    </row>
    <row r="3" spans="1:212" s="17" customFormat="1" x14ac:dyDescent="0.2">
      <c r="A3" s="17" t="s">
        <v>7</v>
      </c>
      <c r="B3" s="17" t="s">
        <v>8</v>
      </c>
      <c r="C3" s="18"/>
      <c r="D3" s="18"/>
      <c r="E3" s="18"/>
      <c r="F3" s="18"/>
      <c r="G3" s="18"/>
      <c r="H3" s="18"/>
      <c r="I3" s="18"/>
      <c r="J3" s="18"/>
      <c r="FC3" s="19"/>
      <c r="FD3" s="19"/>
      <c r="FE3" s="19"/>
      <c r="FF3" s="19"/>
      <c r="FG3" s="19"/>
      <c r="FH3" s="1"/>
    </row>
    <row r="5" spans="1:212" x14ac:dyDescent="0.2">
      <c r="A5" s="17" t="s">
        <v>9</v>
      </c>
      <c r="B5" s="17"/>
      <c r="C5" s="20" t="s">
        <v>10</v>
      </c>
      <c r="D5" s="18"/>
      <c r="E5" s="18"/>
      <c r="F5" s="18"/>
      <c r="G5" s="18"/>
      <c r="H5" s="18"/>
      <c r="J5" s="18"/>
    </row>
    <row r="6" spans="1:212" x14ac:dyDescent="0.2">
      <c r="A6" s="17" t="s">
        <v>11</v>
      </c>
      <c r="B6" s="17" t="s">
        <v>12</v>
      </c>
      <c r="C6" s="18" t="s">
        <v>13</v>
      </c>
      <c r="D6" s="18" t="s">
        <v>14</v>
      </c>
      <c r="E6" s="18" t="s">
        <v>15</v>
      </c>
      <c r="F6" s="18" t="s">
        <v>16</v>
      </c>
      <c r="G6" s="18" t="s">
        <v>17</v>
      </c>
      <c r="H6" s="18" t="s">
        <v>18</v>
      </c>
      <c r="I6" s="18" t="s">
        <v>19</v>
      </c>
      <c r="J6" s="18" t="s">
        <v>20</v>
      </c>
    </row>
    <row r="7" spans="1:212" x14ac:dyDescent="0.2">
      <c r="A7" s="1">
        <v>1</v>
      </c>
      <c r="B7" s="1" t="s">
        <v>21</v>
      </c>
      <c r="C7" s="21">
        <v>18</v>
      </c>
      <c r="D7" s="21">
        <v>13</v>
      </c>
      <c r="E7" s="21">
        <v>2</v>
      </c>
      <c r="F7" s="21">
        <v>3</v>
      </c>
      <c r="G7" s="21">
        <v>93</v>
      </c>
      <c r="H7" s="21">
        <v>25</v>
      </c>
      <c r="I7" s="18">
        <v>28</v>
      </c>
      <c r="J7" s="22">
        <v>3.72</v>
      </c>
    </row>
    <row r="8" spans="1:212" x14ac:dyDescent="0.2">
      <c r="A8" s="1">
        <v>2</v>
      </c>
      <c r="B8" s="1" t="s">
        <v>22</v>
      </c>
      <c r="C8" s="21">
        <v>18</v>
      </c>
      <c r="D8" s="21">
        <v>13</v>
      </c>
      <c r="E8" s="21">
        <v>2</v>
      </c>
      <c r="F8" s="21">
        <v>3</v>
      </c>
      <c r="G8" s="21">
        <v>71</v>
      </c>
      <c r="H8" s="21">
        <v>26</v>
      </c>
      <c r="I8" s="18">
        <v>28</v>
      </c>
      <c r="J8" s="22">
        <v>2.7307692307692308</v>
      </c>
    </row>
    <row r="9" spans="1:212" x14ac:dyDescent="0.2">
      <c r="A9" s="1">
        <v>3</v>
      </c>
      <c r="B9" s="1" t="s">
        <v>23</v>
      </c>
      <c r="C9" s="21">
        <v>18</v>
      </c>
      <c r="D9" s="21">
        <v>12</v>
      </c>
      <c r="E9" s="21">
        <v>1</v>
      </c>
      <c r="F9" s="21">
        <v>5</v>
      </c>
      <c r="G9" s="21">
        <v>52</v>
      </c>
      <c r="H9" s="21">
        <v>32</v>
      </c>
      <c r="I9" s="18">
        <v>25</v>
      </c>
      <c r="J9" s="22">
        <v>1.625</v>
      </c>
    </row>
    <row r="10" spans="1:212" x14ac:dyDescent="0.2">
      <c r="A10" s="1">
        <v>4</v>
      </c>
      <c r="B10" s="1" t="s">
        <v>24</v>
      </c>
      <c r="C10" s="21">
        <v>18</v>
      </c>
      <c r="D10" s="21">
        <v>11</v>
      </c>
      <c r="E10" s="21">
        <v>0</v>
      </c>
      <c r="F10" s="21">
        <v>7</v>
      </c>
      <c r="G10" s="21">
        <v>69</v>
      </c>
      <c r="H10" s="21">
        <v>40</v>
      </c>
      <c r="I10" s="18">
        <v>22</v>
      </c>
      <c r="J10" s="22">
        <v>1.7250000000000001</v>
      </c>
    </row>
    <row r="11" spans="1:212" s="17" customFormat="1" x14ac:dyDescent="0.2">
      <c r="A11" s="1">
        <v>5</v>
      </c>
      <c r="B11" s="1" t="s">
        <v>25</v>
      </c>
      <c r="C11" s="21">
        <v>18</v>
      </c>
      <c r="D11" s="21">
        <v>9</v>
      </c>
      <c r="E11" s="21">
        <v>2</v>
      </c>
      <c r="F11" s="21">
        <v>7</v>
      </c>
      <c r="G11" s="21">
        <v>43</v>
      </c>
      <c r="H11" s="21">
        <v>45</v>
      </c>
      <c r="I11" s="18">
        <v>20</v>
      </c>
      <c r="J11" s="22">
        <v>0.9555555555555556</v>
      </c>
      <c r="FC11" s="19"/>
      <c r="FD11" s="19"/>
      <c r="FE11" s="19"/>
      <c r="FF11" s="19"/>
      <c r="FG11" s="19"/>
      <c r="FH11" s="1"/>
    </row>
    <row r="12" spans="1:212" s="17" customFormat="1" x14ac:dyDescent="0.2">
      <c r="A12" s="1">
        <v>6</v>
      </c>
      <c r="B12" s="1" t="s">
        <v>26</v>
      </c>
      <c r="C12" s="21">
        <v>18</v>
      </c>
      <c r="D12" s="21">
        <v>7</v>
      </c>
      <c r="E12" s="21">
        <v>2</v>
      </c>
      <c r="F12" s="21">
        <v>9</v>
      </c>
      <c r="G12" s="21">
        <v>38</v>
      </c>
      <c r="H12" s="21">
        <v>42</v>
      </c>
      <c r="I12" s="18">
        <v>16</v>
      </c>
      <c r="J12" s="22">
        <v>0.90476190476190477</v>
      </c>
      <c r="FC12" s="19"/>
      <c r="FD12" s="19"/>
      <c r="FE12" s="19"/>
      <c r="FF12" s="19"/>
      <c r="FG12" s="19"/>
      <c r="FH12" s="1"/>
    </row>
    <row r="13" spans="1:212" x14ac:dyDescent="0.2">
      <c r="A13" s="1">
        <v>7</v>
      </c>
      <c r="B13" s="1" t="s">
        <v>27</v>
      </c>
      <c r="C13" s="21">
        <v>18</v>
      </c>
      <c r="D13" s="21">
        <v>6</v>
      </c>
      <c r="E13" s="21">
        <v>2</v>
      </c>
      <c r="F13" s="21">
        <v>10</v>
      </c>
      <c r="G13" s="21">
        <v>40</v>
      </c>
      <c r="H13" s="21">
        <v>66</v>
      </c>
      <c r="I13" s="18">
        <v>14</v>
      </c>
      <c r="J13" s="22">
        <v>0.60606060606060608</v>
      </c>
    </row>
    <row r="14" spans="1:212" s="17" customFormat="1" x14ac:dyDescent="0.2">
      <c r="A14" s="17">
        <v>8</v>
      </c>
      <c r="B14" s="17" t="s">
        <v>28</v>
      </c>
      <c r="C14" s="18">
        <v>18</v>
      </c>
      <c r="D14" s="18">
        <v>6</v>
      </c>
      <c r="E14" s="18">
        <v>3</v>
      </c>
      <c r="F14" s="18">
        <v>9</v>
      </c>
      <c r="G14" s="18">
        <v>44</v>
      </c>
      <c r="H14" s="18">
        <v>60</v>
      </c>
      <c r="I14" s="18" t="s">
        <v>29</v>
      </c>
      <c r="J14" s="23">
        <v>0.73333333333333328</v>
      </c>
      <c r="FC14" s="19"/>
      <c r="FD14" s="19"/>
      <c r="FE14" s="19"/>
      <c r="FF14" s="19"/>
      <c r="FG14" s="19"/>
      <c r="FH14" s="1"/>
    </row>
    <row r="15" spans="1:212" s="17" customFormat="1" x14ac:dyDescent="0.2">
      <c r="A15" s="1">
        <v>9</v>
      </c>
      <c r="B15" s="1" t="s">
        <v>30</v>
      </c>
      <c r="C15" s="21">
        <v>18</v>
      </c>
      <c r="D15" s="21">
        <v>3</v>
      </c>
      <c r="E15" s="21">
        <v>2</v>
      </c>
      <c r="F15" s="21">
        <v>13</v>
      </c>
      <c r="G15" s="21">
        <v>33</v>
      </c>
      <c r="H15" s="21">
        <v>69</v>
      </c>
      <c r="I15" s="18">
        <v>8</v>
      </c>
      <c r="J15" s="22">
        <v>0.47826086956521741</v>
      </c>
      <c r="FC15" s="19"/>
      <c r="FD15" s="19"/>
      <c r="FE15" s="19"/>
      <c r="FF15" s="19"/>
      <c r="FG15" s="19"/>
      <c r="FH15" s="1"/>
    </row>
    <row r="16" spans="1:212" x14ac:dyDescent="0.2">
      <c r="A16" s="1">
        <v>10</v>
      </c>
      <c r="B16" s="1" t="s">
        <v>31</v>
      </c>
      <c r="C16" s="21">
        <v>18</v>
      </c>
      <c r="D16" s="21">
        <v>2</v>
      </c>
      <c r="E16" s="21">
        <v>0</v>
      </c>
      <c r="F16" s="21">
        <v>16</v>
      </c>
      <c r="G16" s="21">
        <v>26</v>
      </c>
      <c r="H16" s="21">
        <v>104</v>
      </c>
      <c r="I16" s="18">
        <v>4</v>
      </c>
      <c r="J16" s="22">
        <v>0.25</v>
      </c>
    </row>
    <row r="17" spans="1:164" x14ac:dyDescent="0.2">
      <c r="B17" s="1" t="s">
        <v>32</v>
      </c>
      <c r="G17" s="24">
        <f>SUM(G7:G16)</f>
        <v>509</v>
      </c>
      <c r="H17" s="24">
        <f>SUM(H7:H16)</f>
        <v>509</v>
      </c>
      <c r="J17" s="22"/>
    </row>
    <row r="19" spans="1:164" x14ac:dyDescent="0.2">
      <c r="A19" s="17" t="s">
        <v>33</v>
      </c>
      <c r="B19" s="17"/>
      <c r="C19" s="20" t="s">
        <v>10</v>
      </c>
      <c r="D19" s="18"/>
      <c r="E19" s="18"/>
      <c r="F19" s="18"/>
      <c r="G19" s="18"/>
      <c r="H19" s="18"/>
      <c r="J19" s="18"/>
    </row>
    <row r="20" spans="1:164" x14ac:dyDescent="0.2">
      <c r="A20" s="17" t="s">
        <v>11</v>
      </c>
      <c r="B20" s="17" t="s">
        <v>12</v>
      </c>
      <c r="C20" s="18" t="s">
        <v>13</v>
      </c>
      <c r="D20" s="18" t="s">
        <v>14</v>
      </c>
      <c r="E20" s="18" t="s">
        <v>15</v>
      </c>
      <c r="F20" s="18" t="s">
        <v>16</v>
      </c>
      <c r="G20" s="18" t="s">
        <v>17</v>
      </c>
      <c r="H20" s="18" t="s">
        <v>18</v>
      </c>
      <c r="I20" s="18" t="s">
        <v>19</v>
      </c>
      <c r="J20" s="18" t="s">
        <v>20</v>
      </c>
    </row>
    <row r="21" spans="1:164" x14ac:dyDescent="0.2">
      <c r="A21" s="1">
        <v>1</v>
      </c>
      <c r="B21" s="1" t="s">
        <v>34</v>
      </c>
      <c r="C21" s="21">
        <v>20</v>
      </c>
      <c r="D21" s="21">
        <v>13</v>
      </c>
      <c r="E21" s="21">
        <v>3</v>
      </c>
      <c r="F21" s="21">
        <v>4</v>
      </c>
      <c r="G21" s="21">
        <v>66</v>
      </c>
      <c r="H21" s="21">
        <v>23</v>
      </c>
      <c r="I21" s="18">
        <v>29</v>
      </c>
      <c r="J21" s="22">
        <v>2.8695652173913042</v>
      </c>
    </row>
    <row r="22" spans="1:164" x14ac:dyDescent="0.2">
      <c r="A22" s="1">
        <v>2</v>
      </c>
      <c r="B22" s="1" t="s">
        <v>26</v>
      </c>
      <c r="C22" s="21">
        <v>20</v>
      </c>
      <c r="D22" s="21">
        <v>13</v>
      </c>
      <c r="E22" s="21">
        <v>2</v>
      </c>
      <c r="F22" s="21">
        <v>5</v>
      </c>
      <c r="G22" s="21">
        <v>50</v>
      </c>
      <c r="H22" s="21">
        <v>22</v>
      </c>
      <c r="I22" s="18">
        <v>28</v>
      </c>
      <c r="J22" s="22">
        <v>2.2727272727272729</v>
      </c>
    </row>
    <row r="23" spans="1:164" s="17" customFormat="1" x14ac:dyDescent="0.2">
      <c r="A23" s="17">
        <v>3</v>
      </c>
      <c r="B23" s="17" t="s">
        <v>28</v>
      </c>
      <c r="C23" s="18">
        <v>20</v>
      </c>
      <c r="D23" s="18">
        <v>13</v>
      </c>
      <c r="E23" s="18">
        <v>1</v>
      </c>
      <c r="F23" s="18">
        <v>6</v>
      </c>
      <c r="G23" s="18">
        <v>108</v>
      </c>
      <c r="H23" s="18">
        <v>49</v>
      </c>
      <c r="I23" s="18">
        <v>27</v>
      </c>
      <c r="J23" s="23">
        <v>2.204081632653061</v>
      </c>
      <c r="FC23" s="19"/>
      <c r="FD23" s="19"/>
      <c r="FE23" s="19"/>
      <c r="FF23" s="19"/>
      <c r="FG23" s="19"/>
      <c r="FH23" s="1"/>
    </row>
    <row r="24" spans="1:164" x14ac:dyDescent="0.2">
      <c r="A24" s="1">
        <v>4</v>
      </c>
      <c r="B24" s="1" t="s">
        <v>30</v>
      </c>
      <c r="C24" s="21">
        <v>20</v>
      </c>
      <c r="D24" s="21">
        <v>12</v>
      </c>
      <c r="E24" s="21">
        <v>2</v>
      </c>
      <c r="F24" s="21">
        <v>6</v>
      </c>
      <c r="G24" s="21">
        <v>58</v>
      </c>
      <c r="H24" s="21">
        <v>34</v>
      </c>
      <c r="I24" s="18">
        <v>26</v>
      </c>
      <c r="J24" s="22">
        <v>1.7058823529411764</v>
      </c>
    </row>
    <row r="25" spans="1:164" x14ac:dyDescent="0.2">
      <c r="A25" s="1">
        <v>5</v>
      </c>
      <c r="B25" s="1" t="s">
        <v>35</v>
      </c>
      <c r="C25" s="21">
        <v>20</v>
      </c>
      <c r="D25" s="21">
        <v>12</v>
      </c>
      <c r="E25" s="21">
        <v>4</v>
      </c>
      <c r="F25" s="21">
        <v>4</v>
      </c>
      <c r="G25" s="21">
        <v>66</v>
      </c>
      <c r="H25" s="21">
        <v>39</v>
      </c>
      <c r="I25" s="18" t="s">
        <v>36</v>
      </c>
      <c r="J25" s="22">
        <v>1.6923076923076923</v>
      </c>
    </row>
    <row r="26" spans="1:164" s="17" customFormat="1" x14ac:dyDescent="0.2">
      <c r="A26" s="1">
        <v>6</v>
      </c>
      <c r="B26" s="1" t="s">
        <v>37</v>
      </c>
      <c r="C26" s="21">
        <v>20</v>
      </c>
      <c r="D26" s="21">
        <v>9</v>
      </c>
      <c r="E26" s="21">
        <v>4</v>
      </c>
      <c r="F26" s="21">
        <v>7</v>
      </c>
      <c r="G26" s="21">
        <v>34</v>
      </c>
      <c r="H26" s="21">
        <v>27</v>
      </c>
      <c r="I26" s="18">
        <v>22</v>
      </c>
      <c r="J26" s="22">
        <v>1.2592592592592593</v>
      </c>
      <c r="FC26" s="19"/>
      <c r="FD26" s="19"/>
      <c r="FE26" s="19"/>
      <c r="FF26" s="19"/>
      <c r="FG26" s="19"/>
      <c r="FH26" s="1"/>
    </row>
    <row r="27" spans="1:164" s="17" customFormat="1" x14ac:dyDescent="0.2">
      <c r="A27" s="1">
        <v>7</v>
      </c>
      <c r="B27" s="1" t="s">
        <v>38</v>
      </c>
      <c r="C27" s="21">
        <v>20</v>
      </c>
      <c r="D27" s="21">
        <v>7</v>
      </c>
      <c r="E27" s="21">
        <v>10</v>
      </c>
      <c r="F27" s="21">
        <v>3</v>
      </c>
      <c r="G27" s="21">
        <v>56</v>
      </c>
      <c r="H27" s="21">
        <v>62</v>
      </c>
      <c r="I27" s="18">
        <v>17</v>
      </c>
      <c r="J27" s="22">
        <v>0.90322580645161288</v>
      </c>
      <c r="FC27" s="19"/>
      <c r="FD27" s="19"/>
      <c r="FE27" s="19"/>
      <c r="FF27" s="19"/>
      <c r="FG27" s="19"/>
      <c r="FH27" s="1"/>
    </row>
    <row r="28" spans="1:164" s="17" customFormat="1" x14ac:dyDescent="0.2">
      <c r="A28" s="1">
        <v>8</v>
      </c>
      <c r="B28" s="1" t="s">
        <v>39</v>
      </c>
      <c r="C28" s="21">
        <v>20</v>
      </c>
      <c r="D28" s="21">
        <v>5</v>
      </c>
      <c r="E28" s="21">
        <v>4</v>
      </c>
      <c r="F28" s="21">
        <v>11</v>
      </c>
      <c r="G28" s="21">
        <v>40</v>
      </c>
      <c r="H28" s="21">
        <v>56</v>
      </c>
      <c r="I28" s="18">
        <v>14</v>
      </c>
      <c r="J28" s="22">
        <v>0.7142857142857143</v>
      </c>
      <c r="FC28" s="19"/>
      <c r="FD28" s="19"/>
      <c r="FE28" s="19"/>
      <c r="FF28" s="19"/>
      <c r="FG28" s="19"/>
      <c r="FH28" s="1"/>
    </row>
    <row r="29" spans="1:164" x14ac:dyDescent="0.2">
      <c r="A29" s="1">
        <v>9</v>
      </c>
      <c r="B29" s="1" t="s">
        <v>31</v>
      </c>
      <c r="C29" s="21">
        <v>20</v>
      </c>
      <c r="D29" s="21">
        <v>7</v>
      </c>
      <c r="E29" s="21">
        <v>0</v>
      </c>
      <c r="F29" s="21">
        <v>13</v>
      </c>
      <c r="G29" s="21">
        <v>35</v>
      </c>
      <c r="H29" s="21">
        <v>88</v>
      </c>
      <c r="I29" s="18">
        <v>14</v>
      </c>
      <c r="J29" s="22">
        <v>0.39772727272727271</v>
      </c>
    </row>
    <row r="30" spans="1:164" x14ac:dyDescent="0.2">
      <c r="A30" s="1">
        <v>10</v>
      </c>
      <c r="B30" s="1" t="s">
        <v>40</v>
      </c>
      <c r="C30" s="21">
        <v>20</v>
      </c>
      <c r="D30" s="21">
        <v>3</v>
      </c>
      <c r="E30" s="21">
        <v>2</v>
      </c>
      <c r="F30" s="21">
        <v>15</v>
      </c>
      <c r="G30" s="21">
        <v>31</v>
      </c>
      <c r="H30" s="21">
        <v>73</v>
      </c>
      <c r="I30" s="18">
        <v>8</v>
      </c>
      <c r="J30" s="22">
        <v>0.42465753424657532</v>
      </c>
    </row>
    <row r="31" spans="1:164" x14ac:dyDescent="0.2">
      <c r="A31" s="1">
        <v>11</v>
      </c>
      <c r="B31" s="1" t="s">
        <v>41</v>
      </c>
      <c r="C31" s="21">
        <v>20</v>
      </c>
      <c r="D31" s="21">
        <v>1</v>
      </c>
      <c r="E31" s="21">
        <v>5</v>
      </c>
      <c r="F31" s="21">
        <v>14</v>
      </c>
      <c r="G31" s="21">
        <v>27</v>
      </c>
      <c r="H31" s="21">
        <v>96</v>
      </c>
      <c r="I31" s="18" t="s">
        <v>42</v>
      </c>
      <c r="J31" s="22">
        <v>0.28125</v>
      </c>
    </row>
    <row r="32" spans="1:164" x14ac:dyDescent="0.2">
      <c r="B32" s="1" t="s">
        <v>43</v>
      </c>
      <c r="G32" s="25">
        <f>SUM(G21:G31)</f>
        <v>571</v>
      </c>
      <c r="H32" s="25">
        <f>SUM(H21:H31)</f>
        <v>569</v>
      </c>
      <c r="J32" s="22"/>
    </row>
    <row r="34" spans="1:164" x14ac:dyDescent="0.2">
      <c r="A34" s="17" t="s">
        <v>44</v>
      </c>
      <c r="B34" s="17"/>
      <c r="C34" s="20" t="s">
        <v>45</v>
      </c>
      <c r="D34" s="18"/>
      <c r="E34" s="18"/>
      <c r="F34" s="18"/>
      <c r="G34" s="18"/>
      <c r="H34" s="18"/>
      <c r="J34" s="18"/>
    </row>
    <row r="35" spans="1:164" x14ac:dyDescent="0.2">
      <c r="A35" s="17" t="s">
        <v>11</v>
      </c>
      <c r="B35" s="17" t="s">
        <v>12</v>
      </c>
      <c r="C35" s="18" t="s">
        <v>13</v>
      </c>
      <c r="D35" s="18" t="s">
        <v>14</v>
      </c>
      <c r="E35" s="18" t="s">
        <v>15</v>
      </c>
      <c r="F35" s="18" t="s">
        <v>16</v>
      </c>
      <c r="G35" s="18" t="s">
        <v>17</v>
      </c>
      <c r="H35" s="18" t="s">
        <v>18</v>
      </c>
      <c r="I35" s="18" t="s">
        <v>19</v>
      </c>
      <c r="J35" s="18" t="s">
        <v>20</v>
      </c>
    </row>
    <row r="36" spans="1:164" x14ac:dyDescent="0.2">
      <c r="A36" s="1">
        <v>1</v>
      </c>
      <c r="B36" s="1" t="s">
        <v>23</v>
      </c>
      <c r="C36" s="21">
        <v>18</v>
      </c>
      <c r="D36" s="21">
        <v>15</v>
      </c>
      <c r="E36" s="21">
        <v>1</v>
      </c>
      <c r="F36" s="21">
        <v>2</v>
      </c>
      <c r="G36" s="21">
        <v>56</v>
      </c>
      <c r="H36" s="21">
        <v>23</v>
      </c>
      <c r="I36" s="18">
        <v>31</v>
      </c>
      <c r="J36" s="22">
        <v>2.4347826086956523</v>
      </c>
    </row>
    <row r="37" spans="1:164" x14ac:dyDescent="0.2">
      <c r="A37" s="1">
        <v>2</v>
      </c>
      <c r="B37" s="1" t="s">
        <v>26</v>
      </c>
      <c r="C37" s="21">
        <v>18</v>
      </c>
      <c r="D37" s="21">
        <v>13</v>
      </c>
      <c r="E37" s="21">
        <v>3</v>
      </c>
      <c r="F37" s="21">
        <v>2</v>
      </c>
      <c r="G37" s="21">
        <v>71</v>
      </c>
      <c r="H37" s="21">
        <v>27</v>
      </c>
      <c r="I37" s="18">
        <v>29</v>
      </c>
      <c r="J37" s="22">
        <v>2.6296296296296298</v>
      </c>
    </row>
    <row r="38" spans="1:164" x14ac:dyDescent="0.2">
      <c r="A38" s="1">
        <v>3</v>
      </c>
      <c r="B38" s="1" t="s">
        <v>46</v>
      </c>
      <c r="C38" s="21">
        <v>18</v>
      </c>
      <c r="D38" s="21">
        <v>11</v>
      </c>
      <c r="E38" s="21">
        <v>1</v>
      </c>
      <c r="F38" s="21">
        <v>6</v>
      </c>
      <c r="G38" s="21">
        <v>73</v>
      </c>
      <c r="H38" s="21">
        <v>42</v>
      </c>
      <c r="I38" s="18">
        <v>23</v>
      </c>
      <c r="J38" s="22">
        <v>1.7380952380952381</v>
      </c>
    </row>
    <row r="39" spans="1:164" x14ac:dyDescent="0.2">
      <c r="A39" s="1">
        <v>4</v>
      </c>
      <c r="B39" s="1" t="s">
        <v>34</v>
      </c>
      <c r="C39" s="21">
        <v>18</v>
      </c>
      <c r="D39" s="21">
        <v>10</v>
      </c>
      <c r="E39" s="21">
        <v>2</v>
      </c>
      <c r="F39" s="21">
        <v>6</v>
      </c>
      <c r="G39" s="21">
        <v>55</v>
      </c>
      <c r="H39" s="21">
        <v>40</v>
      </c>
      <c r="I39" s="18">
        <v>22</v>
      </c>
      <c r="J39" s="22">
        <v>1.375</v>
      </c>
    </row>
    <row r="40" spans="1:164" x14ac:dyDescent="0.2">
      <c r="A40" s="1">
        <v>5</v>
      </c>
      <c r="B40" s="1" t="s">
        <v>47</v>
      </c>
      <c r="C40" s="21">
        <v>18</v>
      </c>
      <c r="D40" s="21">
        <v>10</v>
      </c>
      <c r="E40" s="21">
        <v>2</v>
      </c>
      <c r="F40" s="21">
        <v>6</v>
      </c>
      <c r="G40" s="21">
        <v>56</v>
      </c>
      <c r="H40" s="21">
        <v>49</v>
      </c>
      <c r="I40" s="18">
        <v>22</v>
      </c>
      <c r="J40" s="22">
        <v>1.1428571428571428</v>
      </c>
    </row>
    <row r="41" spans="1:164" s="17" customFormat="1" x14ac:dyDescent="0.2">
      <c r="A41" s="17">
        <v>6</v>
      </c>
      <c r="B41" s="17" t="s">
        <v>28</v>
      </c>
      <c r="C41" s="18">
        <v>18</v>
      </c>
      <c r="D41" s="18">
        <v>8</v>
      </c>
      <c r="E41" s="18">
        <v>2</v>
      </c>
      <c r="F41" s="18">
        <v>8</v>
      </c>
      <c r="G41" s="18">
        <v>45</v>
      </c>
      <c r="H41" s="18">
        <v>39</v>
      </c>
      <c r="I41" s="18">
        <v>18</v>
      </c>
      <c r="J41" s="23">
        <v>1.1538461538461537</v>
      </c>
      <c r="FC41" s="19"/>
      <c r="FD41" s="19"/>
      <c r="FE41" s="19"/>
      <c r="FF41" s="19"/>
      <c r="FG41" s="19"/>
      <c r="FH41" s="1"/>
    </row>
    <row r="42" spans="1:164" s="17" customFormat="1" x14ac:dyDescent="0.2">
      <c r="A42" s="1">
        <v>7</v>
      </c>
      <c r="B42" s="1" t="s">
        <v>48</v>
      </c>
      <c r="C42" s="21">
        <v>18</v>
      </c>
      <c r="D42" s="21">
        <v>4</v>
      </c>
      <c r="E42" s="21">
        <v>5</v>
      </c>
      <c r="F42" s="21">
        <v>9</v>
      </c>
      <c r="G42" s="21">
        <v>34</v>
      </c>
      <c r="H42" s="21">
        <v>58</v>
      </c>
      <c r="I42" s="18">
        <v>13</v>
      </c>
      <c r="J42" s="22">
        <v>0.58620689655172409</v>
      </c>
      <c r="FC42" s="19"/>
      <c r="FD42" s="19"/>
      <c r="FE42" s="19"/>
      <c r="FF42" s="19"/>
      <c r="FG42" s="19"/>
      <c r="FH42" s="1"/>
    </row>
    <row r="43" spans="1:164" s="17" customFormat="1" x14ac:dyDescent="0.2">
      <c r="A43" s="1">
        <v>8</v>
      </c>
      <c r="B43" s="1" t="s">
        <v>49</v>
      </c>
      <c r="C43" s="21">
        <v>18</v>
      </c>
      <c r="D43" s="21">
        <v>3</v>
      </c>
      <c r="E43" s="21">
        <v>4</v>
      </c>
      <c r="F43" s="21">
        <v>11</v>
      </c>
      <c r="G43" s="21">
        <v>34</v>
      </c>
      <c r="H43" s="21">
        <v>56</v>
      </c>
      <c r="I43" s="18">
        <v>10</v>
      </c>
      <c r="J43" s="22">
        <v>0.6071428571428571</v>
      </c>
      <c r="FC43" s="19"/>
      <c r="FD43" s="19"/>
      <c r="FE43" s="19"/>
      <c r="FF43" s="19"/>
      <c r="FG43" s="19"/>
      <c r="FH43" s="1"/>
    </row>
    <row r="44" spans="1:164" x14ac:dyDescent="0.2">
      <c r="A44" s="1">
        <v>9</v>
      </c>
      <c r="B44" s="1" t="s">
        <v>50</v>
      </c>
      <c r="C44" s="21">
        <v>18</v>
      </c>
      <c r="D44" s="21">
        <v>2</v>
      </c>
      <c r="E44" s="21">
        <v>2</v>
      </c>
      <c r="F44" s="21">
        <v>14</v>
      </c>
      <c r="G44" s="21">
        <v>31</v>
      </c>
      <c r="H44" s="21">
        <v>64</v>
      </c>
      <c r="I44" s="18">
        <v>6</v>
      </c>
      <c r="J44" s="22">
        <v>0.484375</v>
      </c>
    </row>
    <row r="45" spans="1:164" x14ac:dyDescent="0.2">
      <c r="A45" s="1">
        <v>10</v>
      </c>
      <c r="B45" s="1" t="s">
        <v>51</v>
      </c>
      <c r="C45" s="21">
        <v>18</v>
      </c>
      <c r="D45" s="21">
        <v>3</v>
      </c>
      <c r="E45" s="21">
        <v>1</v>
      </c>
      <c r="F45" s="21">
        <v>14</v>
      </c>
      <c r="G45" s="21">
        <v>20</v>
      </c>
      <c r="H45" s="21">
        <v>77</v>
      </c>
      <c r="I45" s="18" t="s">
        <v>42</v>
      </c>
      <c r="J45" s="22">
        <v>0.25974025974025972</v>
      </c>
    </row>
    <row r="46" spans="1:164" x14ac:dyDescent="0.2">
      <c r="B46" s="1" t="s">
        <v>52</v>
      </c>
      <c r="G46" s="24">
        <f>SUM(G36:G45)</f>
        <v>475</v>
      </c>
      <c r="H46" s="24">
        <f>SUM(H36:H45)</f>
        <v>475</v>
      </c>
      <c r="J46" s="22"/>
    </row>
    <row r="48" spans="1:164" x14ac:dyDescent="0.2">
      <c r="A48" s="17" t="s">
        <v>53</v>
      </c>
      <c r="B48" s="17"/>
      <c r="C48" s="20" t="s">
        <v>45</v>
      </c>
      <c r="D48" s="18"/>
      <c r="E48" s="18"/>
      <c r="F48" s="18"/>
      <c r="G48" s="18"/>
      <c r="H48" s="18"/>
      <c r="J48" s="18"/>
    </row>
    <row r="49" spans="1:164" x14ac:dyDescent="0.2">
      <c r="A49" s="17" t="s">
        <v>11</v>
      </c>
      <c r="B49" s="17" t="s">
        <v>12</v>
      </c>
      <c r="C49" s="18" t="s">
        <v>13</v>
      </c>
      <c r="D49" s="18" t="s">
        <v>14</v>
      </c>
      <c r="E49" s="18" t="s">
        <v>15</v>
      </c>
      <c r="F49" s="18" t="s">
        <v>16</v>
      </c>
      <c r="G49" s="18" t="s">
        <v>17</v>
      </c>
      <c r="H49" s="18" t="s">
        <v>18</v>
      </c>
      <c r="I49" s="18" t="s">
        <v>19</v>
      </c>
      <c r="J49" s="18" t="s">
        <v>20</v>
      </c>
    </row>
    <row r="50" spans="1:164" s="17" customFormat="1" x14ac:dyDescent="0.2">
      <c r="A50" s="17">
        <v>1</v>
      </c>
      <c r="B50" s="17" t="s">
        <v>28</v>
      </c>
      <c r="C50" s="18">
        <v>18</v>
      </c>
      <c r="D50" s="18">
        <v>14</v>
      </c>
      <c r="E50" s="18">
        <v>3</v>
      </c>
      <c r="F50" s="18">
        <v>1</v>
      </c>
      <c r="G50" s="18">
        <v>75</v>
      </c>
      <c r="H50" s="18">
        <v>23</v>
      </c>
      <c r="I50" s="18">
        <v>31</v>
      </c>
      <c r="J50" s="23">
        <v>3.2608695652173911</v>
      </c>
      <c r="FC50" s="19"/>
      <c r="FD50" s="19"/>
      <c r="FE50" s="19"/>
      <c r="FF50" s="19"/>
      <c r="FG50" s="19"/>
      <c r="FH50" s="1"/>
    </row>
    <row r="51" spans="1:164" x14ac:dyDescent="0.2">
      <c r="A51" s="1">
        <v>2</v>
      </c>
      <c r="B51" s="1" t="s">
        <v>54</v>
      </c>
      <c r="C51" s="21">
        <v>18</v>
      </c>
      <c r="D51" s="21">
        <v>14</v>
      </c>
      <c r="E51" s="21">
        <v>0</v>
      </c>
      <c r="F51" s="21">
        <v>4</v>
      </c>
      <c r="G51" s="21">
        <v>97</v>
      </c>
      <c r="H51" s="21">
        <v>42</v>
      </c>
      <c r="I51" s="18">
        <v>28</v>
      </c>
      <c r="J51" s="22">
        <v>2.3095238095238093</v>
      </c>
    </row>
    <row r="52" spans="1:164" x14ac:dyDescent="0.2">
      <c r="A52" s="1">
        <v>3</v>
      </c>
      <c r="B52" s="1" t="s">
        <v>55</v>
      </c>
      <c r="C52" s="21">
        <v>18</v>
      </c>
      <c r="D52" s="21">
        <v>12</v>
      </c>
      <c r="E52" s="21">
        <v>2</v>
      </c>
      <c r="F52" s="21">
        <v>4</v>
      </c>
      <c r="G52" s="21">
        <v>49</v>
      </c>
      <c r="H52" s="21">
        <v>28</v>
      </c>
      <c r="I52" s="18">
        <v>26</v>
      </c>
      <c r="J52" s="22">
        <v>1.75</v>
      </c>
    </row>
    <row r="53" spans="1:164" x14ac:dyDescent="0.2">
      <c r="A53" s="1">
        <v>4</v>
      </c>
      <c r="B53" s="1" t="s">
        <v>46</v>
      </c>
      <c r="C53" s="21">
        <v>18</v>
      </c>
      <c r="D53" s="21">
        <v>11</v>
      </c>
      <c r="E53" s="21">
        <v>3</v>
      </c>
      <c r="F53" s="21">
        <v>4</v>
      </c>
      <c r="G53" s="21">
        <v>82</v>
      </c>
      <c r="H53" s="21">
        <v>44</v>
      </c>
      <c r="I53" s="18">
        <v>25</v>
      </c>
      <c r="J53" s="22">
        <v>1.8636363636363635</v>
      </c>
    </row>
    <row r="54" spans="1:164" x14ac:dyDescent="0.2">
      <c r="A54" s="1">
        <v>5</v>
      </c>
      <c r="B54" s="1" t="s">
        <v>47</v>
      </c>
      <c r="C54" s="21">
        <v>18</v>
      </c>
      <c r="D54" s="21">
        <v>10</v>
      </c>
      <c r="E54" s="21">
        <v>1</v>
      </c>
      <c r="F54" s="21">
        <v>7</v>
      </c>
      <c r="G54" s="21">
        <v>61</v>
      </c>
      <c r="H54" s="21">
        <v>59</v>
      </c>
      <c r="I54" s="18">
        <v>21</v>
      </c>
      <c r="J54" s="22">
        <v>1.0338983050847457</v>
      </c>
    </row>
    <row r="55" spans="1:164" x14ac:dyDescent="0.2">
      <c r="A55" s="1">
        <v>6</v>
      </c>
      <c r="B55" s="1" t="s">
        <v>56</v>
      </c>
      <c r="C55" s="21">
        <v>18</v>
      </c>
      <c r="D55" s="21">
        <v>8</v>
      </c>
      <c r="E55" s="21">
        <v>3</v>
      </c>
      <c r="F55" s="21">
        <v>7</v>
      </c>
      <c r="G55" s="21">
        <v>51</v>
      </c>
      <c r="H55" s="21">
        <v>47</v>
      </c>
      <c r="I55" s="18">
        <v>19</v>
      </c>
      <c r="J55" s="22">
        <v>1.0851063829787233</v>
      </c>
    </row>
    <row r="56" spans="1:164" x14ac:dyDescent="0.2">
      <c r="A56" s="1">
        <v>7</v>
      </c>
      <c r="B56" s="1" t="s">
        <v>57</v>
      </c>
      <c r="C56" s="21">
        <v>18</v>
      </c>
      <c r="D56" s="21">
        <v>3</v>
      </c>
      <c r="E56" s="21">
        <v>3</v>
      </c>
      <c r="F56" s="21">
        <v>12</v>
      </c>
      <c r="G56" s="21">
        <v>23</v>
      </c>
      <c r="H56" s="21">
        <v>68</v>
      </c>
      <c r="I56" s="18">
        <v>9</v>
      </c>
      <c r="J56" s="22">
        <v>0.33823529411764708</v>
      </c>
    </row>
    <row r="57" spans="1:164" x14ac:dyDescent="0.2">
      <c r="A57" s="1">
        <v>8</v>
      </c>
      <c r="B57" s="1" t="s">
        <v>58</v>
      </c>
      <c r="C57" s="21">
        <v>18</v>
      </c>
      <c r="D57" s="21">
        <v>3</v>
      </c>
      <c r="E57" s="21">
        <v>1</v>
      </c>
      <c r="F57" s="21">
        <v>14</v>
      </c>
      <c r="G57" s="21">
        <v>32</v>
      </c>
      <c r="H57" s="21">
        <v>51</v>
      </c>
      <c r="I57" s="18">
        <v>7</v>
      </c>
      <c r="J57" s="22">
        <v>0.62745098039215685</v>
      </c>
    </row>
    <row r="58" spans="1:164" s="17" customFormat="1" x14ac:dyDescent="0.2">
      <c r="A58" s="1">
        <v>9</v>
      </c>
      <c r="B58" s="1" t="s">
        <v>59</v>
      </c>
      <c r="C58" s="21">
        <v>18</v>
      </c>
      <c r="D58" s="21">
        <v>2</v>
      </c>
      <c r="E58" s="21">
        <v>3</v>
      </c>
      <c r="F58" s="21">
        <v>13</v>
      </c>
      <c r="G58" s="21">
        <v>18</v>
      </c>
      <c r="H58" s="21">
        <v>72</v>
      </c>
      <c r="I58" s="18">
        <v>7</v>
      </c>
      <c r="J58" s="22">
        <v>0.25</v>
      </c>
      <c r="FC58" s="19"/>
      <c r="FD58" s="19"/>
      <c r="FE58" s="19"/>
      <c r="FF58" s="19"/>
      <c r="FG58" s="19"/>
      <c r="FH58" s="1"/>
    </row>
    <row r="59" spans="1:164" s="17" customFormat="1" x14ac:dyDescent="0.2">
      <c r="A59" s="1">
        <v>10</v>
      </c>
      <c r="B59" s="1" t="s">
        <v>60</v>
      </c>
      <c r="C59" s="21">
        <v>18</v>
      </c>
      <c r="D59" s="21">
        <v>2</v>
      </c>
      <c r="E59" s="21">
        <v>3</v>
      </c>
      <c r="F59" s="21">
        <v>13</v>
      </c>
      <c r="G59" s="21">
        <v>24</v>
      </c>
      <c r="H59" s="21">
        <v>88</v>
      </c>
      <c r="I59" s="18">
        <v>7</v>
      </c>
      <c r="J59" s="22">
        <v>0.27272727272727271</v>
      </c>
      <c r="FC59" s="19"/>
      <c r="FD59" s="19"/>
      <c r="FE59" s="19"/>
      <c r="FF59" s="19"/>
      <c r="FG59" s="19"/>
      <c r="FH59" s="1"/>
    </row>
    <row r="60" spans="1:164" x14ac:dyDescent="0.2">
      <c r="G60" s="25">
        <f>SUM(G50:G59)</f>
        <v>512</v>
      </c>
      <c r="H60" s="25">
        <f>SUM(H50:H59)</f>
        <v>522</v>
      </c>
      <c r="J60" s="22"/>
    </row>
    <row r="62" spans="1:164" x14ac:dyDescent="0.2">
      <c r="A62" s="17" t="s">
        <v>61</v>
      </c>
      <c r="B62" s="17"/>
      <c r="C62" s="20" t="s">
        <v>62</v>
      </c>
      <c r="D62" s="18"/>
      <c r="E62" s="18"/>
      <c r="F62" s="18"/>
      <c r="G62" s="18"/>
      <c r="H62" s="18"/>
      <c r="J62" s="18"/>
    </row>
    <row r="63" spans="1:164" x14ac:dyDescent="0.2">
      <c r="A63" s="17" t="s">
        <v>11</v>
      </c>
      <c r="B63" s="17" t="s">
        <v>12</v>
      </c>
      <c r="C63" s="18" t="s">
        <v>13</v>
      </c>
      <c r="D63" s="18" t="s">
        <v>14</v>
      </c>
      <c r="E63" s="18" t="s">
        <v>15</v>
      </c>
      <c r="F63" s="18" t="s">
        <v>16</v>
      </c>
      <c r="G63" s="18" t="s">
        <v>17</v>
      </c>
      <c r="H63" s="18" t="s">
        <v>18</v>
      </c>
      <c r="I63" s="18" t="s">
        <v>19</v>
      </c>
      <c r="J63" s="18" t="s">
        <v>20</v>
      </c>
    </row>
    <row r="64" spans="1:164" x14ac:dyDescent="0.2">
      <c r="A64" s="1">
        <v>1</v>
      </c>
      <c r="B64" s="1" t="s">
        <v>63</v>
      </c>
      <c r="C64" s="21">
        <v>18</v>
      </c>
      <c r="D64" s="21">
        <v>15</v>
      </c>
      <c r="E64" s="21">
        <v>2</v>
      </c>
      <c r="F64" s="21">
        <v>1</v>
      </c>
      <c r="G64" s="21">
        <v>72</v>
      </c>
      <c r="H64" s="21">
        <v>25</v>
      </c>
      <c r="I64" s="18">
        <v>32</v>
      </c>
      <c r="J64" s="22">
        <v>2.88</v>
      </c>
    </row>
    <row r="65" spans="1:164" x14ac:dyDescent="0.2">
      <c r="A65" s="1">
        <v>2</v>
      </c>
      <c r="B65" s="1" t="s">
        <v>64</v>
      </c>
      <c r="C65" s="21">
        <v>18</v>
      </c>
      <c r="D65" s="21">
        <v>14</v>
      </c>
      <c r="E65" s="21">
        <v>2</v>
      </c>
      <c r="F65" s="21">
        <v>2</v>
      </c>
      <c r="G65" s="21">
        <v>83</v>
      </c>
      <c r="H65" s="21">
        <v>28</v>
      </c>
      <c r="I65" s="18">
        <v>30</v>
      </c>
      <c r="J65" s="22">
        <v>2.9642857142857144</v>
      </c>
    </row>
    <row r="66" spans="1:164" x14ac:dyDescent="0.2">
      <c r="A66" s="1">
        <v>3</v>
      </c>
      <c r="B66" s="1" t="s">
        <v>46</v>
      </c>
      <c r="C66" s="21">
        <v>18</v>
      </c>
      <c r="D66" s="21">
        <v>11</v>
      </c>
      <c r="E66" s="21">
        <v>4</v>
      </c>
      <c r="F66" s="21">
        <v>3</v>
      </c>
      <c r="G66" s="21">
        <v>61</v>
      </c>
      <c r="H66" s="21">
        <v>33</v>
      </c>
      <c r="I66" s="18">
        <v>26</v>
      </c>
      <c r="J66" s="22">
        <v>1.8484848484848484</v>
      </c>
    </row>
    <row r="67" spans="1:164" x14ac:dyDescent="0.2">
      <c r="A67" s="1">
        <v>4</v>
      </c>
      <c r="B67" s="1" t="s">
        <v>54</v>
      </c>
      <c r="C67" s="21">
        <v>18</v>
      </c>
      <c r="D67" s="21">
        <v>8</v>
      </c>
      <c r="E67" s="21">
        <v>3</v>
      </c>
      <c r="F67" s="21">
        <v>7</v>
      </c>
      <c r="G67" s="21">
        <v>41</v>
      </c>
      <c r="H67" s="21">
        <v>37</v>
      </c>
      <c r="I67" s="18">
        <v>19</v>
      </c>
      <c r="J67" s="22">
        <v>1.1081081081081081</v>
      </c>
    </row>
    <row r="68" spans="1:164" x14ac:dyDescent="0.2">
      <c r="A68" s="1">
        <v>5</v>
      </c>
      <c r="B68" s="1" t="s">
        <v>65</v>
      </c>
      <c r="C68" s="21">
        <v>18</v>
      </c>
      <c r="D68" s="21">
        <v>7</v>
      </c>
      <c r="E68" s="21">
        <v>3</v>
      </c>
      <c r="F68" s="21">
        <v>8</v>
      </c>
      <c r="G68" s="21">
        <v>31</v>
      </c>
      <c r="H68" s="21">
        <v>39</v>
      </c>
      <c r="I68" s="18">
        <v>17</v>
      </c>
      <c r="J68" s="22">
        <v>0.79487179487179482</v>
      </c>
    </row>
    <row r="69" spans="1:164" x14ac:dyDescent="0.2">
      <c r="A69" s="1">
        <v>6</v>
      </c>
      <c r="B69" s="1" t="s">
        <v>66</v>
      </c>
      <c r="C69" s="21">
        <v>18</v>
      </c>
      <c r="D69" s="21">
        <v>7</v>
      </c>
      <c r="E69" s="21">
        <v>2</v>
      </c>
      <c r="F69" s="21">
        <v>9</v>
      </c>
      <c r="G69" s="21">
        <v>43</v>
      </c>
      <c r="H69" s="21">
        <v>47</v>
      </c>
      <c r="I69" s="18">
        <v>16</v>
      </c>
      <c r="J69" s="22">
        <v>0.91489361702127658</v>
      </c>
    </row>
    <row r="70" spans="1:164" s="17" customFormat="1" x14ac:dyDescent="0.2">
      <c r="A70" s="17">
        <v>7</v>
      </c>
      <c r="B70" s="17" t="s">
        <v>28</v>
      </c>
      <c r="C70" s="18">
        <v>18</v>
      </c>
      <c r="D70" s="18">
        <v>6</v>
      </c>
      <c r="E70" s="18">
        <v>1</v>
      </c>
      <c r="F70" s="18">
        <v>11</v>
      </c>
      <c r="G70" s="18">
        <v>34</v>
      </c>
      <c r="H70" s="18">
        <v>46</v>
      </c>
      <c r="I70" s="18">
        <v>13</v>
      </c>
      <c r="J70" s="23">
        <v>0.73913043478260865</v>
      </c>
      <c r="FC70" s="19"/>
      <c r="FD70" s="19"/>
      <c r="FE70" s="19"/>
      <c r="FF70" s="19"/>
      <c r="FG70" s="19"/>
      <c r="FH70" s="1"/>
    </row>
    <row r="71" spans="1:164" x14ac:dyDescent="0.2">
      <c r="A71" s="1">
        <v>8</v>
      </c>
      <c r="B71" s="1" t="s">
        <v>26</v>
      </c>
      <c r="C71" s="21">
        <v>18</v>
      </c>
      <c r="D71" s="21">
        <v>5</v>
      </c>
      <c r="E71" s="21">
        <v>1</v>
      </c>
      <c r="F71" s="21">
        <v>12</v>
      </c>
      <c r="G71" s="21">
        <v>35</v>
      </c>
      <c r="H71" s="21">
        <v>55</v>
      </c>
      <c r="I71" s="18">
        <v>11</v>
      </c>
      <c r="J71" s="22">
        <v>0.63636363636363635</v>
      </c>
    </row>
    <row r="72" spans="1:164" x14ac:dyDescent="0.2">
      <c r="A72" s="1">
        <v>9</v>
      </c>
      <c r="B72" s="1" t="s">
        <v>67</v>
      </c>
      <c r="C72" s="21">
        <v>18</v>
      </c>
      <c r="D72" s="21">
        <v>5</v>
      </c>
      <c r="E72" s="21">
        <v>1</v>
      </c>
      <c r="F72" s="21">
        <v>12</v>
      </c>
      <c r="G72" s="21">
        <v>36</v>
      </c>
      <c r="H72" s="21">
        <v>75</v>
      </c>
      <c r="I72" s="18">
        <v>11</v>
      </c>
      <c r="J72" s="22">
        <v>0.48</v>
      </c>
    </row>
    <row r="73" spans="1:164" x14ac:dyDescent="0.2">
      <c r="A73" s="1">
        <v>10</v>
      </c>
      <c r="B73" s="1" t="s">
        <v>37</v>
      </c>
      <c r="C73" s="21">
        <v>18</v>
      </c>
      <c r="D73" s="21">
        <v>2</v>
      </c>
      <c r="E73" s="21">
        <v>1</v>
      </c>
      <c r="F73" s="21">
        <v>15</v>
      </c>
      <c r="G73" s="21">
        <v>14</v>
      </c>
      <c r="H73" s="21">
        <v>62</v>
      </c>
      <c r="I73" s="18">
        <v>5</v>
      </c>
      <c r="J73" s="22">
        <v>0.22580645161290322</v>
      </c>
    </row>
    <row r="74" spans="1:164" s="17" customFormat="1" x14ac:dyDescent="0.2">
      <c r="A74" s="1"/>
      <c r="B74" s="1" t="s">
        <v>68</v>
      </c>
      <c r="C74" s="21"/>
      <c r="D74" s="21"/>
      <c r="E74" s="21"/>
      <c r="F74" s="21"/>
      <c r="G74" s="25">
        <f>SUM(G64:G73)</f>
        <v>450</v>
      </c>
      <c r="H74" s="25">
        <f>SUM(H64:H73)</f>
        <v>447</v>
      </c>
      <c r="I74" s="18"/>
      <c r="J74" s="22"/>
      <c r="FC74" s="19"/>
      <c r="FD74" s="19"/>
      <c r="FE74" s="19"/>
      <c r="FF74" s="19"/>
      <c r="FG74" s="19"/>
      <c r="FH74" s="1"/>
    </row>
    <row r="76" spans="1:164" x14ac:dyDescent="0.2">
      <c r="A76" s="17" t="s">
        <v>69</v>
      </c>
      <c r="B76" s="26" t="s">
        <v>70</v>
      </c>
      <c r="C76" s="20" t="s">
        <v>71</v>
      </c>
      <c r="D76" s="18"/>
      <c r="E76" s="18"/>
      <c r="F76" s="18"/>
      <c r="G76" s="18"/>
      <c r="H76" s="18"/>
      <c r="J76" s="18"/>
    </row>
    <row r="77" spans="1:164" x14ac:dyDescent="0.2">
      <c r="A77" s="17" t="s">
        <v>11</v>
      </c>
      <c r="B77" s="17" t="s">
        <v>12</v>
      </c>
      <c r="C77" s="18" t="s">
        <v>13</v>
      </c>
      <c r="D77" s="18" t="s">
        <v>14</v>
      </c>
      <c r="E77" s="18" t="s">
        <v>15</v>
      </c>
      <c r="F77" s="18" t="s">
        <v>16</v>
      </c>
      <c r="G77" s="18" t="s">
        <v>17</v>
      </c>
      <c r="H77" s="18" t="s">
        <v>18</v>
      </c>
      <c r="I77" s="18" t="s">
        <v>19</v>
      </c>
      <c r="J77" s="18" t="s">
        <v>20</v>
      </c>
    </row>
    <row r="78" spans="1:164" x14ac:dyDescent="0.2">
      <c r="A78" s="1">
        <v>1</v>
      </c>
      <c r="B78" s="1" t="s">
        <v>46</v>
      </c>
      <c r="C78" s="21">
        <v>18</v>
      </c>
      <c r="D78" s="21">
        <v>16</v>
      </c>
      <c r="E78" s="21">
        <v>0</v>
      </c>
      <c r="F78" s="21">
        <v>2</v>
      </c>
      <c r="G78" s="21">
        <v>57</v>
      </c>
      <c r="H78" s="21">
        <v>13</v>
      </c>
      <c r="I78" s="18">
        <v>32</v>
      </c>
      <c r="J78" s="22">
        <v>4.384615384615385</v>
      </c>
    </row>
    <row r="79" spans="1:164" x14ac:dyDescent="0.2">
      <c r="A79" s="1">
        <v>2</v>
      </c>
      <c r="B79" s="1" t="s">
        <v>55</v>
      </c>
      <c r="C79" s="21">
        <v>18</v>
      </c>
      <c r="D79" s="21">
        <v>15</v>
      </c>
      <c r="E79" s="21">
        <v>0</v>
      </c>
      <c r="F79" s="21">
        <v>3</v>
      </c>
      <c r="G79" s="21">
        <v>78</v>
      </c>
      <c r="H79" s="21">
        <v>18</v>
      </c>
      <c r="I79" s="18">
        <v>30</v>
      </c>
      <c r="J79" s="22">
        <v>4.333333333333333</v>
      </c>
    </row>
    <row r="80" spans="1:164" x14ac:dyDescent="0.2">
      <c r="A80" s="1">
        <v>3</v>
      </c>
      <c r="B80" s="1" t="s">
        <v>26</v>
      </c>
      <c r="C80" s="21">
        <v>18</v>
      </c>
      <c r="D80" s="21">
        <v>12</v>
      </c>
      <c r="E80" s="21">
        <v>2</v>
      </c>
      <c r="F80" s="21">
        <v>4</v>
      </c>
      <c r="G80" s="21">
        <v>69</v>
      </c>
      <c r="H80" s="21">
        <v>23</v>
      </c>
      <c r="I80" s="18">
        <v>26</v>
      </c>
      <c r="J80" s="22">
        <v>3</v>
      </c>
    </row>
    <row r="81" spans="1:164" x14ac:dyDescent="0.2">
      <c r="A81" s="1">
        <v>4</v>
      </c>
      <c r="B81" s="1" t="s">
        <v>72</v>
      </c>
      <c r="C81" s="21">
        <v>18</v>
      </c>
      <c r="D81" s="21">
        <v>12</v>
      </c>
      <c r="E81" s="21">
        <v>1</v>
      </c>
      <c r="F81" s="21">
        <v>5</v>
      </c>
      <c r="G81" s="21">
        <v>58</v>
      </c>
      <c r="H81" s="21">
        <v>29</v>
      </c>
      <c r="I81" s="18">
        <v>25</v>
      </c>
      <c r="J81" s="22">
        <v>2</v>
      </c>
    </row>
    <row r="82" spans="1:164" x14ac:dyDescent="0.2">
      <c r="A82" s="1">
        <v>5</v>
      </c>
      <c r="B82" s="1" t="s">
        <v>54</v>
      </c>
      <c r="C82" s="21">
        <v>18</v>
      </c>
      <c r="D82" s="21">
        <v>10</v>
      </c>
      <c r="E82" s="21">
        <v>0</v>
      </c>
      <c r="F82" s="21">
        <v>8</v>
      </c>
      <c r="G82" s="21">
        <v>54</v>
      </c>
      <c r="H82" s="21">
        <v>51</v>
      </c>
      <c r="I82" s="18">
        <v>20</v>
      </c>
      <c r="J82" s="22">
        <v>1.0588235294117647</v>
      </c>
    </row>
    <row r="83" spans="1:164" x14ac:dyDescent="0.2">
      <c r="A83" s="1">
        <v>6</v>
      </c>
      <c r="B83" s="1" t="s">
        <v>73</v>
      </c>
      <c r="C83" s="21">
        <v>18</v>
      </c>
      <c r="D83" s="21">
        <v>7</v>
      </c>
      <c r="E83" s="21">
        <v>2</v>
      </c>
      <c r="F83" s="21">
        <v>9</v>
      </c>
      <c r="G83" s="21">
        <v>44</v>
      </c>
      <c r="H83" s="21">
        <v>34</v>
      </c>
      <c r="I83" s="18">
        <v>16</v>
      </c>
      <c r="J83" s="22">
        <v>1.2941176470588236</v>
      </c>
    </row>
    <row r="84" spans="1:164" x14ac:dyDescent="0.2">
      <c r="A84" s="1">
        <v>7</v>
      </c>
      <c r="B84" s="1" t="s">
        <v>66</v>
      </c>
      <c r="C84" s="21">
        <v>18</v>
      </c>
      <c r="D84" s="21">
        <v>6</v>
      </c>
      <c r="E84" s="21">
        <v>2</v>
      </c>
      <c r="F84" s="21">
        <v>10</v>
      </c>
      <c r="G84" s="21">
        <v>39</v>
      </c>
      <c r="H84" s="21">
        <v>37</v>
      </c>
      <c r="I84" s="18">
        <v>14</v>
      </c>
      <c r="J84" s="22">
        <v>1.0540540540540539</v>
      </c>
    </row>
    <row r="85" spans="1:164" x14ac:dyDescent="0.2">
      <c r="A85" s="1">
        <v>8</v>
      </c>
      <c r="B85" s="1" t="s">
        <v>47</v>
      </c>
      <c r="C85" s="21">
        <v>18</v>
      </c>
      <c r="D85" s="21">
        <v>4</v>
      </c>
      <c r="E85" s="21">
        <v>1</v>
      </c>
      <c r="F85" s="21">
        <v>13</v>
      </c>
      <c r="G85" s="21">
        <v>13</v>
      </c>
      <c r="H85" s="21">
        <v>66</v>
      </c>
      <c r="I85" s="18">
        <v>9</v>
      </c>
      <c r="J85" s="22">
        <v>0.19696969696969696</v>
      </c>
    </row>
    <row r="86" spans="1:164" s="17" customFormat="1" x14ac:dyDescent="0.2">
      <c r="A86" s="17">
        <v>9</v>
      </c>
      <c r="B86" s="17" t="s">
        <v>28</v>
      </c>
      <c r="C86" s="18">
        <v>18</v>
      </c>
      <c r="D86" s="18">
        <v>2</v>
      </c>
      <c r="E86" s="18">
        <v>0</v>
      </c>
      <c r="F86" s="18">
        <v>16</v>
      </c>
      <c r="G86" s="18">
        <v>11</v>
      </c>
      <c r="H86" s="18">
        <v>74</v>
      </c>
      <c r="I86" s="18">
        <v>4</v>
      </c>
      <c r="J86" s="23">
        <v>0.14864864864864866</v>
      </c>
      <c r="FC86" s="19"/>
      <c r="FD86" s="19"/>
      <c r="FE86" s="19"/>
      <c r="FF86" s="19"/>
      <c r="FG86" s="19"/>
      <c r="FH86" s="1"/>
    </row>
    <row r="87" spans="1:164" x14ac:dyDescent="0.2">
      <c r="A87" s="1">
        <v>10</v>
      </c>
      <c r="B87" s="1" t="s">
        <v>74</v>
      </c>
      <c r="C87" s="21">
        <v>18</v>
      </c>
      <c r="D87" s="21">
        <v>1</v>
      </c>
      <c r="E87" s="21">
        <v>0</v>
      </c>
      <c r="F87" s="21">
        <v>17</v>
      </c>
      <c r="G87" s="21">
        <v>6</v>
      </c>
      <c r="H87" s="21">
        <v>67</v>
      </c>
      <c r="I87" s="18">
        <v>2</v>
      </c>
      <c r="J87" s="22">
        <v>8.9552238805970144E-2</v>
      </c>
    </row>
    <row r="88" spans="1:164" s="17" customFormat="1" x14ac:dyDescent="0.2">
      <c r="B88" s="17" t="s">
        <v>28</v>
      </c>
      <c r="C88" s="27" t="s">
        <v>75</v>
      </c>
      <c r="D88" s="18"/>
      <c r="E88" s="18"/>
      <c r="F88" s="18"/>
      <c r="G88" s="25">
        <f>SUM(G78:G87)</f>
        <v>429</v>
      </c>
      <c r="H88" s="25">
        <f>SUM(H78:H87)</f>
        <v>412</v>
      </c>
      <c r="I88" s="18"/>
      <c r="J88" s="23"/>
      <c r="FC88" s="19"/>
      <c r="FD88" s="19"/>
      <c r="FE88" s="19"/>
      <c r="FF88" s="19"/>
      <c r="FG88" s="19"/>
      <c r="FH88" s="1"/>
    </row>
    <row r="89" spans="1:164" s="17" customFormat="1" x14ac:dyDescent="0.2">
      <c r="B89" s="1" t="s">
        <v>76</v>
      </c>
      <c r="C89" s="18"/>
      <c r="D89" s="18"/>
      <c r="E89" s="18"/>
      <c r="F89" s="18"/>
      <c r="G89" s="21"/>
      <c r="H89" s="21"/>
      <c r="I89" s="18"/>
      <c r="J89" s="23"/>
      <c r="FC89" s="19"/>
      <c r="FD89" s="19"/>
      <c r="FE89" s="19"/>
      <c r="FF89" s="19"/>
      <c r="FG89" s="19"/>
      <c r="FH89" s="1"/>
    </row>
    <row r="91" spans="1:164" x14ac:dyDescent="0.2">
      <c r="A91" s="28" t="s">
        <v>77</v>
      </c>
      <c r="J91" s="22"/>
    </row>
    <row r="93" spans="1:164" ht="12" thickBot="1" x14ac:dyDescent="0.25">
      <c r="A93" s="17" t="s">
        <v>78</v>
      </c>
      <c r="B93" s="29" t="s">
        <v>79</v>
      </c>
      <c r="C93" s="20" t="s">
        <v>80</v>
      </c>
      <c r="D93" s="18"/>
      <c r="E93" s="18"/>
      <c r="F93" s="18"/>
      <c r="G93" s="18"/>
      <c r="H93" s="18"/>
      <c r="J93" s="18"/>
    </row>
    <row r="94" spans="1:164" ht="12" thickBot="1" x14ac:dyDescent="0.25">
      <c r="A94" s="17" t="s">
        <v>11</v>
      </c>
      <c r="B94" s="17" t="s">
        <v>12</v>
      </c>
      <c r="C94" s="18" t="s">
        <v>13</v>
      </c>
      <c r="D94" s="18" t="s">
        <v>14</v>
      </c>
      <c r="E94" s="18" t="s">
        <v>15</v>
      </c>
      <c r="F94" s="18" t="s">
        <v>16</v>
      </c>
      <c r="G94" s="18" t="s">
        <v>17</v>
      </c>
      <c r="H94" s="18" t="s">
        <v>18</v>
      </c>
      <c r="I94" s="18" t="s">
        <v>19</v>
      </c>
      <c r="J94" s="18" t="s">
        <v>20</v>
      </c>
      <c r="L94" s="30"/>
      <c r="M94" s="31" t="s">
        <v>81</v>
      </c>
      <c r="N94" s="31" t="s">
        <v>82</v>
      </c>
      <c r="O94" s="31" t="s">
        <v>83</v>
      </c>
      <c r="P94" s="32" t="s">
        <v>84</v>
      </c>
      <c r="Q94" s="33" t="s">
        <v>85</v>
      </c>
      <c r="R94" s="33" t="s">
        <v>86</v>
      </c>
      <c r="S94" s="31" t="s">
        <v>87</v>
      </c>
      <c r="T94" s="31" t="s">
        <v>88</v>
      </c>
      <c r="U94" s="31" t="s">
        <v>89</v>
      </c>
      <c r="V94" s="34" t="s">
        <v>90</v>
      </c>
      <c r="AA94" s="30"/>
      <c r="AB94" s="31" t="s">
        <v>81</v>
      </c>
      <c r="AC94" s="31" t="s">
        <v>82</v>
      </c>
      <c r="AD94" s="31" t="s">
        <v>83</v>
      </c>
      <c r="AE94" s="32" t="s">
        <v>84</v>
      </c>
      <c r="AF94" s="33" t="s">
        <v>85</v>
      </c>
      <c r="AG94" s="33" t="s">
        <v>86</v>
      </c>
      <c r="AH94" s="31" t="s">
        <v>87</v>
      </c>
      <c r="AI94" s="31" t="s">
        <v>88</v>
      </c>
      <c r="AJ94" s="31" t="s">
        <v>89</v>
      </c>
      <c r="AK94" s="34" t="s">
        <v>90</v>
      </c>
      <c r="DU94" s="21" t="s">
        <v>13</v>
      </c>
      <c r="DV94" s="21" t="s">
        <v>91</v>
      </c>
      <c r="DW94" s="21" t="s">
        <v>92</v>
      </c>
      <c r="DX94" s="21" t="s">
        <v>93</v>
      </c>
      <c r="DY94" s="21" t="s">
        <v>94</v>
      </c>
      <c r="DZ94" s="21" t="s">
        <v>95</v>
      </c>
      <c r="EA94" s="21" t="s">
        <v>96</v>
      </c>
      <c r="EB94" s="21" t="s">
        <v>14</v>
      </c>
      <c r="EC94" s="21" t="s">
        <v>15</v>
      </c>
      <c r="ED94" s="21" t="s">
        <v>16</v>
      </c>
      <c r="EE94" s="21" t="s">
        <v>17</v>
      </c>
      <c r="EF94" s="21" t="s">
        <v>18</v>
      </c>
      <c r="EG94" s="21" t="s">
        <v>19</v>
      </c>
      <c r="EH94" s="21" t="s">
        <v>97</v>
      </c>
      <c r="EI94" s="21"/>
      <c r="EJ94" s="21" t="s">
        <v>13</v>
      </c>
      <c r="EK94" s="21" t="s">
        <v>14</v>
      </c>
      <c r="EL94" s="21" t="s">
        <v>15</v>
      </c>
      <c r="EM94" s="21" t="s">
        <v>16</v>
      </c>
      <c r="EN94" s="21" t="s">
        <v>17</v>
      </c>
      <c r="EO94" s="21" t="s">
        <v>18</v>
      </c>
      <c r="EP94" s="21" t="s">
        <v>19</v>
      </c>
      <c r="EQ94" s="21" t="s">
        <v>97</v>
      </c>
    </row>
    <row r="95" spans="1:164" s="17" customFormat="1" x14ac:dyDescent="0.2">
      <c r="A95" s="1">
        <v>1</v>
      </c>
      <c r="B95" s="1" t="s">
        <v>98</v>
      </c>
      <c r="C95" s="21">
        <v>16</v>
      </c>
      <c r="D95" s="21">
        <v>13</v>
      </c>
      <c r="E95" s="21">
        <v>2</v>
      </c>
      <c r="F95" s="21">
        <v>1</v>
      </c>
      <c r="G95" s="21">
        <v>76</v>
      </c>
      <c r="H95" s="21">
        <v>20</v>
      </c>
      <c r="I95" s="18">
        <v>28</v>
      </c>
      <c r="J95" s="22">
        <v>3.8</v>
      </c>
      <c r="L95" s="35" t="s">
        <v>99</v>
      </c>
      <c r="M95" s="36"/>
      <c r="N95" s="33"/>
      <c r="O95" s="33"/>
      <c r="P95" s="32" t="s">
        <v>100</v>
      </c>
      <c r="Q95" s="37" t="s">
        <v>101</v>
      </c>
      <c r="R95" s="33"/>
      <c r="S95" s="37" t="s">
        <v>102</v>
      </c>
      <c r="T95" s="33"/>
      <c r="U95" s="33"/>
      <c r="V95" s="38"/>
      <c r="W95" s="1"/>
      <c r="X95" s="1"/>
      <c r="Y95" s="1"/>
      <c r="Z95" s="1"/>
      <c r="AA95" s="35" t="s">
        <v>99</v>
      </c>
      <c r="AB95" s="36"/>
      <c r="AC95" s="33"/>
      <c r="AD95" s="33"/>
      <c r="AE95" s="32" t="s">
        <v>103</v>
      </c>
      <c r="AF95" s="39" t="s">
        <v>104</v>
      </c>
      <c r="AG95" s="33"/>
      <c r="AH95" s="39" t="s">
        <v>105</v>
      </c>
      <c r="AI95" s="33"/>
      <c r="AJ95" s="33"/>
      <c r="AK95" s="38"/>
      <c r="AL95" s="1"/>
      <c r="AM95" s="1"/>
      <c r="AN95" s="1"/>
      <c r="AO95" s="1"/>
      <c r="AP95" s="1" t="s">
        <v>106</v>
      </c>
      <c r="AQ95" s="1"/>
      <c r="AR95" s="1"/>
      <c r="AS95" s="1"/>
      <c r="AT95" s="1"/>
      <c r="AU95" s="1"/>
      <c r="AV95" s="1"/>
      <c r="AW95" s="40"/>
      <c r="AX95" s="41" t="str">
        <f t="shared" ref="AX95:BF98" si="0">(IF(N95="","",(IF(MID(N95,2,1)="-",LEFT(N95,1),LEFT(N95,2)))+0))</f>
        <v/>
      </c>
      <c r="AY95" s="41" t="str">
        <f t="shared" si="0"/>
        <v/>
      </c>
      <c r="AZ95" s="41">
        <f t="shared" si="0"/>
        <v>2</v>
      </c>
      <c r="BA95" s="41">
        <f t="shared" si="0"/>
        <v>5</v>
      </c>
      <c r="BB95" s="41" t="str">
        <f t="shared" si="0"/>
        <v/>
      </c>
      <c r="BC95" s="41">
        <f t="shared" si="0"/>
        <v>3</v>
      </c>
      <c r="BD95" s="41" t="str">
        <f t="shared" si="0"/>
        <v/>
      </c>
      <c r="BE95" s="41" t="str">
        <f t="shared" si="0"/>
        <v/>
      </c>
      <c r="BF95" s="42" t="str">
        <f t="shared" si="0"/>
        <v/>
      </c>
      <c r="BG95" s="1"/>
      <c r="BH95" s="1"/>
      <c r="BI95" s="1"/>
      <c r="BJ95" s="1"/>
      <c r="BK95" s="1"/>
      <c r="BL95" s="1"/>
      <c r="BM95" s="21"/>
      <c r="BN95" s="21"/>
      <c r="BO95" s="21"/>
      <c r="BP95" s="43" t="str">
        <f t="shared" ref="BP95:BT103" si="1">(IF(AQ95="","",(IF(MID(AQ95,2,1)="-",LEFT(AQ95,1),LEFT(AQ95,2)))+0))</f>
        <v/>
      </c>
      <c r="BQ95" s="43" t="str">
        <f t="shared" si="1"/>
        <v/>
      </c>
      <c r="BR95" s="43" t="str">
        <f t="shared" si="1"/>
        <v/>
      </c>
      <c r="BS95" s="43" t="str">
        <f t="shared" si="1"/>
        <v/>
      </c>
      <c r="BT95" s="43" t="str">
        <f t="shared" si="1"/>
        <v/>
      </c>
      <c r="BU95" s="44"/>
      <c r="BV95" s="40"/>
      <c r="BW95" s="41" t="str">
        <f t="shared" ref="BW95:CE98" si="2">(IF(N95="","",IF(RIGHT(N95,2)="10",RIGHT(N95,2),RIGHT(N95,1))+0))</f>
        <v/>
      </c>
      <c r="BX95" s="41" t="str">
        <f t="shared" si="2"/>
        <v/>
      </c>
      <c r="BY95" s="41">
        <f t="shared" si="2"/>
        <v>2</v>
      </c>
      <c r="BZ95" s="41">
        <f t="shared" si="2"/>
        <v>3</v>
      </c>
      <c r="CA95" s="41" t="str">
        <f t="shared" si="2"/>
        <v/>
      </c>
      <c r="CB95" s="41">
        <f t="shared" si="2"/>
        <v>0</v>
      </c>
      <c r="CC95" s="41" t="str">
        <f t="shared" si="2"/>
        <v/>
      </c>
      <c r="CD95" s="41" t="str">
        <f t="shared" si="2"/>
        <v/>
      </c>
      <c r="CE95" s="42" t="str">
        <f t="shared" si="2"/>
        <v/>
      </c>
      <c r="CF95" s="1"/>
      <c r="CG95" s="1"/>
      <c r="CH95" s="1"/>
      <c r="CI95" s="1"/>
      <c r="CJ95" s="1"/>
      <c r="CK95" s="1"/>
      <c r="CL95" s="21"/>
      <c r="CM95" s="21"/>
      <c r="CN95" s="21"/>
      <c r="CO95" s="43" t="str">
        <f t="shared" ref="CO95:CS103" si="3">(IF(AQ95="","",IF(RIGHT(AQ95,2)="10",RIGHT(AQ95,2),RIGHT(AQ95,1))+0))</f>
        <v/>
      </c>
      <c r="CP95" s="43" t="str">
        <f t="shared" si="3"/>
        <v/>
      </c>
      <c r="CQ95" s="43" t="str">
        <f t="shared" si="3"/>
        <v/>
      </c>
      <c r="CR95" s="43" t="str">
        <f t="shared" si="3"/>
        <v/>
      </c>
      <c r="CS95" s="43" t="str">
        <f t="shared" si="3"/>
        <v/>
      </c>
      <c r="CT95" s="1"/>
      <c r="CU95" s="40"/>
      <c r="CV95" s="41" t="str">
        <f t="shared" ref="CV95:DD98" si="4">(IF(N95="","",IF(AX95&gt;BW95,"H",IF(AX95&lt;BW95,"A","D"))))</f>
        <v/>
      </c>
      <c r="CW95" s="41" t="str">
        <f t="shared" si="4"/>
        <v/>
      </c>
      <c r="CX95" s="41" t="str">
        <f t="shared" si="4"/>
        <v>D</v>
      </c>
      <c r="CY95" s="41" t="str">
        <f t="shared" si="4"/>
        <v>H</v>
      </c>
      <c r="CZ95" s="41" t="str">
        <f t="shared" si="4"/>
        <v/>
      </c>
      <c r="DA95" s="41" t="str">
        <f t="shared" si="4"/>
        <v>H</v>
      </c>
      <c r="DB95" s="41" t="str">
        <f t="shared" si="4"/>
        <v/>
      </c>
      <c r="DC95" s="41" t="str">
        <f t="shared" si="4"/>
        <v/>
      </c>
      <c r="DD95" s="42" t="str">
        <f t="shared" si="4"/>
        <v/>
      </c>
      <c r="DE95" s="1"/>
      <c r="DF95" s="1"/>
      <c r="DG95" s="1"/>
      <c r="DH95" s="1"/>
      <c r="DI95" s="1"/>
      <c r="DJ95" s="1"/>
      <c r="DK95" s="21"/>
      <c r="DL95" s="21"/>
      <c r="DM95" s="21"/>
      <c r="DN95" s="21" t="str">
        <f t="shared" ref="DN95:DR103" si="5">(IF(AQ95="","",IF(BP95&gt;CO95,"H",IF(BP95&lt;CO95,"A","D"))))</f>
        <v/>
      </c>
      <c r="DO95" s="21" t="str">
        <f t="shared" si="5"/>
        <v/>
      </c>
      <c r="DP95" s="21" t="str">
        <f t="shared" si="5"/>
        <v/>
      </c>
      <c r="DQ95" s="21" t="str">
        <f t="shared" si="5"/>
        <v/>
      </c>
      <c r="DR95" s="21" t="str">
        <f t="shared" si="5"/>
        <v/>
      </c>
      <c r="DS95" s="1"/>
      <c r="DT95" s="17" t="str">
        <f t="shared" ref="DT95:DT104" si="6">L95</f>
        <v>Bookham Juniors</v>
      </c>
      <c r="DU95" s="45">
        <f>SUM(EB95:ED95)</f>
        <v>7</v>
      </c>
      <c r="DV95" s="46">
        <f t="shared" ref="DV95:DV104" si="7">COUNTIF($CU95:$DR95,"H")</f>
        <v>2</v>
      </c>
      <c r="DW95" s="46">
        <f t="shared" ref="DW95:DW104" si="8">COUNTIF($CU95:$DR95,"D")</f>
        <v>1</v>
      </c>
      <c r="DX95" s="46">
        <f t="shared" ref="DX95:DX104" si="9">COUNTIF($CU95:$DR95,"A")</f>
        <v>0</v>
      </c>
      <c r="DY95" s="46">
        <f>COUNTIF(CU$95:CU$104,"A")</f>
        <v>0</v>
      </c>
      <c r="DZ95" s="46">
        <f>COUNTIF(CU$95:CU$104,"D")</f>
        <v>2</v>
      </c>
      <c r="EA95" s="46">
        <f>COUNTIF(CU$95:CU$104,"H")</f>
        <v>2</v>
      </c>
      <c r="EB95" s="45">
        <f>DV95+DY95</f>
        <v>2</v>
      </c>
      <c r="EC95" s="45">
        <f t="shared" ref="EC95:ED104" si="10">DW95+DZ95</f>
        <v>3</v>
      </c>
      <c r="ED95" s="45">
        <f t="shared" si="10"/>
        <v>2</v>
      </c>
      <c r="EE95" s="47">
        <f>SUM($AW95:$BT95)+SUM(BV$95:BV$104)</f>
        <v>18</v>
      </c>
      <c r="EF95" s="47">
        <f>SUM($BV95:$CS95)+SUM(AW$95:AW$104)</f>
        <v>20</v>
      </c>
      <c r="EG95" s="45">
        <f t="shared" ref="EG95:EG104" si="11">(EB95*2)+EC95</f>
        <v>7</v>
      </c>
      <c r="EH95" s="47">
        <f>EE95-EF95</f>
        <v>-2</v>
      </c>
      <c r="EI95" s="44"/>
      <c r="EJ95" s="46">
        <f t="shared" ref="EJ95:EJ104" si="12">VLOOKUP($DT95,$B$95:$J$104,2,0)</f>
        <v>16</v>
      </c>
      <c r="EK95" s="46">
        <f t="shared" ref="EK95:EK104" si="13">VLOOKUP($DT95,$B$95:$J$104,3,0)</f>
        <v>6</v>
      </c>
      <c r="EL95" s="46">
        <f t="shared" ref="EL95:EL104" si="14">VLOOKUP($DT95,$B$95:$J$104,4,0)</f>
        <v>2</v>
      </c>
      <c r="EM95" s="46">
        <f t="shared" ref="EM95:EM104" si="15">VLOOKUP($DT95,$B$95:$J$104,5,0)</f>
        <v>8</v>
      </c>
      <c r="EN95" s="46">
        <f t="shared" ref="EN95:EN104" si="16">VLOOKUP($DT95,$B$95:$J$104,6,0)</f>
        <v>61</v>
      </c>
      <c r="EO95" s="46">
        <f t="shared" ref="EO95:EO104" si="17">VLOOKUP($DT95,$B$95:$J$104,7,0)</f>
        <v>47</v>
      </c>
      <c r="EP95" s="46">
        <f t="shared" ref="EP95:EP104" si="18">VLOOKUP($DT95,$B$95:$J$104,8,0)</f>
        <v>14</v>
      </c>
      <c r="EQ95" s="46">
        <f t="shared" ref="EQ95:EQ104" si="19">VLOOKUP($DT95,$B$95:$J$104,9,0)</f>
        <v>1.2978723404255319</v>
      </c>
      <c r="ER95" s="1"/>
      <c r="ES95" s="1">
        <f>IF(DU95=EJ95,0,1)</f>
        <v>1</v>
      </c>
      <c r="ET95" s="1">
        <f>IF(EB95=EK95,0,1)</f>
        <v>1</v>
      </c>
      <c r="EU95" s="1">
        <f t="shared" ref="EU95:EZ104" si="20">IF(EC95=EL95,0,1)</f>
        <v>1</v>
      </c>
      <c r="EV95" s="1">
        <f t="shared" si="20"/>
        <v>1</v>
      </c>
      <c r="EW95" s="1">
        <f t="shared" si="20"/>
        <v>1</v>
      </c>
      <c r="EX95" s="1">
        <f t="shared" si="20"/>
        <v>1</v>
      </c>
      <c r="EY95" s="1">
        <f t="shared" si="20"/>
        <v>1</v>
      </c>
      <c r="EZ95" s="1">
        <f t="shared" si="20"/>
        <v>1</v>
      </c>
      <c r="FA95" s="1"/>
      <c r="FB95" s="1"/>
      <c r="FC95" s="19"/>
      <c r="FD95" s="19"/>
      <c r="FE95" s="19"/>
      <c r="FF95" s="19"/>
      <c r="FG95" s="19"/>
      <c r="FH95" s="1"/>
    </row>
    <row r="96" spans="1:164" x14ac:dyDescent="0.2">
      <c r="A96" s="1">
        <v>2</v>
      </c>
      <c r="B96" s="1" t="s">
        <v>107</v>
      </c>
      <c r="C96" s="21">
        <v>17</v>
      </c>
      <c r="D96" s="21">
        <v>12</v>
      </c>
      <c r="E96" s="21">
        <v>3</v>
      </c>
      <c r="F96" s="21">
        <v>2</v>
      </c>
      <c r="G96" s="21">
        <v>53</v>
      </c>
      <c r="H96" s="21">
        <v>22</v>
      </c>
      <c r="I96" s="18">
        <v>27</v>
      </c>
      <c r="J96" s="22">
        <v>2.4090909090909092</v>
      </c>
      <c r="L96" s="48" t="s">
        <v>108</v>
      </c>
      <c r="M96" s="49" t="s">
        <v>100</v>
      </c>
      <c r="N96" s="50"/>
      <c r="O96" s="51" t="s">
        <v>109</v>
      </c>
      <c r="P96" s="52" t="s">
        <v>110</v>
      </c>
      <c r="Q96" s="53"/>
      <c r="R96" s="53"/>
      <c r="S96" s="54" t="s">
        <v>111</v>
      </c>
      <c r="T96" s="53"/>
      <c r="U96" s="54" t="s">
        <v>112</v>
      </c>
      <c r="V96" s="55" t="s">
        <v>113</v>
      </c>
      <c r="AA96" s="48" t="s">
        <v>108</v>
      </c>
      <c r="AB96" s="56" t="s">
        <v>114</v>
      </c>
      <c r="AC96" s="50"/>
      <c r="AD96" s="51" t="s">
        <v>115</v>
      </c>
      <c r="AE96" s="52" t="s">
        <v>116</v>
      </c>
      <c r="AF96" s="53"/>
      <c r="AG96" s="53"/>
      <c r="AH96" s="51" t="s">
        <v>117</v>
      </c>
      <c r="AI96" s="53"/>
      <c r="AJ96" s="51" t="s">
        <v>118</v>
      </c>
      <c r="AK96" s="57" t="s">
        <v>119</v>
      </c>
      <c r="AW96" s="58">
        <f t="shared" ref="AW96:AZ104" si="21">(IF(M96="","",(IF(MID(M96,2,1)="-",LEFT(M96,1),LEFT(M96,2)))+0))</f>
        <v>2</v>
      </c>
      <c r="AX96" s="59"/>
      <c r="AY96" s="60">
        <f t="shared" si="0"/>
        <v>1</v>
      </c>
      <c r="AZ96" s="60">
        <f t="shared" si="0"/>
        <v>1</v>
      </c>
      <c r="BA96" s="60" t="str">
        <f t="shared" si="0"/>
        <v/>
      </c>
      <c r="BB96" s="60" t="str">
        <f t="shared" si="0"/>
        <v/>
      </c>
      <c r="BC96" s="60">
        <f t="shared" si="0"/>
        <v>4</v>
      </c>
      <c r="BD96" s="60" t="str">
        <f t="shared" si="0"/>
        <v/>
      </c>
      <c r="BE96" s="60">
        <f t="shared" si="0"/>
        <v>5</v>
      </c>
      <c r="BF96" s="61">
        <f t="shared" si="0"/>
        <v>1</v>
      </c>
      <c r="BM96" s="21"/>
      <c r="BN96" s="21"/>
      <c r="BO96" s="21"/>
      <c r="BP96" s="43" t="str">
        <f t="shared" si="1"/>
        <v/>
      </c>
      <c r="BQ96" s="43" t="str">
        <f t="shared" si="1"/>
        <v/>
      </c>
      <c r="BR96" s="43" t="str">
        <f t="shared" si="1"/>
        <v/>
      </c>
      <c r="BS96" s="43" t="str">
        <f t="shared" si="1"/>
        <v/>
      </c>
      <c r="BT96" s="43" t="str">
        <f t="shared" si="1"/>
        <v/>
      </c>
      <c r="BU96" s="44"/>
      <c r="BV96" s="58">
        <f t="shared" ref="BV96:BY104" si="22">(IF(M96="","",IF(RIGHT(M96,2)="10",RIGHT(M96,2),RIGHT(M96,1))+0))</f>
        <v>2</v>
      </c>
      <c r="BW96" s="59"/>
      <c r="BX96" s="60">
        <f t="shared" si="2"/>
        <v>5</v>
      </c>
      <c r="BY96" s="60">
        <f t="shared" si="2"/>
        <v>1</v>
      </c>
      <c r="BZ96" s="60" t="str">
        <f t="shared" si="2"/>
        <v/>
      </c>
      <c r="CA96" s="60" t="str">
        <f t="shared" si="2"/>
        <v/>
      </c>
      <c r="CB96" s="60">
        <f t="shared" si="2"/>
        <v>4</v>
      </c>
      <c r="CC96" s="60" t="str">
        <f t="shared" si="2"/>
        <v/>
      </c>
      <c r="CD96" s="60">
        <f t="shared" si="2"/>
        <v>0</v>
      </c>
      <c r="CE96" s="61">
        <f t="shared" si="2"/>
        <v>4</v>
      </c>
      <c r="CL96" s="21"/>
      <c r="CM96" s="21"/>
      <c r="CN96" s="21"/>
      <c r="CO96" s="43" t="str">
        <f t="shared" si="3"/>
        <v/>
      </c>
      <c r="CP96" s="43" t="str">
        <f t="shared" si="3"/>
        <v/>
      </c>
      <c r="CQ96" s="43" t="str">
        <f t="shared" si="3"/>
        <v/>
      </c>
      <c r="CR96" s="43" t="str">
        <f t="shared" si="3"/>
        <v/>
      </c>
      <c r="CS96" s="43" t="str">
        <f t="shared" si="3"/>
        <v/>
      </c>
      <c r="CU96" s="58" t="str">
        <f t="shared" ref="CU96:CX104" si="23">(IF(M96="","",IF(AW96&gt;BV96,"H",IF(AW96&lt;BV96,"A","D"))))</f>
        <v>D</v>
      </c>
      <c r="CV96" s="59"/>
      <c r="CW96" s="60" t="str">
        <f t="shared" si="4"/>
        <v>A</v>
      </c>
      <c r="CX96" s="60" t="str">
        <f t="shared" si="4"/>
        <v>D</v>
      </c>
      <c r="CY96" s="60" t="str">
        <f t="shared" si="4"/>
        <v/>
      </c>
      <c r="CZ96" s="60" t="str">
        <f t="shared" si="4"/>
        <v/>
      </c>
      <c r="DA96" s="60" t="str">
        <f t="shared" si="4"/>
        <v>D</v>
      </c>
      <c r="DB96" s="60" t="str">
        <f t="shared" si="4"/>
        <v/>
      </c>
      <c r="DC96" s="60" t="str">
        <f t="shared" si="4"/>
        <v>H</v>
      </c>
      <c r="DD96" s="61" t="str">
        <f t="shared" si="4"/>
        <v>A</v>
      </c>
      <c r="DK96" s="21"/>
      <c r="DL96" s="21"/>
      <c r="DM96" s="21"/>
      <c r="DN96" s="21" t="str">
        <f t="shared" si="5"/>
        <v/>
      </c>
      <c r="DO96" s="21" t="str">
        <f t="shared" si="5"/>
        <v/>
      </c>
      <c r="DP96" s="21" t="str">
        <f t="shared" si="5"/>
        <v/>
      </c>
      <c r="DQ96" s="21" t="str">
        <f t="shared" si="5"/>
        <v/>
      </c>
      <c r="DR96" s="21" t="str">
        <f t="shared" si="5"/>
        <v/>
      </c>
      <c r="DT96" s="17" t="str">
        <f t="shared" si="6"/>
        <v>Cheam Village Warriors</v>
      </c>
      <c r="DU96" s="45">
        <f t="shared" ref="DU96:DU104" si="24">SUM(EB96:ED96)</f>
        <v>7</v>
      </c>
      <c r="DV96" s="46">
        <f t="shared" si="7"/>
        <v>1</v>
      </c>
      <c r="DW96" s="46">
        <f t="shared" si="8"/>
        <v>3</v>
      </c>
      <c r="DX96" s="46">
        <f t="shared" si="9"/>
        <v>2</v>
      </c>
      <c r="DY96" s="46">
        <f>COUNTIF(CV$95:CV$104,"A")</f>
        <v>0</v>
      </c>
      <c r="DZ96" s="46">
        <f>COUNTIF(CV$95:CV$104,"D")</f>
        <v>0</v>
      </c>
      <c r="EA96" s="46">
        <f>COUNTIF(CV$95:CV$104,"H")</f>
        <v>1</v>
      </c>
      <c r="EB96" s="45">
        <f t="shared" ref="EB96:EB104" si="25">DV96+DY96</f>
        <v>1</v>
      </c>
      <c r="EC96" s="45">
        <f t="shared" si="10"/>
        <v>3</v>
      </c>
      <c r="ED96" s="45">
        <f t="shared" si="10"/>
        <v>3</v>
      </c>
      <c r="EE96" s="47">
        <f>SUM($AW96:$BT96)+SUM(BW$95:BW$104)</f>
        <v>15</v>
      </c>
      <c r="EF96" s="47">
        <f>SUM($BV96:$CS96)+SUM(AX$95:AX$104)</f>
        <v>19</v>
      </c>
      <c r="EG96" s="45">
        <f t="shared" si="11"/>
        <v>5</v>
      </c>
      <c r="EH96" s="47">
        <f t="shared" ref="EH96:EH104" si="26">EE96-EF96</f>
        <v>-4</v>
      </c>
      <c r="EI96" s="44"/>
      <c r="EJ96" s="46">
        <f t="shared" si="12"/>
        <v>14</v>
      </c>
      <c r="EK96" s="46">
        <f t="shared" si="13"/>
        <v>2</v>
      </c>
      <c r="EL96" s="46">
        <f t="shared" si="14"/>
        <v>2</v>
      </c>
      <c r="EM96" s="46">
        <f t="shared" si="15"/>
        <v>10</v>
      </c>
      <c r="EN96" s="46">
        <f t="shared" si="16"/>
        <v>31</v>
      </c>
      <c r="EO96" s="46">
        <f t="shared" si="17"/>
        <v>65</v>
      </c>
      <c r="EP96" s="46">
        <f t="shared" si="18"/>
        <v>6</v>
      </c>
      <c r="EQ96" s="46">
        <f t="shared" si="19"/>
        <v>0.47692307692307695</v>
      </c>
      <c r="ES96" s="1">
        <f t="shared" ref="ES96:ES104" si="27">IF(DU96=EJ96,0,1)</f>
        <v>1</v>
      </c>
      <c r="ET96" s="1">
        <f t="shared" ref="ET96:ET104" si="28">IF(EB96=EK96,0,1)</f>
        <v>1</v>
      </c>
      <c r="EU96" s="1">
        <f t="shared" si="20"/>
        <v>1</v>
      </c>
      <c r="EV96" s="1">
        <f t="shared" si="20"/>
        <v>1</v>
      </c>
      <c r="EW96" s="1">
        <f t="shared" si="20"/>
        <v>1</v>
      </c>
      <c r="EX96" s="1">
        <f t="shared" si="20"/>
        <v>1</v>
      </c>
      <c r="EY96" s="1">
        <f t="shared" si="20"/>
        <v>1</v>
      </c>
      <c r="EZ96" s="1">
        <f t="shared" si="20"/>
        <v>1</v>
      </c>
    </row>
    <row r="97" spans="1:164" x14ac:dyDescent="0.2">
      <c r="A97" s="1">
        <v>3</v>
      </c>
      <c r="B97" s="1" t="s">
        <v>120</v>
      </c>
      <c r="C97" s="21">
        <v>15</v>
      </c>
      <c r="D97" s="21">
        <v>8</v>
      </c>
      <c r="E97" s="21">
        <v>2</v>
      </c>
      <c r="F97" s="21">
        <v>5</v>
      </c>
      <c r="G97" s="21">
        <v>54</v>
      </c>
      <c r="H97" s="21">
        <v>28</v>
      </c>
      <c r="I97" s="18">
        <v>18</v>
      </c>
      <c r="J97" s="22">
        <v>1.9285714285714286</v>
      </c>
      <c r="L97" s="48" t="s">
        <v>98</v>
      </c>
      <c r="M97" s="62"/>
      <c r="N97" s="53"/>
      <c r="O97" s="50"/>
      <c r="P97" s="52" t="s">
        <v>121</v>
      </c>
      <c r="Q97" s="53"/>
      <c r="R97" s="53"/>
      <c r="S97" s="53"/>
      <c r="T97" s="54" t="s">
        <v>122</v>
      </c>
      <c r="U97" s="53"/>
      <c r="V97" s="57" t="s">
        <v>123</v>
      </c>
      <c r="AA97" s="48" t="s">
        <v>98</v>
      </c>
      <c r="AB97" s="62"/>
      <c r="AC97" s="53"/>
      <c r="AD97" s="50"/>
      <c r="AE97" s="52" t="s">
        <v>104</v>
      </c>
      <c r="AF97" s="53"/>
      <c r="AG97" s="53"/>
      <c r="AH97" s="63" t="s">
        <v>124</v>
      </c>
      <c r="AI97" s="51" t="s">
        <v>116</v>
      </c>
      <c r="AJ97" s="53"/>
      <c r="AK97" s="57" t="s">
        <v>125</v>
      </c>
      <c r="AW97" s="58" t="str">
        <f t="shared" si="21"/>
        <v/>
      </c>
      <c r="AX97" s="60" t="str">
        <f t="shared" si="21"/>
        <v/>
      </c>
      <c r="AY97" s="59"/>
      <c r="AZ97" s="60">
        <f t="shared" si="0"/>
        <v>2</v>
      </c>
      <c r="BA97" s="60" t="str">
        <f t="shared" si="0"/>
        <v/>
      </c>
      <c r="BB97" s="60" t="str">
        <f t="shared" si="0"/>
        <v/>
      </c>
      <c r="BC97" s="60" t="str">
        <f t="shared" si="0"/>
        <v/>
      </c>
      <c r="BD97" s="60">
        <f t="shared" si="0"/>
        <v>4</v>
      </c>
      <c r="BE97" s="60" t="str">
        <f t="shared" si="0"/>
        <v/>
      </c>
      <c r="BF97" s="61">
        <f t="shared" si="0"/>
        <v>3</v>
      </c>
      <c r="BM97" s="21"/>
      <c r="BN97" s="21"/>
      <c r="BO97" s="21"/>
      <c r="BP97" s="43" t="str">
        <f t="shared" si="1"/>
        <v/>
      </c>
      <c r="BQ97" s="43" t="str">
        <f t="shared" si="1"/>
        <v/>
      </c>
      <c r="BR97" s="43" t="str">
        <f t="shared" si="1"/>
        <v/>
      </c>
      <c r="BS97" s="43" t="str">
        <f t="shared" si="1"/>
        <v/>
      </c>
      <c r="BT97" s="43" t="str">
        <f t="shared" si="1"/>
        <v/>
      </c>
      <c r="BU97" s="44"/>
      <c r="BV97" s="58" t="str">
        <f t="shared" si="22"/>
        <v/>
      </c>
      <c r="BW97" s="60" t="str">
        <f t="shared" si="22"/>
        <v/>
      </c>
      <c r="BX97" s="59"/>
      <c r="BY97" s="60">
        <f t="shared" si="2"/>
        <v>1</v>
      </c>
      <c r="BZ97" s="60" t="str">
        <f t="shared" si="2"/>
        <v/>
      </c>
      <c r="CA97" s="60" t="str">
        <f t="shared" si="2"/>
        <v/>
      </c>
      <c r="CB97" s="60" t="str">
        <f t="shared" si="2"/>
        <v/>
      </c>
      <c r="CC97" s="60">
        <f t="shared" si="2"/>
        <v>1</v>
      </c>
      <c r="CD97" s="60" t="str">
        <f t="shared" si="2"/>
        <v/>
      </c>
      <c r="CE97" s="61">
        <f t="shared" si="2"/>
        <v>1</v>
      </c>
      <c r="CL97" s="21"/>
      <c r="CM97" s="21"/>
      <c r="CN97" s="21"/>
      <c r="CO97" s="43" t="str">
        <f t="shared" si="3"/>
        <v/>
      </c>
      <c r="CP97" s="43" t="str">
        <f t="shared" si="3"/>
        <v/>
      </c>
      <c r="CQ97" s="43" t="str">
        <f t="shared" si="3"/>
        <v/>
      </c>
      <c r="CR97" s="43" t="str">
        <f t="shared" si="3"/>
        <v/>
      </c>
      <c r="CS97" s="43" t="str">
        <f t="shared" si="3"/>
        <v/>
      </c>
      <c r="CU97" s="58" t="str">
        <f t="shared" si="23"/>
        <v/>
      </c>
      <c r="CV97" s="60" t="str">
        <f t="shared" si="23"/>
        <v/>
      </c>
      <c r="CW97" s="59"/>
      <c r="CX97" s="60" t="str">
        <f t="shared" si="4"/>
        <v>H</v>
      </c>
      <c r="CY97" s="60" t="str">
        <f t="shared" si="4"/>
        <v/>
      </c>
      <c r="CZ97" s="60" t="str">
        <f t="shared" si="4"/>
        <v/>
      </c>
      <c r="DA97" s="60" t="str">
        <f t="shared" si="4"/>
        <v/>
      </c>
      <c r="DB97" s="60" t="str">
        <f t="shared" si="4"/>
        <v>H</v>
      </c>
      <c r="DC97" s="60" t="str">
        <f t="shared" si="4"/>
        <v/>
      </c>
      <c r="DD97" s="61" t="str">
        <f t="shared" si="4"/>
        <v>H</v>
      </c>
      <c r="DK97" s="21"/>
      <c r="DL97" s="21"/>
      <c r="DM97" s="21"/>
      <c r="DN97" s="21" t="str">
        <f t="shared" si="5"/>
        <v/>
      </c>
      <c r="DO97" s="21" t="str">
        <f t="shared" si="5"/>
        <v/>
      </c>
      <c r="DP97" s="21" t="str">
        <f t="shared" si="5"/>
        <v/>
      </c>
      <c r="DQ97" s="21" t="str">
        <f t="shared" si="5"/>
        <v/>
      </c>
      <c r="DR97" s="21" t="str">
        <f t="shared" si="5"/>
        <v/>
      </c>
      <c r="DT97" s="17" t="str">
        <f t="shared" si="6"/>
        <v>Cuddington Park</v>
      </c>
      <c r="DU97" s="45">
        <f t="shared" si="24"/>
        <v>7</v>
      </c>
      <c r="DV97" s="46">
        <f t="shared" si="7"/>
        <v>3</v>
      </c>
      <c r="DW97" s="46">
        <f t="shared" si="8"/>
        <v>0</v>
      </c>
      <c r="DX97" s="46">
        <f t="shared" si="9"/>
        <v>0</v>
      </c>
      <c r="DY97" s="46">
        <f>COUNTIF(CW$95:CW$104,"A")</f>
        <v>4</v>
      </c>
      <c r="DZ97" s="46">
        <f>COUNTIF(CW$95:CW$104,"D")</f>
        <v>0</v>
      </c>
      <c r="EA97" s="46">
        <f>COUNTIF(CW$95:CW$104,"H")</f>
        <v>0</v>
      </c>
      <c r="EB97" s="45">
        <f t="shared" si="25"/>
        <v>7</v>
      </c>
      <c r="EC97" s="45">
        <f t="shared" si="10"/>
        <v>0</v>
      </c>
      <c r="ED97" s="45">
        <f t="shared" si="10"/>
        <v>0</v>
      </c>
      <c r="EE97" s="47">
        <f>SUM($AW97:$BT97)+SUM(BX$95:BX$104)</f>
        <v>26</v>
      </c>
      <c r="EF97" s="47">
        <f>SUM($BV97:$CS97)+SUM(AY$95:AY$104)</f>
        <v>6</v>
      </c>
      <c r="EG97" s="45">
        <f t="shared" si="11"/>
        <v>14</v>
      </c>
      <c r="EH97" s="47">
        <f t="shared" si="26"/>
        <v>20</v>
      </c>
      <c r="EI97" s="44"/>
      <c r="EJ97" s="46">
        <f t="shared" si="12"/>
        <v>16</v>
      </c>
      <c r="EK97" s="46">
        <f t="shared" si="13"/>
        <v>13</v>
      </c>
      <c r="EL97" s="46">
        <f t="shared" si="14"/>
        <v>2</v>
      </c>
      <c r="EM97" s="46">
        <f t="shared" si="15"/>
        <v>1</v>
      </c>
      <c r="EN97" s="46">
        <f t="shared" si="16"/>
        <v>76</v>
      </c>
      <c r="EO97" s="46">
        <f t="shared" si="17"/>
        <v>20</v>
      </c>
      <c r="EP97" s="46">
        <f t="shared" si="18"/>
        <v>28</v>
      </c>
      <c r="EQ97" s="46">
        <f t="shared" si="19"/>
        <v>3.8</v>
      </c>
      <c r="ES97" s="1">
        <f t="shared" si="27"/>
        <v>1</v>
      </c>
      <c r="ET97" s="1">
        <f t="shared" si="28"/>
        <v>1</v>
      </c>
      <c r="EU97" s="1">
        <f t="shared" si="20"/>
        <v>1</v>
      </c>
      <c r="EV97" s="1">
        <f t="shared" si="20"/>
        <v>1</v>
      </c>
      <c r="EW97" s="1">
        <f t="shared" si="20"/>
        <v>1</v>
      </c>
      <c r="EX97" s="1">
        <f t="shared" si="20"/>
        <v>1</v>
      </c>
      <c r="EY97" s="1">
        <f t="shared" si="20"/>
        <v>1</v>
      </c>
      <c r="EZ97" s="1">
        <f t="shared" si="20"/>
        <v>1</v>
      </c>
    </row>
    <row r="98" spans="1:164" x14ac:dyDescent="0.2">
      <c r="A98" s="1">
        <v>4</v>
      </c>
      <c r="B98" s="1" t="s">
        <v>126</v>
      </c>
      <c r="C98" s="21">
        <v>14</v>
      </c>
      <c r="D98" s="21">
        <v>6</v>
      </c>
      <c r="E98" s="21">
        <v>4</v>
      </c>
      <c r="F98" s="21">
        <v>4</v>
      </c>
      <c r="G98" s="21">
        <v>51</v>
      </c>
      <c r="H98" s="21">
        <v>26</v>
      </c>
      <c r="I98" s="18">
        <v>16</v>
      </c>
      <c r="J98" s="22">
        <v>1.9615384615384615</v>
      </c>
      <c r="L98" s="64" t="s">
        <v>127</v>
      </c>
      <c r="M98" s="65" t="s">
        <v>128</v>
      </c>
      <c r="N98" s="66"/>
      <c r="O98" s="52" t="s">
        <v>129</v>
      </c>
      <c r="P98" s="50"/>
      <c r="Q98" s="52" t="s">
        <v>130</v>
      </c>
      <c r="R98" s="52" t="s">
        <v>123</v>
      </c>
      <c r="S98" s="66"/>
      <c r="T98" s="52" t="s">
        <v>111</v>
      </c>
      <c r="U98" s="66"/>
      <c r="V98" s="67" t="s">
        <v>131</v>
      </c>
      <c r="AA98" s="64" t="s">
        <v>127</v>
      </c>
      <c r="AB98" s="65" t="s">
        <v>132</v>
      </c>
      <c r="AC98" s="66"/>
      <c r="AD98" s="52" t="s">
        <v>114</v>
      </c>
      <c r="AE98" s="50"/>
      <c r="AF98" s="52" t="s">
        <v>133</v>
      </c>
      <c r="AG98" s="52" t="s">
        <v>134</v>
      </c>
      <c r="AH98" s="66"/>
      <c r="AI98" s="52" t="s">
        <v>117</v>
      </c>
      <c r="AJ98" s="66"/>
      <c r="AK98" s="67" t="s">
        <v>115</v>
      </c>
      <c r="AW98" s="58">
        <f t="shared" si="21"/>
        <v>7</v>
      </c>
      <c r="AX98" s="60" t="str">
        <f t="shared" si="21"/>
        <v/>
      </c>
      <c r="AY98" s="60">
        <f t="shared" si="21"/>
        <v>2</v>
      </c>
      <c r="AZ98" s="59"/>
      <c r="BA98" s="60">
        <f t="shared" si="0"/>
        <v>3</v>
      </c>
      <c r="BB98" s="60">
        <f t="shared" si="0"/>
        <v>3</v>
      </c>
      <c r="BC98" s="60" t="str">
        <f t="shared" si="0"/>
        <v/>
      </c>
      <c r="BD98" s="60">
        <f t="shared" si="0"/>
        <v>4</v>
      </c>
      <c r="BE98" s="60" t="str">
        <f t="shared" si="0"/>
        <v/>
      </c>
      <c r="BF98" s="61">
        <f t="shared" si="0"/>
        <v>0</v>
      </c>
      <c r="BM98" s="21"/>
      <c r="BN98" s="21"/>
      <c r="BO98" s="21"/>
      <c r="BP98" s="43" t="str">
        <f t="shared" si="1"/>
        <v/>
      </c>
      <c r="BQ98" s="43" t="str">
        <f t="shared" si="1"/>
        <v/>
      </c>
      <c r="BR98" s="43" t="str">
        <f t="shared" si="1"/>
        <v/>
      </c>
      <c r="BS98" s="43" t="str">
        <f t="shared" si="1"/>
        <v/>
      </c>
      <c r="BT98" s="43" t="str">
        <f t="shared" si="1"/>
        <v/>
      </c>
      <c r="BU98" s="44"/>
      <c r="BV98" s="58">
        <f t="shared" si="22"/>
        <v>1</v>
      </c>
      <c r="BW98" s="60" t="str">
        <f t="shared" si="22"/>
        <v/>
      </c>
      <c r="BX98" s="60">
        <f t="shared" si="22"/>
        <v>4</v>
      </c>
      <c r="BY98" s="59"/>
      <c r="BZ98" s="60">
        <f t="shared" si="2"/>
        <v>4</v>
      </c>
      <c r="CA98" s="60">
        <f t="shared" si="2"/>
        <v>1</v>
      </c>
      <c r="CB98" s="60" t="str">
        <f t="shared" si="2"/>
        <v/>
      </c>
      <c r="CC98" s="60">
        <f t="shared" si="2"/>
        <v>4</v>
      </c>
      <c r="CD98" s="60" t="str">
        <f t="shared" si="2"/>
        <v/>
      </c>
      <c r="CE98" s="61">
        <f t="shared" si="2"/>
        <v>1</v>
      </c>
      <c r="CL98" s="21"/>
      <c r="CM98" s="21"/>
      <c r="CN98" s="21"/>
      <c r="CO98" s="43" t="str">
        <f t="shared" si="3"/>
        <v/>
      </c>
      <c r="CP98" s="43" t="str">
        <f t="shared" si="3"/>
        <v/>
      </c>
      <c r="CQ98" s="43" t="str">
        <f t="shared" si="3"/>
        <v/>
      </c>
      <c r="CR98" s="43" t="str">
        <f t="shared" si="3"/>
        <v/>
      </c>
      <c r="CS98" s="43" t="str">
        <f t="shared" si="3"/>
        <v/>
      </c>
      <c r="CU98" s="58" t="str">
        <f t="shared" si="23"/>
        <v>H</v>
      </c>
      <c r="CV98" s="60" t="str">
        <f t="shared" si="23"/>
        <v/>
      </c>
      <c r="CW98" s="60" t="str">
        <f t="shared" si="23"/>
        <v>A</v>
      </c>
      <c r="CX98" s="59"/>
      <c r="CY98" s="60" t="str">
        <f t="shared" si="4"/>
        <v>A</v>
      </c>
      <c r="CZ98" s="60" t="str">
        <f t="shared" si="4"/>
        <v>H</v>
      </c>
      <c r="DA98" s="60" t="str">
        <f t="shared" si="4"/>
        <v/>
      </c>
      <c r="DB98" s="60" t="str">
        <f t="shared" si="4"/>
        <v>D</v>
      </c>
      <c r="DC98" s="60" t="str">
        <f t="shared" si="4"/>
        <v/>
      </c>
      <c r="DD98" s="61" t="str">
        <f t="shared" si="4"/>
        <v>A</v>
      </c>
      <c r="DK98" s="21"/>
      <c r="DL98" s="21"/>
      <c r="DM98" s="21"/>
      <c r="DN98" s="21" t="str">
        <f t="shared" si="5"/>
        <v/>
      </c>
      <c r="DO98" s="21" t="str">
        <f t="shared" si="5"/>
        <v/>
      </c>
      <c r="DP98" s="21" t="str">
        <f t="shared" si="5"/>
        <v/>
      </c>
      <c r="DQ98" s="21" t="str">
        <f t="shared" si="5"/>
        <v/>
      </c>
      <c r="DR98" s="21" t="str">
        <f t="shared" si="5"/>
        <v/>
      </c>
      <c r="DT98" s="17" t="str">
        <f t="shared" si="6"/>
        <v>Epsom Juniors</v>
      </c>
      <c r="DU98" s="45">
        <f t="shared" si="24"/>
        <v>15</v>
      </c>
      <c r="DV98" s="46">
        <f t="shared" si="7"/>
        <v>2</v>
      </c>
      <c r="DW98" s="46">
        <f t="shared" si="8"/>
        <v>1</v>
      </c>
      <c r="DX98" s="46">
        <f t="shared" si="9"/>
        <v>3</v>
      </c>
      <c r="DY98" s="46">
        <f>COUNTIF(CX$95:CX$104,"A")</f>
        <v>3</v>
      </c>
      <c r="DZ98" s="46">
        <f>COUNTIF(CX$95:CX$104,"D")</f>
        <v>4</v>
      </c>
      <c r="EA98" s="46">
        <f>COUNTIF(CX$95:CX$104,"H")</f>
        <v>2</v>
      </c>
      <c r="EB98" s="45">
        <f t="shared" si="25"/>
        <v>5</v>
      </c>
      <c r="EC98" s="45">
        <f t="shared" si="10"/>
        <v>5</v>
      </c>
      <c r="ED98" s="45">
        <f t="shared" si="10"/>
        <v>5</v>
      </c>
      <c r="EE98" s="47">
        <f>SUM($AW98:$BT98)+SUM(BY$95:BY$104)</f>
        <v>42</v>
      </c>
      <c r="EF98" s="47">
        <f>SUM($BV98:$CS98)+SUM(AZ$95:AZ$104)</f>
        <v>32</v>
      </c>
      <c r="EG98" s="45">
        <f t="shared" si="11"/>
        <v>15</v>
      </c>
      <c r="EH98" s="47">
        <f t="shared" si="26"/>
        <v>10</v>
      </c>
      <c r="EI98" s="44"/>
      <c r="EJ98" s="46">
        <f t="shared" si="12"/>
        <v>15</v>
      </c>
      <c r="EK98" s="46">
        <f t="shared" si="13"/>
        <v>5</v>
      </c>
      <c r="EL98" s="46">
        <f t="shared" si="14"/>
        <v>5</v>
      </c>
      <c r="EM98" s="46">
        <f t="shared" si="15"/>
        <v>5</v>
      </c>
      <c r="EN98" s="46">
        <f t="shared" si="16"/>
        <v>42</v>
      </c>
      <c r="EO98" s="46">
        <f t="shared" si="17"/>
        <v>32</v>
      </c>
      <c r="EP98" s="46">
        <f t="shared" si="18"/>
        <v>15</v>
      </c>
      <c r="EQ98" s="46">
        <f t="shared" si="19"/>
        <v>1.3125</v>
      </c>
      <c r="ES98" s="1">
        <f t="shared" si="27"/>
        <v>0</v>
      </c>
      <c r="ET98" s="1">
        <f t="shared" si="28"/>
        <v>0</v>
      </c>
      <c r="EU98" s="1">
        <f t="shared" si="20"/>
        <v>0</v>
      </c>
      <c r="EV98" s="1">
        <f t="shared" si="20"/>
        <v>0</v>
      </c>
      <c r="EW98" s="1">
        <f t="shared" si="20"/>
        <v>0</v>
      </c>
      <c r="EX98" s="1">
        <f t="shared" si="20"/>
        <v>0</v>
      </c>
      <c r="EY98" s="1">
        <f t="shared" si="20"/>
        <v>0</v>
      </c>
      <c r="EZ98" s="1">
        <f t="shared" si="20"/>
        <v>1</v>
      </c>
    </row>
    <row r="99" spans="1:164" x14ac:dyDescent="0.2">
      <c r="A99" s="17">
        <v>5</v>
      </c>
      <c r="B99" s="17" t="s">
        <v>127</v>
      </c>
      <c r="C99" s="18">
        <v>15</v>
      </c>
      <c r="D99" s="18">
        <v>5</v>
      </c>
      <c r="E99" s="18">
        <v>5</v>
      </c>
      <c r="F99" s="18">
        <v>5</v>
      </c>
      <c r="G99" s="18">
        <v>42</v>
      </c>
      <c r="H99" s="18">
        <v>32</v>
      </c>
      <c r="I99" s="18">
        <v>15</v>
      </c>
      <c r="J99" s="23">
        <v>1.3125</v>
      </c>
      <c r="L99" s="48" t="s">
        <v>120</v>
      </c>
      <c r="M99" s="62"/>
      <c r="N99" s="53"/>
      <c r="O99" s="53"/>
      <c r="P99" s="52" t="s">
        <v>110</v>
      </c>
      <c r="Q99" s="50"/>
      <c r="R99" s="53"/>
      <c r="S99" s="54" t="s">
        <v>110</v>
      </c>
      <c r="T99" s="53"/>
      <c r="U99" s="54" t="s">
        <v>135</v>
      </c>
      <c r="V99" s="55" t="s">
        <v>131</v>
      </c>
      <c r="AA99" s="48" t="s">
        <v>120</v>
      </c>
      <c r="AB99" s="68" t="s">
        <v>136</v>
      </c>
      <c r="AC99" s="53"/>
      <c r="AD99" s="63" t="s">
        <v>137</v>
      </c>
      <c r="AE99" s="52" t="s">
        <v>118</v>
      </c>
      <c r="AF99" s="50"/>
      <c r="AG99" s="53"/>
      <c r="AH99" s="51" t="s">
        <v>116</v>
      </c>
      <c r="AI99" s="53"/>
      <c r="AJ99" s="51" t="s">
        <v>103</v>
      </c>
      <c r="AK99" s="57" t="s">
        <v>117</v>
      </c>
      <c r="AW99" s="58" t="str">
        <f t="shared" si="21"/>
        <v/>
      </c>
      <c r="AX99" s="60" t="str">
        <f t="shared" si="21"/>
        <v/>
      </c>
      <c r="AY99" s="60" t="str">
        <f t="shared" si="21"/>
        <v/>
      </c>
      <c r="AZ99" s="60">
        <f t="shared" si="21"/>
        <v>1</v>
      </c>
      <c r="BA99" s="59"/>
      <c r="BB99" s="60" t="str">
        <f>(IF(R99="","",(IF(MID(R99,2,1)="-",LEFT(R99,1),LEFT(R99,2)))+0))</f>
        <v/>
      </c>
      <c r="BC99" s="60">
        <f>(IF(S99="","",(IF(MID(S99,2,1)="-",LEFT(S99,1),LEFT(S99,2)))+0))</f>
        <v>1</v>
      </c>
      <c r="BD99" s="60" t="str">
        <f>(IF(T99="","",(IF(MID(T99,2,1)="-",LEFT(T99,1),LEFT(T99,2)))+0))</f>
        <v/>
      </c>
      <c r="BE99" s="60">
        <f>(IF(U99="","",(IF(MID(U99,2,1)="-",LEFT(U99,1),LEFT(U99,2)))+0))</f>
        <v>9</v>
      </c>
      <c r="BF99" s="61">
        <f>(IF(V99="","",(IF(MID(V99,2,1)="-",LEFT(V99,1),LEFT(V99,2)))+0))</f>
        <v>0</v>
      </c>
      <c r="BM99" s="21"/>
      <c r="BN99" s="21"/>
      <c r="BO99" s="21"/>
      <c r="BP99" s="43" t="str">
        <f t="shared" si="1"/>
        <v/>
      </c>
      <c r="BQ99" s="43" t="str">
        <f t="shared" si="1"/>
        <v/>
      </c>
      <c r="BR99" s="43" t="str">
        <f t="shared" si="1"/>
        <v/>
      </c>
      <c r="BS99" s="43" t="str">
        <f t="shared" si="1"/>
        <v/>
      </c>
      <c r="BT99" s="43" t="str">
        <f t="shared" si="1"/>
        <v/>
      </c>
      <c r="BU99" s="44"/>
      <c r="BV99" s="58" t="str">
        <f t="shared" si="22"/>
        <v/>
      </c>
      <c r="BW99" s="60" t="str">
        <f t="shared" si="22"/>
        <v/>
      </c>
      <c r="BX99" s="60" t="str">
        <f t="shared" si="22"/>
        <v/>
      </c>
      <c r="BY99" s="60">
        <f t="shared" si="22"/>
        <v>1</v>
      </c>
      <c r="BZ99" s="59"/>
      <c r="CA99" s="60" t="str">
        <f>(IF(R99="","",IF(RIGHT(R99,2)="10",RIGHT(R99,2),RIGHT(R99,1))+0))</f>
        <v/>
      </c>
      <c r="CB99" s="60">
        <f>(IF(S99="","",IF(RIGHT(S99,2)="10",RIGHT(S99,2),RIGHT(S99,1))+0))</f>
        <v>1</v>
      </c>
      <c r="CC99" s="60" t="str">
        <f>(IF(T99="","",IF(RIGHT(T99,2)="10",RIGHT(T99,2),RIGHT(T99,1))+0))</f>
        <v/>
      </c>
      <c r="CD99" s="60">
        <f>(IF(U99="","",IF(RIGHT(U99,2)="10",RIGHT(U99,2),RIGHT(U99,1))+0))</f>
        <v>0</v>
      </c>
      <c r="CE99" s="61">
        <f>(IF(V99="","",IF(RIGHT(V99,2)="10",RIGHT(V99,2),RIGHT(V99,1))+0))</f>
        <v>1</v>
      </c>
      <c r="CL99" s="21"/>
      <c r="CM99" s="21"/>
      <c r="CN99" s="21"/>
      <c r="CO99" s="43" t="str">
        <f t="shared" si="3"/>
        <v/>
      </c>
      <c r="CP99" s="43" t="str">
        <f t="shared" si="3"/>
        <v/>
      </c>
      <c r="CQ99" s="43" t="str">
        <f t="shared" si="3"/>
        <v/>
      </c>
      <c r="CR99" s="43" t="str">
        <f t="shared" si="3"/>
        <v/>
      </c>
      <c r="CS99" s="43" t="str">
        <f t="shared" si="3"/>
        <v/>
      </c>
      <c r="CU99" s="58" t="str">
        <f t="shared" si="23"/>
        <v/>
      </c>
      <c r="CV99" s="60" t="str">
        <f t="shared" si="23"/>
        <v/>
      </c>
      <c r="CW99" s="60" t="str">
        <f t="shared" si="23"/>
        <v/>
      </c>
      <c r="CX99" s="60" t="str">
        <f t="shared" si="23"/>
        <v>D</v>
      </c>
      <c r="CY99" s="59"/>
      <c r="CZ99" s="60" t="str">
        <f>(IF(R99="","",IF(BB99&gt;CA99,"H",IF(BB99&lt;CA99,"A","D"))))</f>
        <v/>
      </c>
      <c r="DA99" s="60" t="str">
        <f>(IF(S99="","",IF(BC99&gt;CB99,"H",IF(BC99&lt;CB99,"A","D"))))</f>
        <v>D</v>
      </c>
      <c r="DB99" s="60" t="str">
        <f>(IF(T99="","",IF(BD99&gt;CC99,"H",IF(BD99&lt;CC99,"A","D"))))</f>
        <v/>
      </c>
      <c r="DC99" s="60" t="str">
        <f>(IF(U99="","",IF(BE99&gt;CD99,"H",IF(BE99&lt;CD99,"A","D"))))</f>
        <v>H</v>
      </c>
      <c r="DD99" s="61" t="str">
        <f>(IF(V99="","",IF(BF99&gt;CE99,"H",IF(BF99&lt;CE99,"A","D"))))</f>
        <v>A</v>
      </c>
      <c r="DK99" s="21"/>
      <c r="DL99" s="21"/>
      <c r="DM99" s="21"/>
      <c r="DN99" s="21" t="str">
        <f t="shared" si="5"/>
        <v/>
      </c>
      <c r="DO99" s="21" t="str">
        <f t="shared" si="5"/>
        <v/>
      </c>
      <c r="DP99" s="21" t="str">
        <f t="shared" si="5"/>
        <v/>
      </c>
      <c r="DQ99" s="21" t="str">
        <f t="shared" si="5"/>
        <v/>
      </c>
      <c r="DR99" s="21" t="str">
        <f t="shared" si="5"/>
        <v/>
      </c>
      <c r="DT99" s="17" t="str">
        <f t="shared" si="6"/>
        <v>Epsom Old Scholars</v>
      </c>
      <c r="DU99" s="45">
        <f t="shared" si="24"/>
        <v>8</v>
      </c>
      <c r="DV99" s="46">
        <f t="shared" si="7"/>
        <v>1</v>
      </c>
      <c r="DW99" s="46">
        <f t="shared" si="8"/>
        <v>2</v>
      </c>
      <c r="DX99" s="46">
        <f t="shared" si="9"/>
        <v>1</v>
      </c>
      <c r="DY99" s="46">
        <f>COUNTIF(CY$95:CY$104,"A")</f>
        <v>2</v>
      </c>
      <c r="DZ99" s="46">
        <f>COUNTIF(CY$95:CY$104,"D")</f>
        <v>0</v>
      </c>
      <c r="EA99" s="46">
        <f>COUNTIF(CY$95:CY$104,"H")</f>
        <v>2</v>
      </c>
      <c r="EB99" s="45">
        <f t="shared" si="25"/>
        <v>3</v>
      </c>
      <c r="EC99" s="45">
        <f t="shared" si="10"/>
        <v>2</v>
      </c>
      <c r="ED99" s="45">
        <f t="shared" si="10"/>
        <v>3</v>
      </c>
      <c r="EE99" s="47">
        <f>SUM($AW99:$BT99)+SUM(BZ$95:BZ$104)</f>
        <v>30</v>
      </c>
      <c r="EF99" s="47">
        <f>SUM($BV99:$CS99)+SUM(BA$95:BA$104)</f>
        <v>15</v>
      </c>
      <c r="EG99" s="45">
        <f t="shared" si="11"/>
        <v>8</v>
      </c>
      <c r="EH99" s="47">
        <f t="shared" si="26"/>
        <v>15</v>
      </c>
      <c r="EI99" s="44"/>
      <c r="EJ99" s="46">
        <f t="shared" si="12"/>
        <v>15</v>
      </c>
      <c r="EK99" s="46">
        <f t="shared" si="13"/>
        <v>8</v>
      </c>
      <c r="EL99" s="46">
        <f t="shared" si="14"/>
        <v>2</v>
      </c>
      <c r="EM99" s="46">
        <f t="shared" si="15"/>
        <v>5</v>
      </c>
      <c r="EN99" s="46">
        <f t="shared" si="16"/>
        <v>54</v>
      </c>
      <c r="EO99" s="46">
        <f t="shared" si="17"/>
        <v>28</v>
      </c>
      <c r="EP99" s="46">
        <f t="shared" si="18"/>
        <v>18</v>
      </c>
      <c r="EQ99" s="46">
        <f t="shared" si="19"/>
        <v>1.9285714285714286</v>
      </c>
      <c r="ES99" s="1">
        <f t="shared" si="27"/>
        <v>1</v>
      </c>
      <c r="ET99" s="1">
        <f t="shared" si="28"/>
        <v>1</v>
      </c>
      <c r="EU99" s="1">
        <f t="shared" si="20"/>
        <v>0</v>
      </c>
      <c r="EV99" s="1">
        <f t="shared" si="20"/>
        <v>1</v>
      </c>
      <c r="EW99" s="1">
        <f t="shared" si="20"/>
        <v>1</v>
      </c>
      <c r="EX99" s="1">
        <f t="shared" si="20"/>
        <v>1</v>
      </c>
      <c r="EY99" s="1">
        <f t="shared" si="20"/>
        <v>1</v>
      </c>
      <c r="EZ99" s="1">
        <f t="shared" si="20"/>
        <v>1</v>
      </c>
    </row>
    <row r="100" spans="1:164" x14ac:dyDescent="0.2">
      <c r="A100" s="69">
        <v>6</v>
      </c>
      <c r="B100" s="1" t="s">
        <v>138</v>
      </c>
      <c r="C100" s="21">
        <v>14</v>
      </c>
      <c r="D100" s="21">
        <v>6</v>
      </c>
      <c r="E100" s="21">
        <v>2</v>
      </c>
      <c r="F100" s="21">
        <v>6</v>
      </c>
      <c r="G100" s="21">
        <v>42</v>
      </c>
      <c r="H100" s="21">
        <v>28</v>
      </c>
      <c r="I100" s="18">
        <v>14</v>
      </c>
      <c r="J100" s="22">
        <v>1.5</v>
      </c>
      <c r="L100" s="48" t="s">
        <v>126</v>
      </c>
      <c r="M100" s="49" t="s">
        <v>100</v>
      </c>
      <c r="N100" s="53"/>
      <c r="O100" s="54" t="s">
        <v>139</v>
      </c>
      <c r="P100" s="52" t="s">
        <v>140</v>
      </c>
      <c r="Q100" s="53"/>
      <c r="R100" s="50"/>
      <c r="S100" s="54" t="s">
        <v>141</v>
      </c>
      <c r="T100" s="54" t="s">
        <v>131</v>
      </c>
      <c r="U100" s="54" t="s">
        <v>142</v>
      </c>
      <c r="V100" s="55" t="s">
        <v>110</v>
      </c>
      <c r="AA100" s="48" t="s">
        <v>126</v>
      </c>
      <c r="AB100" s="56" t="s">
        <v>118</v>
      </c>
      <c r="AC100" s="53"/>
      <c r="AD100" s="51" t="s">
        <v>103</v>
      </c>
      <c r="AE100" s="52" t="s">
        <v>143</v>
      </c>
      <c r="AF100" s="53"/>
      <c r="AG100" s="50"/>
      <c r="AH100" s="51" t="s">
        <v>104</v>
      </c>
      <c r="AI100" s="51" t="s">
        <v>114</v>
      </c>
      <c r="AJ100" s="51" t="s">
        <v>144</v>
      </c>
      <c r="AK100" s="57" t="s">
        <v>132</v>
      </c>
      <c r="AW100" s="58">
        <f t="shared" si="21"/>
        <v>2</v>
      </c>
      <c r="AX100" s="60" t="str">
        <f t="shared" si="21"/>
        <v/>
      </c>
      <c r="AY100" s="60">
        <f t="shared" si="21"/>
        <v>0</v>
      </c>
      <c r="AZ100" s="60">
        <f t="shared" si="21"/>
        <v>2</v>
      </c>
      <c r="BA100" s="60" t="str">
        <f>(IF(Q100="","",(IF(MID(Q100,2,1)="-",LEFT(Q100,1),LEFT(Q100,2)))+0))</f>
        <v/>
      </c>
      <c r="BB100" s="59"/>
      <c r="BC100" s="60">
        <f>(IF(S100="","",(IF(MID(S100,2,1)="-",LEFT(S100,1),LEFT(S100,2)))+0))</f>
        <v>3</v>
      </c>
      <c r="BD100" s="60">
        <f>(IF(T100="","",(IF(MID(T100,2,1)="-",LEFT(T100,1),LEFT(T100,2)))+0))</f>
        <v>0</v>
      </c>
      <c r="BE100" s="60">
        <f>(IF(U100="","",(IF(MID(U100,2,1)="-",LEFT(U100,1),LEFT(U100,2)))+0))</f>
        <v>15</v>
      </c>
      <c r="BF100" s="61">
        <f>(IF(V100="","",(IF(MID(V100,2,1)="-",LEFT(V100,1),LEFT(V100,2)))+0))</f>
        <v>1</v>
      </c>
      <c r="BM100" s="21"/>
      <c r="BN100" s="21"/>
      <c r="BO100" s="21"/>
      <c r="BP100" s="43" t="str">
        <f t="shared" si="1"/>
        <v/>
      </c>
      <c r="BQ100" s="43" t="str">
        <f t="shared" si="1"/>
        <v/>
      </c>
      <c r="BR100" s="43" t="str">
        <f t="shared" si="1"/>
        <v/>
      </c>
      <c r="BS100" s="43" t="str">
        <f t="shared" si="1"/>
        <v/>
      </c>
      <c r="BT100" s="43" t="str">
        <f t="shared" si="1"/>
        <v/>
      </c>
      <c r="BU100" s="44"/>
      <c r="BV100" s="58">
        <f t="shared" si="22"/>
        <v>2</v>
      </c>
      <c r="BW100" s="60" t="str">
        <f t="shared" si="22"/>
        <v/>
      </c>
      <c r="BX100" s="60">
        <f t="shared" si="22"/>
        <v>3</v>
      </c>
      <c r="BY100" s="60">
        <f t="shared" si="22"/>
        <v>3</v>
      </c>
      <c r="BZ100" s="60" t="str">
        <f>(IF(Q100="","",IF(RIGHT(Q100,2)="10",RIGHT(Q100,2),RIGHT(Q100,1))+0))</f>
        <v/>
      </c>
      <c r="CA100" s="59"/>
      <c r="CB100" s="60">
        <f>(IF(S100="","",IF(RIGHT(S100,2)="10",RIGHT(S100,2),RIGHT(S100,1))+0))</f>
        <v>2</v>
      </c>
      <c r="CC100" s="60">
        <f>(IF(T100="","",IF(RIGHT(T100,2)="10",RIGHT(T100,2),RIGHT(T100,1))+0))</f>
        <v>1</v>
      </c>
      <c r="CD100" s="60">
        <f>(IF(U100="","",IF(RIGHT(U100,2)="10",RIGHT(U100,2),RIGHT(U100,1))+0))</f>
        <v>2</v>
      </c>
      <c r="CE100" s="61">
        <f>(IF(V100="","",IF(RIGHT(V100,2)="10",RIGHT(V100,2),RIGHT(V100,1))+0))</f>
        <v>1</v>
      </c>
      <c r="CL100" s="21"/>
      <c r="CM100" s="21"/>
      <c r="CN100" s="21"/>
      <c r="CO100" s="43" t="str">
        <f t="shared" si="3"/>
        <v/>
      </c>
      <c r="CP100" s="43" t="str">
        <f t="shared" si="3"/>
        <v/>
      </c>
      <c r="CQ100" s="43" t="str">
        <f t="shared" si="3"/>
        <v/>
      </c>
      <c r="CR100" s="43" t="str">
        <f t="shared" si="3"/>
        <v/>
      </c>
      <c r="CS100" s="43" t="str">
        <f t="shared" si="3"/>
        <v/>
      </c>
      <c r="CU100" s="58" t="str">
        <f t="shared" si="23"/>
        <v>D</v>
      </c>
      <c r="CV100" s="60" t="str">
        <f t="shared" si="23"/>
        <v/>
      </c>
      <c r="CW100" s="60" t="str">
        <f t="shared" si="23"/>
        <v>A</v>
      </c>
      <c r="CX100" s="60" t="str">
        <f t="shared" si="23"/>
        <v>A</v>
      </c>
      <c r="CY100" s="60" t="str">
        <f>(IF(Q100="","",IF(BA100&gt;BZ100,"H",IF(BA100&lt;BZ100,"A","D"))))</f>
        <v/>
      </c>
      <c r="CZ100" s="59"/>
      <c r="DA100" s="60" t="str">
        <f>(IF(S100="","",IF(BC100&gt;CB100,"H",IF(BC100&lt;CB100,"A","D"))))</f>
        <v>H</v>
      </c>
      <c r="DB100" s="60" t="str">
        <f>(IF(T100="","",IF(BD100&gt;CC100,"H",IF(BD100&lt;CC100,"A","D"))))</f>
        <v>A</v>
      </c>
      <c r="DC100" s="60" t="str">
        <f>(IF(U100="","",IF(BE100&gt;CD100,"H",IF(BE100&lt;CD100,"A","D"))))</f>
        <v>H</v>
      </c>
      <c r="DD100" s="61" t="str">
        <f>(IF(V100="","",IF(BF100&gt;CE100,"H",IF(BF100&lt;CE100,"A","D"))))</f>
        <v>D</v>
      </c>
      <c r="DK100" s="21"/>
      <c r="DL100" s="21"/>
      <c r="DM100" s="21"/>
      <c r="DN100" s="21" t="str">
        <f t="shared" si="5"/>
        <v/>
      </c>
      <c r="DO100" s="21" t="str">
        <f t="shared" si="5"/>
        <v/>
      </c>
      <c r="DP100" s="21" t="str">
        <f t="shared" si="5"/>
        <v/>
      </c>
      <c r="DQ100" s="21" t="str">
        <f t="shared" si="5"/>
        <v/>
      </c>
      <c r="DR100" s="21" t="str">
        <f t="shared" si="5"/>
        <v/>
      </c>
      <c r="DT100" s="17" t="str">
        <f t="shared" si="6"/>
        <v>P.O.Telecoms (SW) Juniors</v>
      </c>
      <c r="DU100" s="45">
        <f t="shared" si="24"/>
        <v>9</v>
      </c>
      <c r="DV100" s="46">
        <f t="shared" si="7"/>
        <v>2</v>
      </c>
      <c r="DW100" s="46">
        <f t="shared" si="8"/>
        <v>2</v>
      </c>
      <c r="DX100" s="46">
        <f t="shared" si="9"/>
        <v>3</v>
      </c>
      <c r="DY100" s="46">
        <f>COUNTIF(CZ$95:CZ$104,"A")</f>
        <v>0</v>
      </c>
      <c r="DZ100" s="46">
        <f>COUNTIF(CZ$95:CZ$104,"D")</f>
        <v>1</v>
      </c>
      <c r="EA100" s="46">
        <f>COUNTIF(CZ$95:CZ$104,"H")</f>
        <v>1</v>
      </c>
      <c r="EB100" s="45">
        <f t="shared" si="25"/>
        <v>2</v>
      </c>
      <c r="EC100" s="45">
        <f t="shared" si="10"/>
        <v>3</v>
      </c>
      <c r="ED100" s="45">
        <f t="shared" si="10"/>
        <v>4</v>
      </c>
      <c r="EE100" s="47">
        <f>SUM($AW100:$BT100)+SUM(CA$95:CA$104)</f>
        <v>26</v>
      </c>
      <c r="EF100" s="47">
        <f>SUM($BV100:$CS100)+SUM(BB$95:BB$104)</f>
        <v>19</v>
      </c>
      <c r="EG100" s="45">
        <f t="shared" si="11"/>
        <v>7</v>
      </c>
      <c r="EH100" s="47">
        <f t="shared" si="26"/>
        <v>7</v>
      </c>
      <c r="EI100" s="44"/>
      <c r="EJ100" s="46">
        <f t="shared" si="12"/>
        <v>14</v>
      </c>
      <c r="EK100" s="46">
        <f t="shared" si="13"/>
        <v>6</v>
      </c>
      <c r="EL100" s="46">
        <f t="shared" si="14"/>
        <v>4</v>
      </c>
      <c r="EM100" s="46">
        <f t="shared" si="15"/>
        <v>4</v>
      </c>
      <c r="EN100" s="46">
        <f t="shared" si="16"/>
        <v>51</v>
      </c>
      <c r="EO100" s="46">
        <f t="shared" si="17"/>
        <v>26</v>
      </c>
      <c r="EP100" s="46">
        <f t="shared" si="18"/>
        <v>16</v>
      </c>
      <c r="EQ100" s="46">
        <f t="shared" si="19"/>
        <v>1.9615384615384615</v>
      </c>
      <c r="ES100" s="1">
        <f t="shared" si="27"/>
        <v>1</v>
      </c>
      <c r="ET100" s="1">
        <f t="shared" si="28"/>
        <v>1</v>
      </c>
      <c r="EU100" s="1">
        <f t="shared" si="20"/>
        <v>1</v>
      </c>
      <c r="EV100" s="1">
        <f t="shared" si="20"/>
        <v>0</v>
      </c>
      <c r="EW100" s="1">
        <f t="shared" si="20"/>
        <v>1</v>
      </c>
      <c r="EX100" s="1">
        <f t="shared" si="20"/>
        <v>1</v>
      </c>
      <c r="EY100" s="1">
        <f t="shared" si="20"/>
        <v>1</v>
      </c>
      <c r="EZ100" s="1">
        <f t="shared" si="20"/>
        <v>1</v>
      </c>
    </row>
    <row r="101" spans="1:164" x14ac:dyDescent="0.2">
      <c r="A101" s="69">
        <v>7</v>
      </c>
      <c r="B101" s="1" t="s">
        <v>145</v>
      </c>
      <c r="C101" s="21">
        <v>15</v>
      </c>
      <c r="D101" s="21">
        <v>6</v>
      </c>
      <c r="E101" s="21">
        <v>2</v>
      </c>
      <c r="F101" s="21">
        <v>7</v>
      </c>
      <c r="G101" s="21">
        <v>51</v>
      </c>
      <c r="H101" s="21">
        <v>50</v>
      </c>
      <c r="I101" s="18">
        <v>14</v>
      </c>
      <c r="J101" s="22">
        <v>1.02</v>
      </c>
      <c r="L101" s="48" t="s">
        <v>138</v>
      </c>
      <c r="M101" s="62"/>
      <c r="N101" s="53"/>
      <c r="O101" s="53"/>
      <c r="P101" s="52" t="s">
        <v>146</v>
      </c>
      <c r="Q101" s="53"/>
      <c r="R101" s="53"/>
      <c r="S101" s="50"/>
      <c r="T101" s="54" t="s">
        <v>123</v>
      </c>
      <c r="U101" s="53"/>
      <c r="V101" s="55" t="s">
        <v>139</v>
      </c>
      <c r="AA101" s="48" t="s">
        <v>138</v>
      </c>
      <c r="AB101" s="62"/>
      <c r="AC101" s="63" t="s">
        <v>137</v>
      </c>
      <c r="AD101" s="63" t="s">
        <v>144</v>
      </c>
      <c r="AE101" s="52" t="s">
        <v>147</v>
      </c>
      <c r="AF101" s="53"/>
      <c r="AG101" s="63" t="s">
        <v>119</v>
      </c>
      <c r="AH101" s="50"/>
      <c r="AI101" s="51" t="s">
        <v>103</v>
      </c>
      <c r="AJ101" s="53"/>
      <c r="AK101" s="57" t="s">
        <v>118</v>
      </c>
      <c r="AW101" s="58" t="str">
        <f t="shared" si="21"/>
        <v/>
      </c>
      <c r="AX101" s="60" t="str">
        <f t="shared" si="21"/>
        <v/>
      </c>
      <c r="AY101" s="60" t="str">
        <f t="shared" si="21"/>
        <v/>
      </c>
      <c r="AZ101" s="60">
        <f t="shared" si="21"/>
        <v>2</v>
      </c>
      <c r="BA101" s="60" t="str">
        <f>(IF(Q101="","",(IF(MID(Q101,2,1)="-",LEFT(Q101,1),LEFT(Q101,2)))+0))</f>
        <v/>
      </c>
      <c r="BB101" s="60" t="str">
        <f>(IF(R101="","",(IF(MID(R101,2,1)="-",LEFT(R101,1),LEFT(R101,2)))+0))</f>
        <v/>
      </c>
      <c r="BC101" s="59"/>
      <c r="BD101" s="60">
        <f>(IF(T101="","",(IF(MID(T101,2,1)="-",LEFT(T101,1),LEFT(T101,2)))+0))</f>
        <v>3</v>
      </c>
      <c r="BE101" s="60" t="str">
        <f>(IF(U101="","",(IF(MID(U101,2,1)="-",LEFT(U101,1),LEFT(U101,2)))+0))</f>
        <v/>
      </c>
      <c r="BF101" s="61">
        <f>(IF(V101="","",(IF(MID(V101,2,1)="-",LEFT(V101,1),LEFT(V101,2)))+0))</f>
        <v>0</v>
      </c>
      <c r="BM101" s="21"/>
      <c r="BN101" s="21"/>
      <c r="BO101" s="21"/>
      <c r="BP101" s="43" t="str">
        <f t="shared" si="1"/>
        <v/>
      </c>
      <c r="BQ101" s="43" t="str">
        <f t="shared" si="1"/>
        <v/>
      </c>
      <c r="BR101" s="43" t="str">
        <f t="shared" si="1"/>
        <v/>
      </c>
      <c r="BS101" s="43" t="str">
        <f t="shared" si="1"/>
        <v/>
      </c>
      <c r="BT101" s="43" t="str">
        <f t="shared" si="1"/>
        <v/>
      </c>
      <c r="BU101" s="44"/>
      <c r="BV101" s="58" t="str">
        <f t="shared" si="22"/>
        <v/>
      </c>
      <c r="BW101" s="60" t="str">
        <f t="shared" si="22"/>
        <v/>
      </c>
      <c r="BX101" s="60" t="str">
        <f t="shared" si="22"/>
        <v/>
      </c>
      <c r="BY101" s="60">
        <f t="shared" si="22"/>
        <v>0</v>
      </c>
      <c r="BZ101" s="60" t="str">
        <f>(IF(Q101="","",IF(RIGHT(Q101,2)="10",RIGHT(Q101,2),RIGHT(Q101,1))+0))</f>
        <v/>
      </c>
      <c r="CA101" s="60" t="str">
        <f>(IF(R101="","",IF(RIGHT(R101,2)="10",RIGHT(R101,2),RIGHT(R101,1))+0))</f>
        <v/>
      </c>
      <c r="CB101" s="59"/>
      <c r="CC101" s="60">
        <f>(IF(T101="","",IF(RIGHT(T101,2)="10",RIGHT(T101,2),RIGHT(T101,1))+0))</f>
        <v>1</v>
      </c>
      <c r="CD101" s="60" t="str">
        <f>(IF(U101="","",IF(RIGHT(U101,2)="10",RIGHT(U101,2),RIGHT(U101,1))+0))</f>
        <v/>
      </c>
      <c r="CE101" s="61">
        <f>(IF(V101="","",IF(RIGHT(V101,2)="10",RIGHT(V101,2),RIGHT(V101,1))+0))</f>
        <v>3</v>
      </c>
      <c r="CL101" s="21"/>
      <c r="CM101" s="21"/>
      <c r="CN101" s="21"/>
      <c r="CO101" s="43" t="str">
        <f t="shared" si="3"/>
        <v/>
      </c>
      <c r="CP101" s="43" t="str">
        <f t="shared" si="3"/>
        <v/>
      </c>
      <c r="CQ101" s="43" t="str">
        <f t="shared" si="3"/>
        <v/>
      </c>
      <c r="CR101" s="43" t="str">
        <f t="shared" si="3"/>
        <v/>
      </c>
      <c r="CS101" s="43" t="str">
        <f t="shared" si="3"/>
        <v/>
      </c>
      <c r="CU101" s="58" t="str">
        <f t="shared" si="23"/>
        <v/>
      </c>
      <c r="CV101" s="60" t="str">
        <f t="shared" si="23"/>
        <v/>
      </c>
      <c r="CW101" s="60" t="str">
        <f t="shared" si="23"/>
        <v/>
      </c>
      <c r="CX101" s="60" t="str">
        <f t="shared" si="23"/>
        <v>H</v>
      </c>
      <c r="CY101" s="60" t="str">
        <f>(IF(Q101="","",IF(BA101&gt;BZ101,"H",IF(BA101&lt;BZ101,"A","D"))))</f>
        <v/>
      </c>
      <c r="CZ101" s="60" t="str">
        <f>(IF(R101="","",IF(BB101&gt;CA101,"H",IF(BB101&lt;CA101,"A","D"))))</f>
        <v/>
      </c>
      <c r="DA101" s="59"/>
      <c r="DB101" s="60" t="str">
        <f>(IF(T101="","",IF(BD101&gt;CC101,"H",IF(BD101&lt;CC101,"A","D"))))</f>
        <v>H</v>
      </c>
      <c r="DC101" s="60" t="str">
        <f>(IF(U101="","",IF(BE101&gt;CD101,"H",IF(BE101&lt;CD101,"A","D"))))</f>
        <v/>
      </c>
      <c r="DD101" s="61" t="str">
        <f>(IF(V101="","",IF(BF101&gt;CE101,"H",IF(BF101&lt;CE101,"A","D"))))</f>
        <v>A</v>
      </c>
      <c r="DK101" s="21"/>
      <c r="DL101" s="21"/>
      <c r="DM101" s="21"/>
      <c r="DN101" s="21" t="str">
        <f t="shared" si="5"/>
        <v/>
      </c>
      <c r="DO101" s="21" t="str">
        <f t="shared" si="5"/>
        <v/>
      </c>
      <c r="DP101" s="21" t="str">
        <f t="shared" si="5"/>
        <v/>
      </c>
      <c r="DQ101" s="21" t="str">
        <f t="shared" si="5"/>
        <v/>
      </c>
      <c r="DR101" s="21" t="str">
        <f t="shared" si="5"/>
        <v/>
      </c>
      <c r="DT101" s="17" t="str">
        <f t="shared" si="6"/>
        <v>Sunnyside</v>
      </c>
      <c r="DU101" s="45">
        <f t="shared" si="24"/>
        <v>8</v>
      </c>
      <c r="DV101" s="46">
        <f t="shared" si="7"/>
        <v>2</v>
      </c>
      <c r="DW101" s="46">
        <f t="shared" si="8"/>
        <v>0</v>
      </c>
      <c r="DX101" s="46">
        <f t="shared" si="9"/>
        <v>1</v>
      </c>
      <c r="DY101" s="46">
        <f>COUNTIF(DA$95:DA$104,"A")</f>
        <v>0</v>
      </c>
      <c r="DZ101" s="46">
        <f>COUNTIF(DA$95:DA$104,"D")</f>
        <v>2</v>
      </c>
      <c r="EA101" s="46">
        <f>COUNTIF(DA$95:DA$104,"H")</f>
        <v>3</v>
      </c>
      <c r="EB101" s="45">
        <f t="shared" si="25"/>
        <v>2</v>
      </c>
      <c r="EC101" s="45">
        <f t="shared" si="10"/>
        <v>2</v>
      </c>
      <c r="ED101" s="45">
        <f t="shared" si="10"/>
        <v>4</v>
      </c>
      <c r="EE101" s="47">
        <f>SUM($AW101:$BT101)+SUM(CB$95:CB$104)</f>
        <v>13</v>
      </c>
      <c r="EF101" s="47">
        <f>SUM($BV101:$CS101)+SUM(BC$95:BC$104)</f>
        <v>19</v>
      </c>
      <c r="EG101" s="45">
        <f t="shared" si="11"/>
        <v>6</v>
      </c>
      <c r="EH101" s="47">
        <f t="shared" si="26"/>
        <v>-6</v>
      </c>
      <c r="EI101" s="44"/>
      <c r="EJ101" s="46">
        <f t="shared" si="12"/>
        <v>14</v>
      </c>
      <c r="EK101" s="46">
        <f t="shared" si="13"/>
        <v>6</v>
      </c>
      <c r="EL101" s="46">
        <f t="shared" si="14"/>
        <v>2</v>
      </c>
      <c r="EM101" s="46">
        <f t="shared" si="15"/>
        <v>6</v>
      </c>
      <c r="EN101" s="46">
        <f t="shared" si="16"/>
        <v>42</v>
      </c>
      <c r="EO101" s="46">
        <f t="shared" si="17"/>
        <v>28</v>
      </c>
      <c r="EP101" s="46">
        <f t="shared" si="18"/>
        <v>14</v>
      </c>
      <c r="EQ101" s="46">
        <f t="shared" si="19"/>
        <v>1.5</v>
      </c>
      <c r="ES101" s="1">
        <f t="shared" si="27"/>
        <v>1</v>
      </c>
      <c r="ET101" s="1">
        <f t="shared" si="28"/>
        <v>1</v>
      </c>
      <c r="EU101" s="1">
        <f t="shared" si="20"/>
        <v>0</v>
      </c>
      <c r="EV101" s="1">
        <f t="shared" si="20"/>
        <v>1</v>
      </c>
      <c r="EW101" s="1">
        <f t="shared" si="20"/>
        <v>1</v>
      </c>
      <c r="EX101" s="1">
        <f t="shared" si="20"/>
        <v>1</v>
      </c>
      <c r="EY101" s="1">
        <f t="shared" si="20"/>
        <v>1</v>
      </c>
      <c r="EZ101" s="1">
        <f t="shared" si="20"/>
        <v>1</v>
      </c>
    </row>
    <row r="102" spans="1:164" x14ac:dyDescent="0.2">
      <c r="A102" s="1">
        <v>8</v>
      </c>
      <c r="B102" s="1" t="s">
        <v>99</v>
      </c>
      <c r="C102" s="21">
        <v>16</v>
      </c>
      <c r="D102" s="21">
        <v>6</v>
      </c>
      <c r="E102" s="21">
        <v>2</v>
      </c>
      <c r="F102" s="21">
        <v>8</v>
      </c>
      <c r="G102" s="21">
        <v>61</v>
      </c>
      <c r="H102" s="21">
        <v>47</v>
      </c>
      <c r="I102" s="18">
        <v>14</v>
      </c>
      <c r="J102" s="22">
        <v>1.2978723404255319</v>
      </c>
      <c r="L102" s="48" t="s">
        <v>145</v>
      </c>
      <c r="M102" s="49" t="s">
        <v>148</v>
      </c>
      <c r="N102" s="53"/>
      <c r="O102" s="53"/>
      <c r="P102" s="52" t="s">
        <v>149</v>
      </c>
      <c r="Q102" s="54" t="s">
        <v>150</v>
      </c>
      <c r="R102" s="53"/>
      <c r="S102" s="53"/>
      <c r="T102" s="50"/>
      <c r="U102" s="53"/>
      <c r="V102" s="70"/>
      <c r="W102" s="17"/>
      <c r="X102" s="17"/>
      <c r="Y102" s="17"/>
      <c r="Z102" s="17"/>
      <c r="AA102" s="48" t="s">
        <v>145</v>
      </c>
      <c r="AB102" s="56" t="s">
        <v>144</v>
      </c>
      <c r="AC102" s="53"/>
      <c r="AD102" s="53"/>
      <c r="AE102" s="52" t="s">
        <v>119</v>
      </c>
      <c r="AF102" s="51" t="s">
        <v>115</v>
      </c>
      <c r="AG102" s="63" t="s">
        <v>136</v>
      </c>
      <c r="AH102" s="53"/>
      <c r="AI102" s="50"/>
      <c r="AJ102" s="53"/>
      <c r="AK102" s="70"/>
      <c r="AL102" s="17"/>
      <c r="AM102" s="17"/>
      <c r="AN102" s="17"/>
      <c r="AO102" s="17"/>
      <c r="AP102" s="17"/>
      <c r="AQ102" s="17"/>
      <c r="AR102" s="17"/>
      <c r="AS102" s="17"/>
      <c r="AT102" s="17"/>
      <c r="AU102" s="17"/>
      <c r="AV102" s="17"/>
      <c r="AW102" s="58">
        <f t="shared" si="21"/>
        <v>4</v>
      </c>
      <c r="AX102" s="60" t="str">
        <f t="shared" si="21"/>
        <v/>
      </c>
      <c r="AY102" s="60" t="str">
        <f t="shared" si="21"/>
        <v/>
      </c>
      <c r="AZ102" s="60">
        <f t="shared" si="21"/>
        <v>4</v>
      </c>
      <c r="BA102" s="60">
        <f>(IF(Q102="","",(IF(MID(Q102,2,1)="-",LEFT(Q102,1),LEFT(Q102,2)))+0))</f>
        <v>4</v>
      </c>
      <c r="BB102" s="60" t="str">
        <f>(IF(R102="","",(IF(MID(R102,2,1)="-",LEFT(R102,1),LEFT(R102,2)))+0))</f>
        <v/>
      </c>
      <c r="BC102" s="60" t="str">
        <f>(IF(S102="","",(IF(MID(S102,2,1)="-",LEFT(S102,1),LEFT(S102,2)))+0))</f>
        <v/>
      </c>
      <c r="BD102" s="59"/>
      <c r="BE102" s="60" t="str">
        <f>(IF(U102="","",(IF(MID(U102,2,1)="-",LEFT(U102,1),LEFT(U102,2)))+0))</f>
        <v/>
      </c>
      <c r="BF102" s="61" t="str">
        <f>(IF(V102="","",(IF(MID(V102,2,1)="-",LEFT(V102,1),LEFT(V102,2)))+0))</f>
        <v/>
      </c>
      <c r="BM102" s="21"/>
      <c r="BN102" s="21"/>
      <c r="BO102" s="21"/>
      <c r="BP102" s="43" t="str">
        <f t="shared" si="1"/>
        <v/>
      </c>
      <c r="BQ102" s="43" t="str">
        <f t="shared" si="1"/>
        <v/>
      </c>
      <c r="BR102" s="43" t="str">
        <f t="shared" si="1"/>
        <v/>
      </c>
      <c r="BS102" s="43" t="str">
        <f t="shared" si="1"/>
        <v/>
      </c>
      <c r="BT102" s="43" t="str">
        <f t="shared" si="1"/>
        <v/>
      </c>
      <c r="BU102" s="44"/>
      <c r="BV102" s="58">
        <f t="shared" si="22"/>
        <v>3</v>
      </c>
      <c r="BW102" s="60" t="str">
        <f t="shared" si="22"/>
        <v/>
      </c>
      <c r="BX102" s="60" t="str">
        <f t="shared" si="22"/>
        <v/>
      </c>
      <c r="BY102" s="60">
        <f t="shared" si="22"/>
        <v>6</v>
      </c>
      <c r="BZ102" s="60">
        <f>(IF(Q102="","",IF(RIGHT(Q102,2)="10",RIGHT(Q102,2),RIGHT(Q102,1))+0))</f>
        <v>2</v>
      </c>
      <c r="CA102" s="60" t="str">
        <f>(IF(R102="","",IF(RIGHT(R102,2)="10",RIGHT(R102,2),RIGHT(R102,1))+0))</f>
        <v/>
      </c>
      <c r="CB102" s="60" t="str">
        <f>(IF(S102="","",IF(RIGHT(S102,2)="10",RIGHT(S102,2),RIGHT(S102,1))+0))</f>
        <v/>
      </c>
      <c r="CC102" s="59"/>
      <c r="CD102" s="60" t="str">
        <f>(IF(U102="","",IF(RIGHT(U102,2)="10",RIGHT(U102,2),RIGHT(U102,1))+0))</f>
        <v/>
      </c>
      <c r="CE102" s="61" t="str">
        <f>(IF(V102="","",IF(RIGHT(V102,2)="10",RIGHT(V102,2),RIGHT(V102,1))+0))</f>
        <v/>
      </c>
      <c r="CL102" s="21"/>
      <c r="CM102" s="21"/>
      <c r="CN102" s="21"/>
      <c r="CO102" s="43" t="str">
        <f t="shared" si="3"/>
        <v/>
      </c>
      <c r="CP102" s="43" t="str">
        <f t="shared" si="3"/>
        <v/>
      </c>
      <c r="CQ102" s="43" t="str">
        <f t="shared" si="3"/>
        <v/>
      </c>
      <c r="CR102" s="43" t="str">
        <f t="shared" si="3"/>
        <v/>
      </c>
      <c r="CS102" s="43" t="str">
        <f t="shared" si="3"/>
        <v/>
      </c>
      <c r="CU102" s="58" t="str">
        <f t="shared" si="23"/>
        <v>H</v>
      </c>
      <c r="CV102" s="60" t="str">
        <f t="shared" si="23"/>
        <v/>
      </c>
      <c r="CW102" s="60" t="str">
        <f t="shared" si="23"/>
        <v/>
      </c>
      <c r="CX102" s="60" t="str">
        <f t="shared" si="23"/>
        <v>A</v>
      </c>
      <c r="CY102" s="60" t="str">
        <f>(IF(Q102="","",IF(BA102&gt;BZ102,"H",IF(BA102&lt;BZ102,"A","D"))))</f>
        <v>H</v>
      </c>
      <c r="CZ102" s="60" t="str">
        <f>(IF(R102="","",IF(BB102&gt;CA102,"H",IF(BB102&lt;CA102,"A","D"))))</f>
        <v/>
      </c>
      <c r="DA102" s="60" t="str">
        <f>(IF(S102="","",IF(BC102&gt;CB102,"H",IF(BC102&lt;CB102,"A","D"))))</f>
        <v/>
      </c>
      <c r="DB102" s="59"/>
      <c r="DC102" s="60" t="str">
        <f>(IF(U102="","",IF(BE102&gt;CD102,"H",IF(BE102&lt;CD102,"A","D"))))</f>
        <v/>
      </c>
      <c r="DD102" s="61" t="str">
        <f>(IF(V102="","",IF(BF102&gt;CE102,"H",IF(BF102&lt;CE102,"A","D"))))</f>
        <v/>
      </c>
      <c r="DK102" s="21"/>
      <c r="DL102" s="21"/>
      <c r="DM102" s="21"/>
      <c r="DN102" s="21" t="str">
        <f t="shared" si="5"/>
        <v/>
      </c>
      <c r="DO102" s="21" t="str">
        <f t="shared" si="5"/>
        <v/>
      </c>
      <c r="DP102" s="21" t="str">
        <f t="shared" si="5"/>
        <v/>
      </c>
      <c r="DQ102" s="21" t="str">
        <f t="shared" si="5"/>
        <v/>
      </c>
      <c r="DR102" s="21" t="str">
        <f t="shared" si="5"/>
        <v/>
      </c>
      <c r="DT102" s="17" t="str">
        <f t="shared" si="6"/>
        <v>Surbiton Town Juniors</v>
      </c>
      <c r="DU102" s="45">
        <f t="shared" si="24"/>
        <v>8</v>
      </c>
      <c r="DV102" s="46">
        <f t="shared" si="7"/>
        <v>2</v>
      </c>
      <c r="DW102" s="46">
        <f t="shared" si="8"/>
        <v>0</v>
      </c>
      <c r="DX102" s="46">
        <f t="shared" si="9"/>
        <v>1</v>
      </c>
      <c r="DY102" s="46">
        <f>COUNTIF(DB$95:DB$104,"A")</f>
        <v>1</v>
      </c>
      <c r="DZ102" s="46">
        <f>COUNTIF(DB$95:DB$104,"D")</f>
        <v>1</v>
      </c>
      <c r="EA102" s="46">
        <f>COUNTIF(DB$95:DB$104,"H")</f>
        <v>3</v>
      </c>
      <c r="EB102" s="45">
        <f t="shared" si="25"/>
        <v>3</v>
      </c>
      <c r="EC102" s="45">
        <f t="shared" si="10"/>
        <v>1</v>
      </c>
      <c r="ED102" s="45">
        <f t="shared" si="10"/>
        <v>4</v>
      </c>
      <c r="EE102" s="47">
        <f>SUM($AW102:$BT102)+SUM(CC$95:CC$104)</f>
        <v>20</v>
      </c>
      <c r="EF102" s="47">
        <f>SUM($BV102:$CS102)+SUM(BD$95:BD$104)</f>
        <v>24</v>
      </c>
      <c r="EG102" s="45">
        <f t="shared" si="11"/>
        <v>7</v>
      </c>
      <c r="EH102" s="47">
        <f t="shared" si="26"/>
        <v>-4</v>
      </c>
      <c r="EI102" s="44"/>
      <c r="EJ102" s="46">
        <f t="shared" si="12"/>
        <v>15</v>
      </c>
      <c r="EK102" s="46">
        <f t="shared" si="13"/>
        <v>6</v>
      </c>
      <c r="EL102" s="46">
        <f t="shared" si="14"/>
        <v>2</v>
      </c>
      <c r="EM102" s="46">
        <f t="shared" si="15"/>
        <v>7</v>
      </c>
      <c r="EN102" s="46">
        <f t="shared" si="16"/>
        <v>51</v>
      </c>
      <c r="EO102" s="46">
        <f t="shared" si="17"/>
        <v>50</v>
      </c>
      <c r="EP102" s="46">
        <f t="shared" si="18"/>
        <v>14</v>
      </c>
      <c r="EQ102" s="46">
        <f t="shared" si="19"/>
        <v>1.02</v>
      </c>
      <c r="ES102" s="1">
        <f t="shared" si="27"/>
        <v>1</v>
      </c>
      <c r="ET102" s="1">
        <f t="shared" si="28"/>
        <v>1</v>
      </c>
      <c r="EU102" s="1">
        <f t="shared" si="20"/>
        <v>1</v>
      </c>
      <c r="EV102" s="1">
        <f t="shared" si="20"/>
        <v>1</v>
      </c>
      <c r="EW102" s="1">
        <f t="shared" si="20"/>
        <v>1</v>
      </c>
      <c r="EX102" s="1">
        <f t="shared" si="20"/>
        <v>1</v>
      </c>
      <c r="EY102" s="1">
        <f t="shared" si="20"/>
        <v>1</v>
      </c>
      <c r="EZ102" s="1">
        <f t="shared" si="20"/>
        <v>1</v>
      </c>
      <c r="FA102" s="17"/>
      <c r="FB102" s="17"/>
    </row>
    <row r="103" spans="1:164" x14ac:dyDescent="0.2">
      <c r="A103" s="1">
        <v>9</v>
      </c>
      <c r="B103" s="1" t="s">
        <v>108</v>
      </c>
      <c r="C103" s="21">
        <v>14</v>
      </c>
      <c r="D103" s="21">
        <v>2</v>
      </c>
      <c r="E103" s="21">
        <v>2</v>
      </c>
      <c r="F103" s="21">
        <v>10</v>
      </c>
      <c r="G103" s="21">
        <v>31</v>
      </c>
      <c r="H103" s="21">
        <v>65</v>
      </c>
      <c r="I103" s="18">
        <v>6</v>
      </c>
      <c r="J103" s="22">
        <v>0.47692307692307695</v>
      </c>
      <c r="L103" s="48" t="s">
        <v>151</v>
      </c>
      <c r="M103" s="62"/>
      <c r="N103" s="53"/>
      <c r="O103" s="54" t="s">
        <v>152</v>
      </c>
      <c r="P103" s="52" t="s">
        <v>153</v>
      </c>
      <c r="Q103" s="54" t="s">
        <v>154</v>
      </c>
      <c r="R103" s="53"/>
      <c r="S103" s="53"/>
      <c r="T103" s="54" t="s">
        <v>155</v>
      </c>
      <c r="U103" s="50"/>
      <c r="V103" s="70"/>
      <c r="AA103" s="48" t="s">
        <v>151</v>
      </c>
      <c r="AB103" s="62"/>
      <c r="AC103" s="53"/>
      <c r="AD103" s="51" t="s">
        <v>156</v>
      </c>
      <c r="AE103" s="52" t="s">
        <v>105</v>
      </c>
      <c r="AF103" s="51" t="s">
        <v>114</v>
      </c>
      <c r="AG103" s="53"/>
      <c r="AH103" s="53"/>
      <c r="AI103" s="51" t="s">
        <v>117</v>
      </c>
      <c r="AJ103" s="50"/>
      <c r="AK103" s="70"/>
      <c r="AW103" s="58" t="str">
        <f t="shared" si="21"/>
        <v/>
      </c>
      <c r="AX103" s="60" t="str">
        <f t="shared" si="21"/>
        <v/>
      </c>
      <c r="AY103" s="60">
        <f t="shared" si="21"/>
        <v>0</v>
      </c>
      <c r="AZ103" s="60">
        <f t="shared" si="21"/>
        <v>0</v>
      </c>
      <c r="BA103" s="60">
        <f>(IF(Q103="","",(IF(MID(Q103,2,1)="-",LEFT(Q103,1),LEFT(Q103,2)))+0))</f>
        <v>0</v>
      </c>
      <c r="BB103" s="60" t="str">
        <f>(IF(R103="","",(IF(MID(R103,2,1)="-",LEFT(R103,1),LEFT(R103,2)))+0))</f>
        <v/>
      </c>
      <c r="BC103" s="60" t="str">
        <f>(IF(S103="","",(IF(MID(S103,2,1)="-",LEFT(S103,1),LEFT(S103,2)))+0))</f>
        <v/>
      </c>
      <c r="BD103" s="60">
        <f>(IF(T103="","",(IF(MID(T103,2,1)="-",LEFT(T103,1),LEFT(T103,2)))+0))</f>
        <v>2</v>
      </c>
      <c r="BE103" s="59"/>
      <c r="BF103" s="61" t="str">
        <f>(IF(V103="","",(IF(MID(V103,2,1)="-",LEFT(V103,1),LEFT(V103,2)))+0))</f>
        <v/>
      </c>
      <c r="BM103" s="21"/>
      <c r="BN103" s="21"/>
      <c r="BO103" s="21"/>
      <c r="BP103" s="43" t="str">
        <f t="shared" si="1"/>
        <v/>
      </c>
      <c r="BQ103" s="43" t="str">
        <f t="shared" si="1"/>
        <v/>
      </c>
      <c r="BR103" s="43" t="str">
        <f t="shared" si="1"/>
        <v/>
      </c>
      <c r="BS103" s="43" t="str">
        <f t="shared" si="1"/>
        <v/>
      </c>
      <c r="BT103" s="43" t="str">
        <f t="shared" si="1"/>
        <v/>
      </c>
      <c r="BU103" s="71"/>
      <c r="BV103" s="58" t="str">
        <f t="shared" si="22"/>
        <v/>
      </c>
      <c r="BW103" s="60" t="str">
        <f t="shared" si="22"/>
        <v/>
      </c>
      <c r="BX103" s="60">
        <f t="shared" si="22"/>
        <v>5</v>
      </c>
      <c r="BY103" s="60">
        <f t="shared" si="22"/>
        <v>6</v>
      </c>
      <c r="BZ103" s="60">
        <f>(IF(Q103="","",IF(RIGHT(Q103,2)="10",RIGHT(Q103,2),RIGHT(Q103,1))+0))</f>
        <v>10</v>
      </c>
      <c r="CA103" s="60" t="str">
        <f>(IF(R103="","",IF(RIGHT(R103,2)="10",RIGHT(R103,2),RIGHT(R103,1))+0))</f>
        <v/>
      </c>
      <c r="CB103" s="60" t="str">
        <f>(IF(S103="","",IF(RIGHT(S103,2)="10",RIGHT(S103,2),RIGHT(S103,1))+0))</f>
        <v/>
      </c>
      <c r="CC103" s="60">
        <f>(IF(T103="","",IF(RIGHT(T103,2)="10",RIGHT(T103,2),RIGHT(T103,1))+0))</f>
        <v>1</v>
      </c>
      <c r="CD103" s="59"/>
      <c r="CE103" s="61" t="str">
        <f>(IF(V103="","",IF(RIGHT(V103,2)="10",RIGHT(V103,2),RIGHT(V103,1))+0))</f>
        <v/>
      </c>
      <c r="CL103" s="21"/>
      <c r="CM103" s="21"/>
      <c r="CN103" s="21"/>
      <c r="CO103" s="43" t="str">
        <f t="shared" si="3"/>
        <v/>
      </c>
      <c r="CP103" s="43" t="str">
        <f t="shared" si="3"/>
        <v/>
      </c>
      <c r="CQ103" s="43" t="str">
        <f t="shared" si="3"/>
        <v/>
      </c>
      <c r="CR103" s="43" t="str">
        <f t="shared" si="3"/>
        <v/>
      </c>
      <c r="CS103" s="43" t="str">
        <f t="shared" si="3"/>
        <v/>
      </c>
      <c r="CT103" s="17"/>
      <c r="CU103" s="58" t="str">
        <f t="shared" si="23"/>
        <v/>
      </c>
      <c r="CV103" s="60" t="str">
        <f t="shared" si="23"/>
        <v/>
      </c>
      <c r="CW103" s="60" t="str">
        <f t="shared" si="23"/>
        <v>A</v>
      </c>
      <c r="CX103" s="60" t="str">
        <f t="shared" si="23"/>
        <v>A</v>
      </c>
      <c r="CY103" s="60" t="str">
        <f>(IF(Q103="","",IF(BA103&gt;BZ103,"H",IF(BA103&lt;BZ103,"A","D"))))</f>
        <v>A</v>
      </c>
      <c r="CZ103" s="60" t="str">
        <f>(IF(R103="","",IF(BB103&gt;CA103,"H",IF(BB103&lt;CA103,"A","D"))))</f>
        <v/>
      </c>
      <c r="DA103" s="60" t="str">
        <f>(IF(S103="","",IF(BC103&gt;CB103,"H",IF(BC103&lt;CB103,"A","D"))))</f>
        <v/>
      </c>
      <c r="DB103" s="60" t="str">
        <f>(IF(T103="","",IF(BD103&gt;CC103,"H",IF(BD103&lt;CC103,"A","D"))))</f>
        <v>H</v>
      </c>
      <c r="DC103" s="59"/>
      <c r="DD103" s="61" t="str">
        <f>(IF(V103="","",IF(BF103&gt;CE103,"H",IF(BF103&lt;CE103,"A","D"))))</f>
        <v/>
      </c>
      <c r="DK103" s="21"/>
      <c r="DL103" s="21"/>
      <c r="DM103" s="21"/>
      <c r="DN103" s="21" t="str">
        <f t="shared" si="5"/>
        <v/>
      </c>
      <c r="DO103" s="21" t="str">
        <f t="shared" si="5"/>
        <v/>
      </c>
      <c r="DP103" s="21" t="str">
        <f t="shared" si="5"/>
        <v/>
      </c>
      <c r="DQ103" s="21" t="str">
        <f t="shared" si="5"/>
        <v/>
      </c>
      <c r="DR103" s="21" t="str">
        <f t="shared" si="5"/>
        <v/>
      </c>
      <c r="DS103" s="17"/>
      <c r="DT103" s="17" t="str">
        <f t="shared" si="6"/>
        <v>Wandgas (Epsom)</v>
      </c>
      <c r="DU103" s="45">
        <f t="shared" si="24"/>
        <v>7</v>
      </c>
      <c r="DV103" s="46">
        <f t="shared" si="7"/>
        <v>1</v>
      </c>
      <c r="DW103" s="46">
        <f t="shared" si="8"/>
        <v>0</v>
      </c>
      <c r="DX103" s="46">
        <f t="shared" si="9"/>
        <v>3</v>
      </c>
      <c r="DY103" s="46">
        <f>COUNTIF(DC$95:DC$104,"A")</f>
        <v>0</v>
      </c>
      <c r="DZ103" s="46">
        <f>COUNTIF(DC$95:DC$104,"D")</f>
        <v>0</v>
      </c>
      <c r="EA103" s="46">
        <f>COUNTIF(DC$95:DC$104,"H")</f>
        <v>3</v>
      </c>
      <c r="EB103" s="45">
        <f t="shared" si="25"/>
        <v>1</v>
      </c>
      <c r="EC103" s="45">
        <f t="shared" si="10"/>
        <v>0</v>
      </c>
      <c r="ED103" s="45">
        <f t="shared" si="10"/>
        <v>6</v>
      </c>
      <c r="EE103" s="47">
        <f>SUM($AW103:$BT103)+SUM(CD$95:CD$104)</f>
        <v>4</v>
      </c>
      <c r="EF103" s="47">
        <f>SUM($BV103:$CS103)+SUM(BE$95:BE$104)</f>
        <v>51</v>
      </c>
      <c r="EG103" s="45">
        <f t="shared" si="11"/>
        <v>2</v>
      </c>
      <c r="EH103" s="47">
        <f t="shared" si="26"/>
        <v>-47</v>
      </c>
      <c r="EI103" s="44"/>
      <c r="EJ103" s="46">
        <f t="shared" si="12"/>
        <v>16</v>
      </c>
      <c r="EK103" s="46">
        <f t="shared" si="13"/>
        <v>0</v>
      </c>
      <c r="EL103" s="46">
        <f t="shared" si="14"/>
        <v>0</v>
      </c>
      <c r="EM103" s="46">
        <f t="shared" si="15"/>
        <v>16</v>
      </c>
      <c r="EN103" s="46">
        <f t="shared" si="16"/>
        <v>8</v>
      </c>
      <c r="EO103" s="46">
        <f t="shared" si="17"/>
        <v>151</v>
      </c>
      <c r="EP103" s="46">
        <f t="shared" si="18"/>
        <v>0</v>
      </c>
      <c r="EQ103" s="46">
        <f t="shared" si="19"/>
        <v>5.2980132450331126E-2</v>
      </c>
      <c r="ER103" s="17"/>
      <c r="ES103" s="1">
        <f t="shared" si="27"/>
        <v>1</v>
      </c>
      <c r="ET103" s="1">
        <f t="shared" si="28"/>
        <v>1</v>
      </c>
      <c r="EU103" s="1">
        <f t="shared" si="20"/>
        <v>0</v>
      </c>
      <c r="EV103" s="1">
        <f t="shared" si="20"/>
        <v>1</v>
      </c>
      <c r="EW103" s="1">
        <f t="shared" si="20"/>
        <v>1</v>
      </c>
      <c r="EX103" s="1">
        <f t="shared" si="20"/>
        <v>1</v>
      </c>
      <c r="EY103" s="1">
        <f t="shared" si="20"/>
        <v>1</v>
      </c>
      <c r="EZ103" s="1">
        <f t="shared" si="20"/>
        <v>1</v>
      </c>
    </row>
    <row r="104" spans="1:164" ht="12" thickBot="1" x14ac:dyDescent="0.25">
      <c r="A104" s="1">
        <v>10</v>
      </c>
      <c r="B104" s="1" t="s">
        <v>151</v>
      </c>
      <c r="C104" s="21">
        <v>16</v>
      </c>
      <c r="D104" s="21">
        <v>0</v>
      </c>
      <c r="E104" s="21">
        <v>0</v>
      </c>
      <c r="F104" s="21">
        <v>16</v>
      </c>
      <c r="G104" s="21">
        <v>8</v>
      </c>
      <c r="H104" s="21">
        <v>151</v>
      </c>
      <c r="I104" s="18">
        <v>0</v>
      </c>
      <c r="J104" s="22">
        <v>5.2980132450331126E-2</v>
      </c>
      <c r="L104" s="72" t="s">
        <v>107</v>
      </c>
      <c r="M104" s="73"/>
      <c r="N104" s="74" t="s">
        <v>123</v>
      </c>
      <c r="O104" s="75"/>
      <c r="P104" s="76" t="s">
        <v>157</v>
      </c>
      <c r="Q104" s="75"/>
      <c r="R104" s="74" t="s">
        <v>100</v>
      </c>
      <c r="S104" s="74" t="s">
        <v>122</v>
      </c>
      <c r="T104" s="75"/>
      <c r="U104" s="75"/>
      <c r="V104" s="77"/>
      <c r="AA104" s="72" t="s">
        <v>107</v>
      </c>
      <c r="AB104" s="73"/>
      <c r="AC104" s="78" t="s">
        <v>144</v>
      </c>
      <c r="AD104" s="75"/>
      <c r="AE104" s="76" t="s">
        <v>158</v>
      </c>
      <c r="AF104" s="79" t="s">
        <v>156</v>
      </c>
      <c r="AG104" s="78" t="s">
        <v>159</v>
      </c>
      <c r="AH104" s="78" t="s">
        <v>114</v>
      </c>
      <c r="AI104" s="75"/>
      <c r="AJ104" s="75"/>
      <c r="AK104" s="77"/>
      <c r="AW104" s="80" t="str">
        <f t="shared" si="21"/>
        <v/>
      </c>
      <c r="AX104" s="81">
        <f t="shared" si="21"/>
        <v>3</v>
      </c>
      <c r="AY104" s="81" t="str">
        <f t="shared" si="21"/>
        <v/>
      </c>
      <c r="AZ104" s="81">
        <f t="shared" si="21"/>
        <v>3</v>
      </c>
      <c r="BA104" s="81" t="str">
        <f>(IF(Q104="","",(IF(MID(Q104,2,1)="-",LEFT(Q104,1),LEFT(Q104,2)))+0))</f>
        <v/>
      </c>
      <c r="BB104" s="81">
        <f>(IF(R104="","",(IF(MID(R104,2,1)="-",LEFT(R104,1),LEFT(R104,2)))+0))</f>
        <v>2</v>
      </c>
      <c r="BC104" s="81">
        <f>(IF(S104="","",(IF(MID(S104,2,1)="-",LEFT(S104,1),LEFT(S104,2)))+0))</f>
        <v>4</v>
      </c>
      <c r="BD104" s="81" t="str">
        <f>(IF(T104="","",(IF(MID(T104,2,1)="-",LEFT(T104,1),LEFT(T104,2)))+0))</f>
        <v/>
      </c>
      <c r="BE104" s="81" t="str">
        <f>(IF(U104="","",(IF(MID(U104,2,1)="-",LEFT(U104,1),LEFT(U104,2)))+0))</f>
        <v/>
      </c>
      <c r="BF104" s="82"/>
      <c r="BV104" s="80" t="str">
        <f t="shared" si="22"/>
        <v/>
      </c>
      <c r="BW104" s="81">
        <f t="shared" si="22"/>
        <v>1</v>
      </c>
      <c r="BX104" s="81" t="str">
        <f t="shared" si="22"/>
        <v/>
      </c>
      <c r="BY104" s="81">
        <f t="shared" si="22"/>
        <v>3</v>
      </c>
      <c r="BZ104" s="81" t="str">
        <f>(IF(Q104="","",IF(RIGHT(Q104,2)="10",RIGHT(Q104,2),RIGHT(Q104,1))+0))</f>
        <v/>
      </c>
      <c r="CA104" s="81">
        <f>(IF(R104="","",IF(RIGHT(R104,2)="10",RIGHT(R104,2),RIGHT(R104,1))+0))</f>
        <v>2</v>
      </c>
      <c r="CB104" s="81">
        <f>(IF(S104="","",IF(RIGHT(S104,2)="10",RIGHT(S104,2),RIGHT(S104,1))+0))</f>
        <v>1</v>
      </c>
      <c r="CC104" s="81" t="str">
        <f>(IF(T104="","",IF(RIGHT(T104,2)="10",RIGHT(T104,2),RIGHT(T104,1))+0))</f>
        <v/>
      </c>
      <c r="CD104" s="81" t="str">
        <f>(IF(U104="","",IF(RIGHT(U104,2)="10",RIGHT(U104,2),RIGHT(U104,1))+0))</f>
        <v/>
      </c>
      <c r="CE104" s="82"/>
      <c r="CU104" s="80" t="str">
        <f t="shared" si="23"/>
        <v/>
      </c>
      <c r="CV104" s="81" t="str">
        <f t="shared" si="23"/>
        <v>H</v>
      </c>
      <c r="CW104" s="81" t="str">
        <f t="shared" si="23"/>
        <v/>
      </c>
      <c r="CX104" s="81" t="str">
        <f t="shared" si="23"/>
        <v>D</v>
      </c>
      <c r="CY104" s="81" t="str">
        <f>(IF(Q104="","",IF(BA104&gt;BZ104,"H",IF(BA104&lt;BZ104,"A","D"))))</f>
        <v/>
      </c>
      <c r="CZ104" s="81" t="str">
        <f>(IF(R104="","",IF(BB104&gt;CA104,"H",IF(BB104&lt;CA104,"A","D"))))</f>
        <v>D</v>
      </c>
      <c r="DA104" s="81" t="str">
        <f>(IF(S104="","",IF(BC104&gt;CB104,"H",IF(BC104&lt;CB104,"A","D"))))</f>
        <v>H</v>
      </c>
      <c r="DB104" s="81" t="str">
        <f>(IF(T104="","",IF(BD104&gt;CC104,"H",IF(BD104&lt;CC104,"A","D"))))</f>
        <v/>
      </c>
      <c r="DC104" s="81" t="str">
        <f>(IF(U104="","",IF(BE104&gt;CD104,"H",IF(BE104&lt;CD104,"A","D"))))</f>
        <v/>
      </c>
      <c r="DD104" s="82" t="str">
        <f>(IF(V104="","",IF(BF104&gt;CE104,"H",IF(BF104&lt;CE104,"A","D"))))</f>
        <v/>
      </c>
      <c r="DT104" s="17" t="str">
        <f t="shared" si="6"/>
        <v>Westonian United</v>
      </c>
      <c r="DU104" s="45">
        <f t="shared" si="24"/>
        <v>10</v>
      </c>
      <c r="DV104" s="46">
        <f t="shared" si="7"/>
        <v>2</v>
      </c>
      <c r="DW104" s="46">
        <f t="shared" si="8"/>
        <v>2</v>
      </c>
      <c r="DX104" s="46">
        <f t="shared" si="9"/>
        <v>0</v>
      </c>
      <c r="DY104" s="46">
        <f>COUNTIF(DD$95:DD$104,"A")</f>
        <v>4</v>
      </c>
      <c r="DZ104" s="46">
        <f>COUNTIF(DD$95:DD$104,"D")</f>
        <v>1</v>
      </c>
      <c r="EA104" s="46">
        <f>COUNTIF(DD$95:DD$104,"H")</f>
        <v>1</v>
      </c>
      <c r="EB104" s="45">
        <f t="shared" si="25"/>
        <v>6</v>
      </c>
      <c r="EC104" s="45">
        <f t="shared" si="10"/>
        <v>3</v>
      </c>
      <c r="ED104" s="45">
        <f t="shared" si="10"/>
        <v>1</v>
      </c>
      <c r="EE104" s="47">
        <f>SUM($AW104:$BT104)+SUM(CE$95:CE$104)</f>
        <v>23</v>
      </c>
      <c r="EF104" s="47">
        <f>SUM($BV104:$CS104)+SUM(BF$95:BF$104)</f>
        <v>12</v>
      </c>
      <c r="EG104" s="45">
        <f t="shared" si="11"/>
        <v>15</v>
      </c>
      <c r="EH104" s="47">
        <f t="shared" si="26"/>
        <v>11</v>
      </c>
      <c r="EI104" s="44"/>
      <c r="EJ104" s="46">
        <f t="shared" si="12"/>
        <v>17</v>
      </c>
      <c r="EK104" s="46">
        <f t="shared" si="13"/>
        <v>12</v>
      </c>
      <c r="EL104" s="46">
        <f t="shared" si="14"/>
        <v>3</v>
      </c>
      <c r="EM104" s="46">
        <f t="shared" si="15"/>
        <v>2</v>
      </c>
      <c r="EN104" s="46">
        <f t="shared" si="16"/>
        <v>53</v>
      </c>
      <c r="EO104" s="46">
        <f t="shared" si="17"/>
        <v>22</v>
      </c>
      <c r="EP104" s="46">
        <f t="shared" si="18"/>
        <v>27</v>
      </c>
      <c r="EQ104" s="46">
        <f t="shared" si="19"/>
        <v>2.4090909090909092</v>
      </c>
      <c r="ER104" s="17"/>
      <c r="ES104" s="1">
        <f t="shared" si="27"/>
        <v>1</v>
      </c>
      <c r="ET104" s="1">
        <f t="shared" si="28"/>
        <v>1</v>
      </c>
      <c r="EU104" s="1">
        <f t="shared" si="20"/>
        <v>0</v>
      </c>
      <c r="EV104" s="1">
        <f t="shared" si="20"/>
        <v>1</v>
      </c>
      <c r="EW104" s="1">
        <f t="shared" si="20"/>
        <v>1</v>
      </c>
      <c r="EX104" s="1">
        <f t="shared" si="20"/>
        <v>1</v>
      </c>
      <c r="EY104" s="1">
        <f t="shared" si="20"/>
        <v>1</v>
      </c>
      <c r="EZ104" s="1">
        <f t="shared" si="20"/>
        <v>1</v>
      </c>
    </row>
    <row r="105" spans="1:164" x14ac:dyDescent="0.2">
      <c r="G105" s="24">
        <f>SUM(G95:G104)</f>
        <v>469</v>
      </c>
      <c r="H105" s="24">
        <f>SUM(H95:H104)</f>
        <v>469</v>
      </c>
    </row>
    <row r="106" spans="1:164" ht="12" thickBot="1" x14ac:dyDescent="0.25">
      <c r="A106" s="17" t="s">
        <v>160</v>
      </c>
      <c r="B106" s="29" t="s">
        <v>161</v>
      </c>
      <c r="C106" s="20" t="s">
        <v>80</v>
      </c>
      <c r="D106" s="18"/>
      <c r="E106" s="18"/>
      <c r="F106" s="18"/>
      <c r="G106" s="18"/>
      <c r="H106" s="18"/>
      <c r="J106" s="18"/>
    </row>
    <row r="107" spans="1:164" ht="12" thickBot="1" x14ac:dyDescent="0.25">
      <c r="A107" s="17" t="s">
        <v>11</v>
      </c>
      <c r="B107" s="17" t="s">
        <v>12</v>
      </c>
      <c r="C107" s="18" t="s">
        <v>13</v>
      </c>
      <c r="D107" s="18" t="s">
        <v>14</v>
      </c>
      <c r="E107" s="18" t="s">
        <v>15</v>
      </c>
      <c r="F107" s="18" t="s">
        <v>16</v>
      </c>
      <c r="G107" s="18" t="s">
        <v>17</v>
      </c>
      <c r="H107" s="18" t="s">
        <v>18</v>
      </c>
      <c r="I107" s="18" t="s">
        <v>19</v>
      </c>
      <c r="J107" s="18" t="s">
        <v>20</v>
      </c>
      <c r="L107" s="30"/>
      <c r="M107" s="31" t="s">
        <v>162</v>
      </c>
      <c r="N107" s="31" t="s">
        <v>81</v>
      </c>
      <c r="O107" s="31" t="s">
        <v>163</v>
      </c>
      <c r="P107" s="33" t="s">
        <v>83</v>
      </c>
      <c r="Q107" s="32" t="s">
        <v>84</v>
      </c>
      <c r="R107" s="33" t="s">
        <v>164</v>
      </c>
      <c r="S107" s="31" t="s">
        <v>88</v>
      </c>
      <c r="T107" s="31" t="s">
        <v>165</v>
      </c>
      <c r="U107" s="31" t="s">
        <v>166</v>
      </c>
      <c r="V107" s="34" t="s">
        <v>167</v>
      </c>
      <c r="AA107" s="30"/>
      <c r="AB107" s="31" t="s">
        <v>162</v>
      </c>
      <c r="AC107" s="31" t="s">
        <v>81</v>
      </c>
      <c r="AD107" s="31" t="s">
        <v>163</v>
      </c>
      <c r="AE107" s="33" t="s">
        <v>83</v>
      </c>
      <c r="AF107" s="32" t="s">
        <v>84</v>
      </c>
      <c r="AG107" s="33" t="s">
        <v>164</v>
      </c>
      <c r="AH107" s="31" t="s">
        <v>88</v>
      </c>
      <c r="AI107" s="31" t="s">
        <v>165</v>
      </c>
      <c r="AJ107" s="31" t="s">
        <v>166</v>
      </c>
      <c r="AK107" s="34" t="s">
        <v>167</v>
      </c>
      <c r="DU107" s="21" t="s">
        <v>13</v>
      </c>
      <c r="DV107" s="21" t="s">
        <v>91</v>
      </c>
      <c r="DW107" s="21" t="s">
        <v>92</v>
      </c>
      <c r="DX107" s="21" t="s">
        <v>93</v>
      </c>
      <c r="DY107" s="21" t="s">
        <v>94</v>
      </c>
      <c r="DZ107" s="21" t="s">
        <v>95</v>
      </c>
      <c r="EA107" s="21" t="s">
        <v>96</v>
      </c>
      <c r="EB107" s="21" t="s">
        <v>14</v>
      </c>
      <c r="EC107" s="21" t="s">
        <v>15</v>
      </c>
      <c r="ED107" s="21" t="s">
        <v>16</v>
      </c>
      <c r="EE107" s="21" t="s">
        <v>17</v>
      </c>
      <c r="EF107" s="21" t="s">
        <v>18</v>
      </c>
      <c r="EG107" s="21" t="s">
        <v>19</v>
      </c>
      <c r="EH107" s="21" t="s">
        <v>97</v>
      </c>
      <c r="EI107" s="21"/>
      <c r="EJ107" s="21" t="s">
        <v>13</v>
      </c>
      <c r="EK107" s="21" t="s">
        <v>14</v>
      </c>
      <c r="EL107" s="21" t="s">
        <v>15</v>
      </c>
      <c r="EM107" s="21" t="s">
        <v>16</v>
      </c>
      <c r="EN107" s="21" t="s">
        <v>17</v>
      </c>
      <c r="EO107" s="21" t="s">
        <v>18</v>
      </c>
      <c r="EP107" s="21" t="s">
        <v>19</v>
      </c>
      <c r="EQ107" s="21" t="s">
        <v>97</v>
      </c>
    </row>
    <row r="108" spans="1:164" s="17" customFormat="1" x14ac:dyDescent="0.2">
      <c r="A108" s="17">
        <v>1</v>
      </c>
      <c r="B108" s="17" t="s">
        <v>127</v>
      </c>
      <c r="C108" s="18">
        <v>18</v>
      </c>
      <c r="D108" s="18">
        <v>15</v>
      </c>
      <c r="E108" s="18">
        <v>2</v>
      </c>
      <c r="F108" s="18">
        <v>1</v>
      </c>
      <c r="G108" s="18">
        <v>113</v>
      </c>
      <c r="H108" s="18">
        <v>21</v>
      </c>
      <c r="I108" s="18">
        <v>32</v>
      </c>
      <c r="J108" s="23">
        <v>5.3809523809523814</v>
      </c>
      <c r="L108" s="35" t="s">
        <v>168</v>
      </c>
      <c r="M108" s="36"/>
      <c r="N108" s="31"/>
      <c r="O108" s="83" t="s">
        <v>169</v>
      </c>
      <c r="P108" s="33"/>
      <c r="Q108" s="32" t="s">
        <v>109</v>
      </c>
      <c r="R108" s="33"/>
      <c r="S108" s="31"/>
      <c r="T108" s="31"/>
      <c r="U108" s="83" t="s">
        <v>140</v>
      </c>
      <c r="V108" s="34"/>
      <c r="W108" s="1"/>
      <c r="X108" s="1" t="s">
        <v>170</v>
      </c>
      <c r="Y108" s="1"/>
      <c r="Z108" s="1"/>
      <c r="AA108" s="35" t="s">
        <v>168</v>
      </c>
      <c r="AB108" s="36"/>
      <c r="AC108" s="31"/>
      <c r="AD108" s="39" t="s">
        <v>171</v>
      </c>
      <c r="AE108" s="33"/>
      <c r="AF108" s="32" t="s">
        <v>172</v>
      </c>
      <c r="AG108" s="84" t="s">
        <v>173</v>
      </c>
      <c r="AH108" s="31"/>
      <c r="AI108" s="31"/>
      <c r="AJ108" s="39" t="s">
        <v>174</v>
      </c>
      <c r="AK108" s="34"/>
      <c r="AL108" s="1"/>
      <c r="AM108" s="1"/>
      <c r="AN108" s="1"/>
      <c r="AO108" s="1"/>
      <c r="AP108" s="1" t="s">
        <v>106</v>
      </c>
      <c r="AQ108" s="1"/>
      <c r="AR108" s="1"/>
      <c r="AS108" s="1"/>
      <c r="AT108" s="1"/>
      <c r="AU108" s="1"/>
      <c r="AV108" s="1"/>
      <c r="AW108" s="40"/>
      <c r="AX108" s="41" t="str">
        <f t="shared" ref="AX108:BF111" si="29">(IF(N108="","",(IF(MID(N108,2,1)="-",LEFT(N108,1),LEFT(N108,2)))+0))</f>
        <v/>
      </c>
      <c r="AY108" s="41">
        <f t="shared" si="29"/>
        <v>6</v>
      </c>
      <c r="AZ108" s="41" t="str">
        <f t="shared" si="29"/>
        <v/>
      </c>
      <c r="BA108" s="41">
        <f t="shared" si="29"/>
        <v>1</v>
      </c>
      <c r="BB108" s="41" t="str">
        <f t="shared" si="29"/>
        <v/>
      </c>
      <c r="BC108" s="41" t="str">
        <f t="shared" si="29"/>
        <v/>
      </c>
      <c r="BD108" s="41" t="str">
        <f t="shared" si="29"/>
        <v/>
      </c>
      <c r="BE108" s="41">
        <f t="shared" si="29"/>
        <v>2</v>
      </c>
      <c r="BF108" s="42" t="str">
        <f t="shared" si="29"/>
        <v/>
      </c>
      <c r="BG108" s="1"/>
      <c r="BH108" s="1"/>
      <c r="BI108" s="1"/>
      <c r="BJ108" s="1"/>
      <c r="BK108" s="1"/>
      <c r="BL108" s="1"/>
      <c r="BM108" s="21"/>
      <c r="BN108" s="21"/>
      <c r="BO108" s="21"/>
      <c r="BP108" s="43" t="str">
        <f t="shared" ref="BP108:BT116" si="30">(IF(AQ108="","",(IF(MID(AQ108,2,1)="-",LEFT(AQ108,1),LEFT(AQ108,2)))+0))</f>
        <v/>
      </c>
      <c r="BQ108" s="43" t="str">
        <f t="shared" si="30"/>
        <v/>
      </c>
      <c r="BR108" s="43" t="str">
        <f t="shared" si="30"/>
        <v/>
      </c>
      <c r="BS108" s="43" t="str">
        <f t="shared" si="30"/>
        <v/>
      </c>
      <c r="BT108" s="43" t="str">
        <f t="shared" si="30"/>
        <v/>
      </c>
      <c r="BU108" s="44"/>
      <c r="BV108" s="40"/>
      <c r="BW108" s="41" t="str">
        <f t="shared" ref="BW108:CE111" si="31">(IF(N108="","",IF(RIGHT(N108,2)="10",RIGHT(N108,2),RIGHT(N108,1))+0))</f>
        <v/>
      </c>
      <c r="BX108" s="41">
        <f t="shared" si="31"/>
        <v>3</v>
      </c>
      <c r="BY108" s="41" t="str">
        <f t="shared" si="31"/>
        <v/>
      </c>
      <c r="BZ108" s="41">
        <f t="shared" si="31"/>
        <v>5</v>
      </c>
      <c r="CA108" s="41" t="str">
        <f t="shared" si="31"/>
        <v/>
      </c>
      <c r="CB108" s="41" t="str">
        <f t="shared" si="31"/>
        <v/>
      </c>
      <c r="CC108" s="41" t="str">
        <f t="shared" si="31"/>
        <v/>
      </c>
      <c r="CD108" s="41">
        <f t="shared" si="31"/>
        <v>3</v>
      </c>
      <c r="CE108" s="42" t="str">
        <f t="shared" si="31"/>
        <v/>
      </c>
      <c r="CF108" s="1"/>
      <c r="CG108" s="1"/>
      <c r="CH108" s="1"/>
      <c r="CI108" s="1"/>
      <c r="CJ108" s="1"/>
      <c r="CK108" s="1"/>
      <c r="CL108" s="21"/>
      <c r="CM108" s="21"/>
      <c r="CN108" s="21"/>
      <c r="CO108" s="43" t="str">
        <f t="shared" ref="CO108:CS116" si="32">(IF(AQ108="","",IF(RIGHT(AQ108,2)="10",RIGHT(AQ108,2),RIGHT(AQ108,1))+0))</f>
        <v/>
      </c>
      <c r="CP108" s="43" t="str">
        <f t="shared" si="32"/>
        <v/>
      </c>
      <c r="CQ108" s="43" t="str">
        <f t="shared" si="32"/>
        <v/>
      </c>
      <c r="CR108" s="43" t="str">
        <f t="shared" si="32"/>
        <v/>
      </c>
      <c r="CS108" s="43" t="str">
        <f t="shared" si="32"/>
        <v/>
      </c>
      <c r="CT108" s="1"/>
      <c r="CU108" s="40"/>
      <c r="CV108" s="41" t="str">
        <f t="shared" ref="CV108:DD111" si="33">(IF(N108="","",IF(AX108&gt;BW108,"H",IF(AX108&lt;BW108,"A","D"))))</f>
        <v/>
      </c>
      <c r="CW108" s="41" t="str">
        <f t="shared" si="33"/>
        <v>H</v>
      </c>
      <c r="CX108" s="41" t="str">
        <f t="shared" si="33"/>
        <v/>
      </c>
      <c r="CY108" s="41" t="str">
        <f t="shared" si="33"/>
        <v>A</v>
      </c>
      <c r="CZ108" s="41" t="str">
        <f t="shared" si="33"/>
        <v/>
      </c>
      <c r="DA108" s="41" t="str">
        <f t="shared" si="33"/>
        <v/>
      </c>
      <c r="DB108" s="41" t="str">
        <f t="shared" si="33"/>
        <v/>
      </c>
      <c r="DC108" s="41" t="str">
        <f t="shared" si="33"/>
        <v>A</v>
      </c>
      <c r="DD108" s="42" t="str">
        <f t="shared" si="33"/>
        <v/>
      </c>
      <c r="DE108" s="1"/>
      <c r="DF108" s="1"/>
      <c r="DG108" s="1"/>
      <c r="DH108" s="1"/>
      <c r="DI108" s="1"/>
      <c r="DJ108" s="1"/>
      <c r="DK108" s="21"/>
      <c r="DL108" s="21"/>
      <c r="DM108" s="21"/>
      <c r="DN108" s="21" t="str">
        <f t="shared" ref="DN108:DR116" si="34">(IF(AQ108="","",IF(BP108&gt;CO108,"H",IF(BP108&lt;CO108,"A","D"))))</f>
        <v/>
      </c>
      <c r="DO108" s="21" t="str">
        <f t="shared" si="34"/>
        <v/>
      </c>
      <c r="DP108" s="21" t="str">
        <f t="shared" si="34"/>
        <v/>
      </c>
      <c r="DQ108" s="21" t="str">
        <f t="shared" si="34"/>
        <v/>
      </c>
      <c r="DR108" s="21" t="str">
        <f t="shared" si="34"/>
        <v/>
      </c>
      <c r="DS108" s="1"/>
      <c r="DT108" s="17" t="str">
        <f t="shared" ref="DT108:DT117" si="35">L108</f>
        <v>Banstead Athletic Juniors</v>
      </c>
      <c r="DU108" s="45">
        <f>SUM(EB108:ED108)</f>
        <v>8</v>
      </c>
      <c r="DV108" s="46">
        <f t="shared" ref="DV108:DV117" si="36">COUNTIF($CU108:$DR108,"H")</f>
        <v>1</v>
      </c>
      <c r="DW108" s="46">
        <f t="shared" ref="DW108:DW117" si="37">COUNTIF($CU108:$DR108,"D")</f>
        <v>0</v>
      </c>
      <c r="DX108" s="46">
        <f t="shared" ref="DX108:DX117" si="38">COUNTIF($CU108:$DR108,"A")</f>
        <v>2</v>
      </c>
      <c r="DY108" s="46">
        <f>COUNTIF(CU$107:CU$117,"A")</f>
        <v>3</v>
      </c>
      <c r="DZ108" s="46">
        <f>COUNTIF(CU$107:CU$117,"D")</f>
        <v>0</v>
      </c>
      <c r="EA108" s="46">
        <f>COUNTIF(CU$107:CU$117,"H")</f>
        <v>2</v>
      </c>
      <c r="EB108" s="45">
        <f>DV108+DY108</f>
        <v>4</v>
      </c>
      <c r="EC108" s="45">
        <f t="shared" ref="EC108:ED117" si="39">DW108+DZ108</f>
        <v>0</v>
      </c>
      <c r="ED108" s="45">
        <f t="shared" si="39"/>
        <v>4</v>
      </c>
      <c r="EE108" s="47">
        <f>SUM($AW108:$BT108)+SUM(BV$107:BV$117)</f>
        <v>20</v>
      </c>
      <c r="EF108" s="47">
        <f>SUM($BV108:$CS108)+SUM(AW$107:AW$117)</f>
        <v>28</v>
      </c>
      <c r="EG108" s="45">
        <f t="shared" ref="EG108:EG117" si="40">(EB108*2)+EC108</f>
        <v>8</v>
      </c>
      <c r="EH108" s="47">
        <f>EE108-EF108</f>
        <v>-8</v>
      </c>
      <c r="EI108" s="44"/>
      <c r="EJ108" s="46">
        <f t="shared" ref="EJ108:EJ117" si="41">VLOOKUP($DT108,$B$107:$J$117,2,0)</f>
        <v>15</v>
      </c>
      <c r="EK108" s="46">
        <f t="shared" ref="EK108:EK117" si="42">VLOOKUP($DT108,$B$107:$J$117,3,0)</f>
        <v>7</v>
      </c>
      <c r="EL108" s="46">
        <f t="shared" ref="EL108:EL117" si="43">VLOOKUP($DT108,$B$107:$J$117,4,0)</f>
        <v>2</v>
      </c>
      <c r="EM108" s="46">
        <f t="shared" ref="EM108:EM117" si="44">VLOOKUP($DT108,$B$107:$J$117,5,0)</f>
        <v>6</v>
      </c>
      <c r="EN108" s="46">
        <f t="shared" ref="EN108:EN117" si="45">VLOOKUP($DT108,$B$107:$J$117,6,0)</f>
        <v>43</v>
      </c>
      <c r="EO108" s="46">
        <f t="shared" ref="EO108:EO117" si="46">VLOOKUP($DT108,$B$107:$J$117,7,0)</f>
        <v>46</v>
      </c>
      <c r="EP108" s="46">
        <f t="shared" ref="EP108:EP117" si="47">VLOOKUP($DT108,$B$107:$J$117,8,0)</f>
        <v>16</v>
      </c>
      <c r="EQ108" s="46">
        <f t="shared" ref="EQ108:EQ117" si="48">VLOOKUP($DT108,$B$107:$J$117,9,0)</f>
        <v>0.93478260869565222</v>
      </c>
      <c r="ER108" s="1"/>
      <c r="ES108" s="1">
        <f>IF(DU108=EJ108,0,1)</f>
        <v>1</v>
      </c>
      <c r="ET108" s="1">
        <f>IF(EB108=EK108,0,1)</f>
        <v>1</v>
      </c>
      <c r="EU108" s="1">
        <f t="shared" ref="EU108:EZ117" si="49">IF(EC108=EL108,0,1)</f>
        <v>1</v>
      </c>
      <c r="EV108" s="1">
        <f t="shared" si="49"/>
        <v>1</v>
      </c>
      <c r="EW108" s="1">
        <f t="shared" si="49"/>
        <v>1</v>
      </c>
      <c r="EX108" s="1">
        <f t="shared" si="49"/>
        <v>1</v>
      </c>
      <c r="EY108" s="1">
        <f t="shared" si="49"/>
        <v>1</v>
      </c>
      <c r="EZ108" s="1">
        <f t="shared" si="49"/>
        <v>1</v>
      </c>
      <c r="FA108" s="1"/>
      <c r="FB108" s="1"/>
      <c r="FC108" s="19"/>
      <c r="FD108" s="19"/>
      <c r="FE108" s="19"/>
      <c r="FF108" s="19"/>
      <c r="FG108" s="19"/>
      <c r="FH108" s="1"/>
    </row>
    <row r="109" spans="1:164" x14ac:dyDescent="0.2">
      <c r="A109" s="1">
        <v>2</v>
      </c>
      <c r="B109" s="1" t="s">
        <v>98</v>
      </c>
      <c r="C109" s="21">
        <v>14</v>
      </c>
      <c r="D109" s="21">
        <v>11</v>
      </c>
      <c r="E109" s="21">
        <v>1</v>
      </c>
      <c r="F109" s="21">
        <v>2</v>
      </c>
      <c r="G109" s="21">
        <v>75</v>
      </c>
      <c r="H109" s="21">
        <v>28</v>
      </c>
      <c r="I109" s="18">
        <v>23</v>
      </c>
      <c r="J109" s="22">
        <v>2.6785714285714284</v>
      </c>
      <c r="L109" s="48" t="s">
        <v>99</v>
      </c>
      <c r="M109" s="85"/>
      <c r="N109" s="50"/>
      <c r="O109" s="86"/>
      <c r="P109" s="53"/>
      <c r="Q109" s="52" t="s">
        <v>175</v>
      </c>
      <c r="R109" s="53"/>
      <c r="S109" s="53"/>
      <c r="T109" s="87" t="s">
        <v>176</v>
      </c>
      <c r="U109" s="53"/>
      <c r="V109" s="88" t="s">
        <v>177</v>
      </c>
      <c r="X109" s="1" t="s">
        <v>178</v>
      </c>
      <c r="AA109" s="48" t="s">
        <v>99</v>
      </c>
      <c r="AB109" s="85"/>
      <c r="AC109" s="50"/>
      <c r="AD109" s="63" t="s">
        <v>173</v>
      </c>
      <c r="AE109" s="53"/>
      <c r="AF109" s="52" t="s">
        <v>179</v>
      </c>
      <c r="AG109" s="53"/>
      <c r="AH109" s="53"/>
      <c r="AI109" s="51" t="s">
        <v>180</v>
      </c>
      <c r="AJ109" s="53"/>
      <c r="AK109" s="57" t="s">
        <v>181</v>
      </c>
      <c r="AW109" s="58" t="str">
        <f t="shared" ref="AW109:AZ117" si="50">(IF(M109="","",(IF(MID(M109,2,1)="-",LEFT(M109,1),LEFT(M109,2)))+0))</f>
        <v/>
      </c>
      <c r="AX109" s="59"/>
      <c r="AY109" s="60" t="str">
        <f t="shared" si="29"/>
        <v/>
      </c>
      <c r="AZ109" s="60" t="str">
        <f t="shared" si="29"/>
        <v/>
      </c>
      <c r="BA109" s="60">
        <f t="shared" si="29"/>
        <v>0</v>
      </c>
      <c r="BB109" s="60" t="str">
        <f t="shared" si="29"/>
        <v/>
      </c>
      <c r="BC109" s="60" t="str">
        <f t="shared" si="29"/>
        <v/>
      </c>
      <c r="BD109" s="60">
        <f t="shared" si="29"/>
        <v>5</v>
      </c>
      <c r="BE109" s="60" t="str">
        <f t="shared" si="29"/>
        <v/>
      </c>
      <c r="BF109" s="61">
        <f t="shared" si="29"/>
        <v>3</v>
      </c>
      <c r="BM109" s="21"/>
      <c r="BN109" s="21"/>
      <c r="BO109" s="21"/>
      <c r="BP109" s="43" t="str">
        <f t="shared" si="30"/>
        <v/>
      </c>
      <c r="BQ109" s="43" t="str">
        <f t="shared" si="30"/>
        <v/>
      </c>
      <c r="BR109" s="43" t="str">
        <f t="shared" si="30"/>
        <v/>
      </c>
      <c r="BS109" s="43" t="str">
        <f t="shared" si="30"/>
        <v/>
      </c>
      <c r="BT109" s="43" t="str">
        <f t="shared" si="30"/>
        <v/>
      </c>
      <c r="BU109" s="44"/>
      <c r="BV109" s="58" t="str">
        <f t="shared" ref="BV109:BY117" si="51">(IF(M109="","",IF(RIGHT(M109,2)="10",RIGHT(M109,2),RIGHT(M109,1))+0))</f>
        <v/>
      </c>
      <c r="BW109" s="59"/>
      <c r="BX109" s="60" t="str">
        <f t="shared" si="31"/>
        <v/>
      </c>
      <c r="BY109" s="60" t="str">
        <f t="shared" si="31"/>
        <v/>
      </c>
      <c r="BZ109" s="60">
        <f t="shared" si="31"/>
        <v>5</v>
      </c>
      <c r="CA109" s="60" t="str">
        <f t="shared" si="31"/>
        <v/>
      </c>
      <c r="CB109" s="60" t="str">
        <f t="shared" si="31"/>
        <v/>
      </c>
      <c r="CC109" s="60">
        <f t="shared" si="31"/>
        <v>5</v>
      </c>
      <c r="CD109" s="60" t="str">
        <f t="shared" si="31"/>
        <v/>
      </c>
      <c r="CE109" s="61">
        <f t="shared" si="31"/>
        <v>5</v>
      </c>
      <c r="CL109" s="21"/>
      <c r="CM109" s="21"/>
      <c r="CN109" s="21"/>
      <c r="CO109" s="43" t="str">
        <f t="shared" si="32"/>
        <v/>
      </c>
      <c r="CP109" s="43" t="str">
        <f t="shared" si="32"/>
        <v/>
      </c>
      <c r="CQ109" s="43" t="str">
        <f t="shared" si="32"/>
        <v/>
      </c>
      <c r="CR109" s="43" t="str">
        <f t="shared" si="32"/>
        <v/>
      </c>
      <c r="CS109" s="43" t="str">
        <f t="shared" si="32"/>
        <v/>
      </c>
      <c r="CU109" s="58" t="str">
        <f t="shared" ref="CU109:CX117" si="52">(IF(M109="","",IF(AW109&gt;BV109,"H",IF(AW109&lt;BV109,"A","D"))))</f>
        <v/>
      </c>
      <c r="CV109" s="59"/>
      <c r="CW109" s="60" t="str">
        <f t="shared" si="33"/>
        <v/>
      </c>
      <c r="CX109" s="60" t="str">
        <f t="shared" si="33"/>
        <v/>
      </c>
      <c r="CY109" s="60" t="str">
        <f t="shared" si="33"/>
        <v>A</v>
      </c>
      <c r="CZ109" s="60" t="str">
        <f t="shared" si="33"/>
        <v/>
      </c>
      <c r="DA109" s="60" t="str">
        <f t="shared" si="33"/>
        <v/>
      </c>
      <c r="DB109" s="60" t="str">
        <f t="shared" si="33"/>
        <v>D</v>
      </c>
      <c r="DC109" s="60" t="str">
        <f t="shared" si="33"/>
        <v/>
      </c>
      <c r="DD109" s="61" t="str">
        <f t="shared" si="33"/>
        <v>A</v>
      </c>
      <c r="DK109" s="21"/>
      <c r="DL109" s="21"/>
      <c r="DM109" s="21"/>
      <c r="DN109" s="21" t="str">
        <f t="shared" si="34"/>
        <v/>
      </c>
      <c r="DO109" s="21" t="str">
        <f t="shared" si="34"/>
        <v/>
      </c>
      <c r="DP109" s="21" t="str">
        <f t="shared" si="34"/>
        <v/>
      </c>
      <c r="DQ109" s="21" t="str">
        <f t="shared" si="34"/>
        <v/>
      </c>
      <c r="DR109" s="21" t="str">
        <f t="shared" si="34"/>
        <v/>
      </c>
      <c r="DT109" s="17" t="str">
        <f t="shared" si="35"/>
        <v>Bookham Juniors</v>
      </c>
      <c r="DU109" s="45">
        <f t="shared" ref="DU109:DU117" si="53">SUM(EB109:ED109)</f>
        <v>8</v>
      </c>
      <c r="DV109" s="46">
        <f t="shared" si="36"/>
        <v>0</v>
      </c>
      <c r="DW109" s="46">
        <f t="shared" si="37"/>
        <v>1</v>
      </c>
      <c r="DX109" s="46">
        <f t="shared" si="38"/>
        <v>2</v>
      </c>
      <c r="DY109" s="46">
        <f>COUNTIF(CV$107:CV$117,"A")</f>
        <v>1</v>
      </c>
      <c r="DZ109" s="46">
        <f>COUNTIF(CV$107:CV$117,"D")</f>
        <v>0</v>
      </c>
      <c r="EA109" s="46">
        <f>COUNTIF(CV$107:CV$117,"H")</f>
        <v>4</v>
      </c>
      <c r="EB109" s="45">
        <f t="shared" ref="EB109:EB117" si="54">DV109+DY109</f>
        <v>1</v>
      </c>
      <c r="EC109" s="45">
        <f t="shared" si="39"/>
        <v>1</v>
      </c>
      <c r="ED109" s="45">
        <f t="shared" si="39"/>
        <v>6</v>
      </c>
      <c r="EE109" s="47">
        <f>SUM($AW109:$BT109)+SUM(BW$107:BW$117)</f>
        <v>20</v>
      </c>
      <c r="EF109" s="47">
        <f>SUM($BV109:$CS109)+SUM(AX$107:AX$117)</f>
        <v>64</v>
      </c>
      <c r="EG109" s="45">
        <f t="shared" si="40"/>
        <v>3</v>
      </c>
      <c r="EH109" s="47">
        <f t="shared" ref="EH109:EH117" si="55">EE109-EF109</f>
        <v>-44</v>
      </c>
      <c r="EI109" s="44"/>
      <c r="EJ109" s="46">
        <f t="shared" si="41"/>
        <v>14</v>
      </c>
      <c r="EK109" s="46">
        <f t="shared" si="42"/>
        <v>2</v>
      </c>
      <c r="EL109" s="46">
        <f t="shared" si="43"/>
        <v>2</v>
      </c>
      <c r="EM109" s="46">
        <f t="shared" si="44"/>
        <v>10</v>
      </c>
      <c r="EN109" s="46">
        <f t="shared" si="45"/>
        <v>31</v>
      </c>
      <c r="EO109" s="46">
        <f t="shared" si="46"/>
        <v>82</v>
      </c>
      <c r="EP109" s="46">
        <f t="shared" si="47"/>
        <v>6</v>
      </c>
      <c r="EQ109" s="46">
        <f t="shared" si="48"/>
        <v>0.37804878048780488</v>
      </c>
      <c r="ES109" s="1">
        <f t="shared" ref="ES109:ES117" si="56">IF(DU109=EJ109,0,1)</f>
        <v>1</v>
      </c>
      <c r="ET109" s="1">
        <f t="shared" ref="ET109:ET117" si="57">IF(EB109=EK109,0,1)</f>
        <v>1</v>
      </c>
      <c r="EU109" s="1">
        <f t="shared" si="49"/>
        <v>1</v>
      </c>
      <c r="EV109" s="1">
        <f t="shared" si="49"/>
        <v>1</v>
      </c>
      <c r="EW109" s="1">
        <f t="shared" si="49"/>
        <v>1</v>
      </c>
      <c r="EX109" s="1">
        <f t="shared" si="49"/>
        <v>1</v>
      </c>
      <c r="EY109" s="1">
        <f t="shared" si="49"/>
        <v>1</v>
      </c>
      <c r="EZ109" s="1">
        <f t="shared" si="49"/>
        <v>1</v>
      </c>
    </row>
    <row r="110" spans="1:164" x14ac:dyDescent="0.2">
      <c r="A110" s="1">
        <v>3</v>
      </c>
      <c r="B110" s="1" t="s">
        <v>182</v>
      </c>
      <c r="C110" s="21">
        <v>17</v>
      </c>
      <c r="D110" s="21">
        <v>7</v>
      </c>
      <c r="E110" s="21">
        <v>4</v>
      </c>
      <c r="F110" s="21">
        <v>6</v>
      </c>
      <c r="G110" s="21">
        <v>44</v>
      </c>
      <c r="H110" s="21">
        <v>42</v>
      </c>
      <c r="I110" s="18">
        <v>18</v>
      </c>
      <c r="J110" s="22">
        <v>1.0476190476190477</v>
      </c>
      <c r="L110" s="48" t="s">
        <v>183</v>
      </c>
      <c r="M110" s="56" t="s">
        <v>184</v>
      </c>
      <c r="N110" s="86"/>
      <c r="O110" s="50"/>
      <c r="P110" s="53"/>
      <c r="Q110" s="52"/>
      <c r="R110" s="87" t="s">
        <v>185</v>
      </c>
      <c r="S110" s="86"/>
      <c r="T110" s="86"/>
      <c r="U110" s="86"/>
      <c r="V110" s="88" t="s">
        <v>121</v>
      </c>
      <c r="X110" s="1" t="s">
        <v>186</v>
      </c>
      <c r="AA110" s="48" t="s">
        <v>183</v>
      </c>
      <c r="AB110" s="56" t="s">
        <v>187</v>
      </c>
      <c r="AC110" s="86"/>
      <c r="AD110" s="50"/>
      <c r="AE110" s="53"/>
      <c r="AF110" s="52"/>
      <c r="AG110" s="51" t="s">
        <v>181</v>
      </c>
      <c r="AH110" s="86"/>
      <c r="AI110" s="86"/>
      <c r="AJ110" s="86"/>
      <c r="AK110" s="57" t="s">
        <v>174</v>
      </c>
      <c r="AW110" s="58">
        <f t="shared" si="50"/>
        <v>1</v>
      </c>
      <c r="AX110" s="60" t="str">
        <f t="shared" si="50"/>
        <v/>
      </c>
      <c r="AY110" s="59"/>
      <c r="AZ110" s="60" t="str">
        <f t="shared" si="29"/>
        <v/>
      </c>
      <c r="BA110" s="60" t="str">
        <f t="shared" si="29"/>
        <v/>
      </c>
      <c r="BB110" s="60">
        <f t="shared" si="29"/>
        <v>0</v>
      </c>
      <c r="BC110" s="60" t="str">
        <f t="shared" si="29"/>
        <v/>
      </c>
      <c r="BD110" s="60" t="str">
        <f t="shared" si="29"/>
        <v/>
      </c>
      <c r="BE110" s="60" t="str">
        <f t="shared" si="29"/>
        <v/>
      </c>
      <c r="BF110" s="61">
        <f t="shared" si="29"/>
        <v>2</v>
      </c>
      <c r="BM110" s="21"/>
      <c r="BN110" s="21"/>
      <c r="BO110" s="21"/>
      <c r="BP110" s="43" t="str">
        <f t="shared" si="30"/>
        <v/>
      </c>
      <c r="BQ110" s="43" t="str">
        <f t="shared" si="30"/>
        <v/>
      </c>
      <c r="BR110" s="43" t="str">
        <f t="shared" si="30"/>
        <v/>
      </c>
      <c r="BS110" s="43" t="str">
        <f t="shared" si="30"/>
        <v/>
      </c>
      <c r="BT110" s="43" t="str">
        <f t="shared" si="30"/>
        <v/>
      </c>
      <c r="BU110" s="44"/>
      <c r="BV110" s="58">
        <f t="shared" si="51"/>
        <v>2</v>
      </c>
      <c r="BW110" s="60" t="str">
        <f t="shared" si="51"/>
        <v/>
      </c>
      <c r="BX110" s="59"/>
      <c r="BY110" s="60" t="str">
        <f t="shared" si="31"/>
        <v/>
      </c>
      <c r="BZ110" s="60" t="str">
        <f t="shared" si="31"/>
        <v/>
      </c>
      <c r="CA110" s="60">
        <f t="shared" si="31"/>
        <v>4</v>
      </c>
      <c r="CB110" s="60" t="str">
        <f t="shared" si="31"/>
        <v/>
      </c>
      <c r="CC110" s="60" t="str">
        <f t="shared" si="31"/>
        <v/>
      </c>
      <c r="CD110" s="60" t="str">
        <f t="shared" si="31"/>
        <v/>
      </c>
      <c r="CE110" s="61">
        <f t="shared" si="31"/>
        <v>1</v>
      </c>
      <c r="CL110" s="21"/>
      <c r="CM110" s="21"/>
      <c r="CN110" s="21"/>
      <c r="CO110" s="43" t="str">
        <f t="shared" si="32"/>
        <v/>
      </c>
      <c r="CP110" s="43" t="str">
        <f t="shared" si="32"/>
        <v/>
      </c>
      <c r="CQ110" s="43" t="str">
        <f t="shared" si="32"/>
        <v/>
      </c>
      <c r="CR110" s="43" t="str">
        <f t="shared" si="32"/>
        <v/>
      </c>
      <c r="CS110" s="43" t="str">
        <f t="shared" si="32"/>
        <v/>
      </c>
      <c r="CU110" s="58" t="str">
        <f t="shared" si="52"/>
        <v>A</v>
      </c>
      <c r="CV110" s="60" t="str">
        <f t="shared" si="52"/>
        <v/>
      </c>
      <c r="CW110" s="59"/>
      <c r="CX110" s="60" t="str">
        <f t="shared" si="33"/>
        <v/>
      </c>
      <c r="CY110" s="60" t="str">
        <f t="shared" si="33"/>
        <v/>
      </c>
      <c r="CZ110" s="60" t="str">
        <f t="shared" si="33"/>
        <v>A</v>
      </c>
      <c r="DA110" s="60" t="str">
        <f t="shared" si="33"/>
        <v/>
      </c>
      <c r="DB110" s="60" t="str">
        <f t="shared" si="33"/>
        <v/>
      </c>
      <c r="DC110" s="60" t="str">
        <f t="shared" si="33"/>
        <v/>
      </c>
      <c r="DD110" s="61" t="str">
        <f t="shared" si="33"/>
        <v>H</v>
      </c>
      <c r="DK110" s="21"/>
      <c r="DL110" s="21"/>
      <c r="DM110" s="21"/>
      <c r="DN110" s="21" t="str">
        <f t="shared" si="34"/>
        <v/>
      </c>
      <c r="DO110" s="21" t="str">
        <f t="shared" si="34"/>
        <v/>
      </c>
      <c r="DP110" s="21" t="str">
        <f t="shared" si="34"/>
        <v/>
      </c>
      <c r="DQ110" s="21" t="str">
        <f t="shared" si="34"/>
        <v/>
      </c>
      <c r="DR110" s="21" t="str">
        <f t="shared" si="34"/>
        <v/>
      </c>
      <c r="DT110" s="17" t="str">
        <f t="shared" si="35"/>
        <v>Byne Rovers</v>
      </c>
      <c r="DU110" s="45">
        <f t="shared" si="53"/>
        <v>6</v>
      </c>
      <c r="DV110" s="46">
        <f t="shared" si="36"/>
        <v>1</v>
      </c>
      <c r="DW110" s="46">
        <f t="shared" si="37"/>
        <v>0</v>
      </c>
      <c r="DX110" s="46">
        <f t="shared" si="38"/>
        <v>2</v>
      </c>
      <c r="DY110" s="46">
        <f>COUNTIF(CW$107:CW$117,"A")</f>
        <v>0</v>
      </c>
      <c r="DZ110" s="46">
        <f>COUNTIF(CW$107:CW$117,"D")</f>
        <v>0</v>
      </c>
      <c r="EA110" s="46">
        <f>COUNTIF(CW$107:CW$117,"H")</f>
        <v>3</v>
      </c>
      <c r="EB110" s="45">
        <f t="shared" si="54"/>
        <v>1</v>
      </c>
      <c r="EC110" s="45">
        <f t="shared" si="39"/>
        <v>0</v>
      </c>
      <c r="ED110" s="45">
        <f t="shared" si="39"/>
        <v>5</v>
      </c>
      <c r="EE110" s="47">
        <f>SUM($AW110:$BT110)+SUM(BX$107:BX$117)</f>
        <v>6</v>
      </c>
      <c r="EF110" s="47">
        <f>SUM($BV110:$CS110)+SUM(AY$107:AY$117)</f>
        <v>21</v>
      </c>
      <c r="EG110" s="45">
        <f t="shared" si="40"/>
        <v>2</v>
      </c>
      <c r="EH110" s="47">
        <f t="shared" si="55"/>
        <v>-15</v>
      </c>
      <c r="EI110" s="44"/>
      <c r="EJ110" s="46">
        <f t="shared" si="41"/>
        <v>11</v>
      </c>
      <c r="EK110" s="46">
        <f t="shared" si="42"/>
        <v>2</v>
      </c>
      <c r="EL110" s="46">
        <f t="shared" si="43"/>
        <v>1</v>
      </c>
      <c r="EM110" s="46">
        <f t="shared" si="44"/>
        <v>8</v>
      </c>
      <c r="EN110" s="46">
        <f t="shared" si="45"/>
        <v>19</v>
      </c>
      <c r="EO110" s="46">
        <f t="shared" si="46"/>
        <v>37</v>
      </c>
      <c r="EP110" s="46">
        <f t="shared" si="47"/>
        <v>5</v>
      </c>
      <c r="EQ110" s="46">
        <f t="shared" si="48"/>
        <v>0.51351351351351349</v>
      </c>
      <c r="ES110" s="1">
        <f t="shared" si="56"/>
        <v>1</v>
      </c>
      <c r="ET110" s="1">
        <f t="shared" si="57"/>
        <v>1</v>
      </c>
      <c r="EU110" s="1">
        <f t="shared" si="49"/>
        <v>1</v>
      </c>
      <c r="EV110" s="1">
        <f t="shared" si="49"/>
        <v>1</v>
      </c>
      <c r="EW110" s="1">
        <f t="shared" si="49"/>
        <v>1</v>
      </c>
      <c r="EX110" s="1">
        <f t="shared" si="49"/>
        <v>1</v>
      </c>
      <c r="EY110" s="1">
        <f t="shared" si="49"/>
        <v>1</v>
      </c>
      <c r="EZ110" s="1">
        <f t="shared" si="49"/>
        <v>1</v>
      </c>
    </row>
    <row r="111" spans="1:164" x14ac:dyDescent="0.2">
      <c r="A111" s="1">
        <v>4</v>
      </c>
      <c r="B111" s="1" t="s">
        <v>188</v>
      </c>
      <c r="C111" s="21">
        <v>10</v>
      </c>
      <c r="D111" s="21">
        <v>8</v>
      </c>
      <c r="E111" s="21">
        <v>0</v>
      </c>
      <c r="F111" s="21">
        <v>2</v>
      </c>
      <c r="G111" s="21">
        <v>47</v>
      </c>
      <c r="H111" s="21">
        <v>27</v>
      </c>
      <c r="I111" s="18">
        <v>16</v>
      </c>
      <c r="J111" s="22">
        <v>1.7407407407407407</v>
      </c>
      <c r="L111" s="48" t="s">
        <v>98</v>
      </c>
      <c r="M111" s="62"/>
      <c r="N111" s="87" t="s">
        <v>189</v>
      </c>
      <c r="O111" s="53"/>
      <c r="P111" s="50"/>
      <c r="Q111" s="52"/>
      <c r="R111" s="53"/>
      <c r="S111" s="53"/>
      <c r="T111" s="87" t="s">
        <v>190</v>
      </c>
      <c r="U111" s="87" t="s">
        <v>191</v>
      </c>
      <c r="V111" s="70"/>
      <c r="X111" s="1" t="s">
        <v>192</v>
      </c>
      <c r="AA111" s="48" t="s">
        <v>98</v>
      </c>
      <c r="AB111" s="62"/>
      <c r="AC111" s="51" t="s">
        <v>193</v>
      </c>
      <c r="AD111" s="53"/>
      <c r="AE111" s="50"/>
      <c r="AF111" s="52"/>
      <c r="AG111" s="53"/>
      <c r="AH111" s="53"/>
      <c r="AI111" s="51" t="s">
        <v>194</v>
      </c>
      <c r="AJ111" s="51" t="s">
        <v>195</v>
      </c>
      <c r="AK111" s="70"/>
      <c r="AW111" s="58" t="str">
        <f t="shared" si="50"/>
        <v/>
      </c>
      <c r="AX111" s="60">
        <f t="shared" si="50"/>
        <v>7</v>
      </c>
      <c r="AY111" s="60" t="str">
        <f t="shared" si="50"/>
        <v/>
      </c>
      <c r="AZ111" s="59"/>
      <c r="BA111" s="60" t="str">
        <f t="shared" si="29"/>
        <v/>
      </c>
      <c r="BB111" s="60" t="str">
        <f t="shared" si="29"/>
        <v/>
      </c>
      <c r="BC111" s="60" t="str">
        <f t="shared" si="29"/>
        <v/>
      </c>
      <c r="BD111" s="60">
        <f t="shared" si="29"/>
        <v>6</v>
      </c>
      <c r="BE111" s="60">
        <f t="shared" si="29"/>
        <v>6</v>
      </c>
      <c r="BF111" s="61" t="str">
        <f t="shared" si="29"/>
        <v/>
      </c>
      <c r="BM111" s="21"/>
      <c r="BN111" s="21"/>
      <c r="BO111" s="21"/>
      <c r="BP111" s="43" t="str">
        <f t="shared" si="30"/>
        <v/>
      </c>
      <c r="BQ111" s="43" t="str">
        <f t="shared" si="30"/>
        <v/>
      </c>
      <c r="BR111" s="43" t="str">
        <f t="shared" si="30"/>
        <v/>
      </c>
      <c r="BS111" s="43" t="str">
        <f t="shared" si="30"/>
        <v/>
      </c>
      <c r="BT111" s="43" t="str">
        <f t="shared" si="30"/>
        <v/>
      </c>
      <c r="BU111" s="44"/>
      <c r="BV111" s="58" t="str">
        <f t="shared" si="51"/>
        <v/>
      </c>
      <c r="BW111" s="60">
        <f t="shared" si="51"/>
        <v>2</v>
      </c>
      <c r="BX111" s="60" t="str">
        <f t="shared" si="51"/>
        <v/>
      </c>
      <c r="BY111" s="59"/>
      <c r="BZ111" s="60" t="str">
        <f t="shared" si="31"/>
        <v/>
      </c>
      <c r="CA111" s="60" t="str">
        <f t="shared" si="31"/>
        <v/>
      </c>
      <c r="CB111" s="60" t="str">
        <f t="shared" si="31"/>
        <v/>
      </c>
      <c r="CC111" s="60">
        <f t="shared" si="31"/>
        <v>0</v>
      </c>
      <c r="CD111" s="60">
        <f t="shared" si="31"/>
        <v>4</v>
      </c>
      <c r="CE111" s="61" t="str">
        <f t="shared" si="31"/>
        <v/>
      </c>
      <c r="CL111" s="21"/>
      <c r="CM111" s="21"/>
      <c r="CN111" s="21"/>
      <c r="CO111" s="43" t="str">
        <f t="shared" si="32"/>
        <v/>
      </c>
      <c r="CP111" s="43" t="str">
        <f t="shared" si="32"/>
        <v/>
      </c>
      <c r="CQ111" s="43" t="str">
        <f t="shared" si="32"/>
        <v/>
      </c>
      <c r="CR111" s="43" t="str">
        <f t="shared" si="32"/>
        <v/>
      </c>
      <c r="CS111" s="43" t="str">
        <f t="shared" si="32"/>
        <v/>
      </c>
      <c r="CU111" s="58" t="str">
        <f t="shared" si="52"/>
        <v/>
      </c>
      <c r="CV111" s="60" t="str">
        <f t="shared" si="52"/>
        <v>H</v>
      </c>
      <c r="CW111" s="60" t="str">
        <f t="shared" si="52"/>
        <v/>
      </c>
      <c r="CX111" s="59"/>
      <c r="CY111" s="60" t="str">
        <f t="shared" si="33"/>
        <v/>
      </c>
      <c r="CZ111" s="60" t="str">
        <f t="shared" si="33"/>
        <v/>
      </c>
      <c r="DA111" s="60" t="str">
        <f t="shared" si="33"/>
        <v/>
      </c>
      <c r="DB111" s="60" t="str">
        <f t="shared" si="33"/>
        <v>H</v>
      </c>
      <c r="DC111" s="60" t="str">
        <f t="shared" si="33"/>
        <v>H</v>
      </c>
      <c r="DD111" s="61" t="str">
        <f t="shared" si="33"/>
        <v/>
      </c>
      <c r="DK111" s="21"/>
      <c r="DL111" s="21"/>
      <c r="DM111" s="21"/>
      <c r="DN111" s="21" t="str">
        <f t="shared" si="34"/>
        <v/>
      </c>
      <c r="DO111" s="21" t="str">
        <f t="shared" si="34"/>
        <v/>
      </c>
      <c r="DP111" s="21" t="str">
        <f t="shared" si="34"/>
        <v/>
      </c>
      <c r="DQ111" s="21" t="str">
        <f t="shared" si="34"/>
        <v/>
      </c>
      <c r="DR111" s="21" t="str">
        <f t="shared" si="34"/>
        <v/>
      </c>
      <c r="DT111" s="17" t="str">
        <f t="shared" si="35"/>
        <v>Cuddington Park</v>
      </c>
      <c r="DU111" s="45">
        <f t="shared" si="53"/>
        <v>8</v>
      </c>
      <c r="DV111" s="46">
        <f t="shared" si="36"/>
        <v>3</v>
      </c>
      <c r="DW111" s="46">
        <f t="shared" si="37"/>
        <v>0</v>
      </c>
      <c r="DX111" s="46">
        <f t="shared" si="38"/>
        <v>0</v>
      </c>
      <c r="DY111" s="46">
        <f>COUNTIF(CX$107:CX$117,"A")</f>
        <v>3</v>
      </c>
      <c r="DZ111" s="46">
        <f>COUNTIF(CX$107:CX$117,"D")</f>
        <v>0</v>
      </c>
      <c r="EA111" s="46">
        <f>COUNTIF(CX$107:CX$117,"H")</f>
        <v>2</v>
      </c>
      <c r="EB111" s="45">
        <f t="shared" si="54"/>
        <v>6</v>
      </c>
      <c r="EC111" s="45">
        <f t="shared" si="39"/>
        <v>0</v>
      </c>
      <c r="ED111" s="45">
        <f t="shared" si="39"/>
        <v>2</v>
      </c>
      <c r="EE111" s="47">
        <f>SUM($AW111:$BT111)+SUM(BY$107:BY$117)</f>
        <v>36</v>
      </c>
      <c r="EF111" s="47">
        <f>SUM($BV111:$CS111)+SUM(AZ$107:AZ$117)</f>
        <v>19</v>
      </c>
      <c r="EG111" s="45">
        <f t="shared" si="40"/>
        <v>12</v>
      </c>
      <c r="EH111" s="47">
        <f t="shared" si="55"/>
        <v>17</v>
      </c>
      <c r="EI111" s="44"/>
      <c r="EJ111" s="46">
        <f t="shared" si="41"/>
        <v>14</v>
      </c>
      <c r="EK111" s="46">
        <f t="shared" si="42"/>
        <v>11</v>
      </c>
      <c r="EL111" s="46">
        <f t="shared" si="43"/>
        <v>1</v>
      </c>
      <c r="EM111" s="46">
        <f t="shared" si="44"/>
        <v>2</v>
      </c>
      <c r="EN111" s="46">
        <f t="shared" si="45"/>
        <v>75</v>
      </c>
      <c r="EO111" s="46">
        <f t="shared" si="46"/>
        <v>28</v>
      </c>
      <c r="EP111" s="46">
        <f t="shared" si="47"/>
        <v>23</v>
      </c>
      <c r="EQ111" s="46">
        <f t="shared" si="48"/>
        <v>2.6785714285714284</v>
      </c>
      <c r="ES111" s="1">
        <f t="shared" si="56"/>
        <v>1</v>
      </c>
      <c r="ET111" s="1">
        <f t="shared" si="57"/>
        <v>1</v>
      </c>
      <c r="EU111" s="1">
        <f t="shared" si="49"/>
        <v>1</v>
      </c>
      <c r="EV111" s="1">
        <f t="shared" si="49"/>
        <v>0</v>
      </c>
      <c r="EW111" s="1">
        <f t="shared" si="49"/>
        <v>1</v>
      </c>
      <c r="EX111" s="1">
        <f t="shared" si="49"/>
        <v>1</v>
      </c>
      <c r="EY111" s="1">
        <f t="shared" si="49"/>
        <v>1</v>
      </c>
      <c r="EZ111" s="1">
        <f t="shared" si="49"/>
        <v>1</v>
      </c>
    </row>
    <row r="112" spans="1:164" x14ac:dyDescent="0.2">
      <c r="A112" s="1">
        <v>5</v>
      </c>
      <c r="B112" s="1" t="s">
        <v>196</v>
      </c>
      <c r="C112" s="21">
        <v>13</v>
      </c>
      <c r="D112" s="21">
        <v>8</v>
      </c>
      <c r="E112" s="21">
        <v>0</v>
      </c>
      <c r="F112" s="21">
        <v>5</v>
      </c>
      <c r="G112" s="21">
        <v>60</v>
      </c>
      <c r="H112" s="21">
        <v>37</v>
      </c>
      <c r="I112" s="18">
        <v>16</v>
      </c>
      <c r="J112" s="22">
        <v>1.6216216216216217</v>
      </c>
      <c r="L112" s="64" t="s">
        <v>127</v>
      </c>
      <c r="M112" s="65" t="s">
        <v>128</v>
      </c>
      <c r="N112" s="52" t="s">
        <v>197</v>
      </c>
      <c r="O112" s="52" t="s">
        <v>112</v>
      </c>
      <c r="P112" s="52" t="s">
        <v>189</v>
      </c>
      <c r="Q112" s="50"/>
      <c r="R112" s="52"/>
      <c r="S112" s="52"/>
      <c r="T112" s="52" t="s">
        <v>157</v>
      </c>
      <c r="U112" s="52" t="s">
        <v>128</v>
      </c>
      <c r="V112" s="67"/>
      <c r="AA112" s="64" t="s">
        <v>127</v>
      </c>
      <c r="AB112" s="65" t="s">
        <v>198</v>
      </c>
      <c r="AC112" s="52" t="s">
        <v>199</v>
      </c>
      <c r="AD112" s="52" t="s">
        <v>193</v>
      </c>
      <c r="AE112" s="52" t="s">
        <v>174</v>
      </c>
      <c r="AF112" s="50"/>
      <c r="AG112" s="52"/>
      <c r="AH112" s="52"/>
      <c r="AI112" s="52" t="s">
        <v>181</v>
      </c>
      <c r="AJ112" s="52" t="s">
        <v>200</v>
      </c>
      <c r="AK112" s="67"/>
      <c r="AW112" s="58">
        <f t="shared" si="50"/>
        <v>7</v>
      </c>
      <c r="AX112" s="60">
        <f t="shared" si="50"/>
        <v>19</v>
      </c>
      <c r="AY112" s="60">
        <f t="shared" si="50"/>
        <v>5</v>
      </c>
      <c r="AZ112" s="60">
        <f t="shared" si="50"/>
        <v>7</v>
      </c>
      <c r="BA112" s="59"/>
      <c r="BB112" s="60" t="str">
        <f>(IF(R112="","",(IF(MID(R112,2,1)="-",LEFT(R112,1),LEFT(R112,2)))+0))</f>
        <v/>
      </c>
      <c r="BC112" s="60" t="str">
        <f>(IF(S112="","",(IF(MID(S112,2,1)="-",LEFT(S112,1),LEFT(S112,2)))+0))</f>
        <v/>
      </c>
      <c r="BD112" s="60">
        <f>(IF(T112="","",(IF(MID(T112,2,1)="-",LEFT(T112,1),LEFT(T112,2)))+0))</f>
        <v>3</v>
      </c>
      <c r="BE112" s="60">
        <f>(IF(U112="","",(IF(MID(U112,2,1)="-",LEFT(U112,1),LEFT(U112,2)))+0))</f>
        <v>7</v>
      </c>
      <c r="BF112" s="61" t="str">
        <f>(IF(V112="","",(IF(MID(V112,2,1)="-",LEFT(V112,1),LEFT(V112,2)))+0))</f>
        <v/>
      </c>
      <c r="BM112" s="21"/>
      <c r="BN112" s="21"/>
      <c r="BO112" s="21"/>
      <c r="BP112" s="43" t="str">
        <f t="shared" si="30"/>
        <v/>
      </c>
      <c r="BQ112" s="43" t="str">
        <f t="shared" si="30"/>
        <v/>
      </c>
      <c r="BR112" s="43" t="str">
        <f t="shared" si="30"/>
        <v/>
      </c>
      <c r="BS112" s="43" t="str">
        <f t="shared" si="30"/>
        <v/>
      </c>
      <c r="BT112" s="43" t="str">
        <f t="shared" si="30"/>
        <v/>
      </c>
      <c r="BU112" s="44"/>
      <c r="BV112" s="58">
        <f t="shared" si="51"/>
        <v>1</v>
      </c>
      <c r="BW112" s="60">
        <f t="shared" si="51"/>
        <v>0</v>
      </c>
      <c r="BX112" s="60">
        <f t="shared" si="51"/>
        <v>0</v>
      </c>
      <c r="BY112" s="60">
        <f t="shared" si="51"/>
        <v>2</v>
      </c>
      <c r="BZ112" s="59"/>
      <c r="CA112" s="60" t="str">
        <f>(IF(R112="","",IF(RIGHT(R112,2)="10",RIGHT(R112,2),RIGHT(R112,1))+0))</f>
        <v/>
      </c>
      <c r="CB112" s="60" t="str">
        <f>(IF(S112="","",IF(RIGHT(S112,2)="10",RIGHT(S112,2),RIGHT(S112,1))+0))</f>
        <v/>
      </c>
      <c r="CC112" s="60">
        <f>(IF(T112="","",IF(RIGHT(T112,2)="10",RIGHT(T112,2),RIGHT(T112,1))+0))</f>
        <v>3</v>
      </c>
      <c r="CD112" s="60">
        <f>(IF(U112="","",IF(RIGHT(U112,2)="10",RIGHT(U112,2),RIGHT(U112,1))+0))</f>
        <v>1</v>
      </c>
      <c r="CE112" s="61" t="str">
        <f>(IF(V112="","",IF(RIGHT(V112,2)="10",RIGHT(V112,2),RIGHT(V112,1))+0))</f>
        <v/>
      </c>
      <c r="CL112" s="21"/>
      <c r="CM112" s="21"/>
      <c r="CN112" s="21"/>
      <c r="CO112" s="43" t="str">
        <f t="shared" si="32"/>
        <v/>
      </c>
      <c r="CP112" s="43" t="str">
        <f t="shared" si="32"/>
        <v/>
      </c>
      <c r="CQ112" s="43" t="str">
        <f t="shared" si="32"/>
        <v/>
      </c>
      <c r="CR112" s="43" t="str">
        <f t="shared" si="32"/>
        <v/>
      </c>
      <c r="CS112" s="43" t="str">
        <f t="shared" si="32"/>
        <v/>
      </c>
      <c r="CU112" s="58" t="str">
        <f t="shared" si="52"/>
        <v>H</v>
      </c>
      <c r="CV112" s="60" t="str">
        <f t="shared" si="52"/>
        <v>H</v>
      </c>
      <c r="CW112" s="60" t="str">
        <f t="shared" si="52"/>
        <v>H</v>
      </c>
      <c r="CX112" s="60" t="str">
        <f t="shared" si="52"/>
        <v>H</v>
      </c>
      <c r="CY112" s="59"/>
      <c r="CZ112" s="60" t="str">
        <f>(IF(R112="","",IF(BB112&gt;CA112,"H",IF(BB112&lt;CA112,"A","D"))))</f>
        <v/>
      </c>
      <c r="DA112" s="60" t="str">
        <f>(IF(S112="","",IF(BC112&gt;CB112,"H",IF(BC112&lt;CB112,"A","D"))))</f>
        <v/>
      </c>
      <c r="DB112" s="60" t="str">
        <f>(IF(T112="","",IF(BD112&gt;CC112,"H",IF(BD112&lt;CC112,"A","D"))))</f>
        <v>D</v>
      </c>
      <c r="DC112" s="60" t="str">
        <f>(IF(U112="","",IF(BE112&gt;CD112,"H",IF(BE112&lt;CD112,"A","D"))))</f>
        <v>H</v>
      </c>
      <c r="DD112" s="61" t="str">
        <f>(IF(V112="","",IF(BF112&gt;CE112,"H",IF(BF112&lt;CE112,"A","D"))))</f>
        <v/>
      </c>
      <c r="DK112" s="21"/>
      <c r="DL112" s="21"/>
      <c r="DM112" s="21"/>
      <c r="DN112" s="21" t="str">
        <f t="shared" si="34"/>
        <v/>
      </c>
      <c r="DO112" s="21" t="str">
        <f t="shared" si="34"/>
        <v/>
      </c>
      <c r="DP112" s="21" t="str">
        <f t="shared" si="34"/>
        <v/>
      </c>
      <c r="DQ112" s="21" t="str">
        <f t="shared" si="34"/>
        <v/>
      </c>
      <c r="DR112" s="21" t="str">
        <f t="shared" si="34"/>
        <v/>
      </c>
      <c r="DT112" s="17" t="str">
        <f t="shared" si="35"/>
        <v>Epsom Juniors</v>
      </c>
      <c r="DU112" s="45">
        <f t="shared" si="53"/>
        <v>10</v>
      </c>
      <c r="DV112" s="46">
        <f t="shared" si="36"/>
        <v>5</v>
      </c>
      <c r="DW112" s="46">
        <f t="shared" si="37"/>
        <v>1</v>
      </c>
      <c r="DX112" s="46">
        <f t="shared" si="38"/>
        <v>0</v>
      </c>
      <c r="DY112" s="46">
        <f>COUNTIF(CY$107:CY$117,"A")</f>
        <v>3</v>
      </c>
      <c r="DZ112" s="46">
        <f>COUNTIF(CY$107:CY$117,"D")</f>
        <v>0</v>
      </c>
      <c r="EA112" s="46">
        <f>COUNTIF(CY$107:CY$117,"H")</f>
        <v>1</v>
      </c>
      <c r="EB112" s="45">
        <f t="shared" si="54"/>
        <v>8</v>
      </c>
      <c r="EC112" s="45">
        <f t="shared" si="39"/>
        <v>1</v>
      </c>
      <c r="ED112" s="45">
        <f t="shared" si="39"/>
        <v>1</v>
      </c>
      <c r="EE112" s="47">
        <f>SUM($AW112:$BT112)+SUM(BZ$107:BZ$117)</f>
        <v>65</v>
      </c>
      <c r="EF112" s="47">
        <f>SUM($BV112:$CS112)+SUM(BA$107:BA$117)</f>
        <v>11</v>
      </c>
      <c r="EG112" s="45">
        <f t="shared" si="40"/>
        <v>17</v>
      </c>
      <c r="EH112" s="47">
        <f t="shared" si="55"/>
        <v>54</v>
      </c>
      <c r="EI112" s="44"/>
      <c r="EJ112" s="46">
        <f t="shared" si="41"/>
        <v>18</v>
      </c>
      <c r="EK112" s="46">
        <f t="shared" si="42"/>
        <v>15</v>
      </c>
      <c r="EL112" s="46">
        <f t="shared" si="43"/>
        <v>2</v>
      </c>
      <c r="EM112" s="46">
        <f t="shared" si="44"/>
        <v>1</v>
      </c>
      <c r="EN112" s="46">
        <f t="shared" si="45"/>
        <v>113</v>
      </c>
      <c r="EO112" s="46">
        <f t="shared" si="46"/>
        <v>21</v>
      </c>
      <c r="EP112" s="46">
        <f t="shared" si="47"/>
        <v>32</v>
      </c>
      <c r="EQ112" s="46">
        <f t="shared" si="48"/>
        <v>5.3809523809523814</v>
      </c>
      <c r="ES112" s="1">
        <f t="shared" si="56"/>
        <v>1</v>
      </c>
      <c r="ET112" s="1">
        <f t="shared" si="57"/>
        <v>1</v>
      </c>
      <c r="EU112" s="1">
        <f t="shared" si="49"/>
        <v>1</v>
      </c>
      <c r="EV112" s="1">
        <f t="shared" si="49"/>
        <v>0</v>
      </c>
      <c r="EW112" s="1">
        <f t="shared" si="49"/>
        <v>1</v>
      </c>
      <c r="EX112" s="1">
        <f t="shared" si="49"/>
        <v>1</v>
      </c>
      <c r="EY112" s="1">
        <f t="shared" si="49"/>
        <v>1</v>
      </c>
      <c r="EZ112" s="1">
        <f t="shared" si="49"/>
        <v>1</v>
      </c>
    </row>
    <row r="113" spans="1:164" x14ac:dyDescent="0.2">
      <c r="A113" s="69">
        <v>6</v>
      </c>
      <c r="B113" s="1" t="s">
        <v>168</v>
      </c>
      <c r="C113" s="21">
        <v>15</v>
      </c>
      <c r="D113" s="21">
        <v>7</v>
      </c>
      <c r="E113" s="21">
        <v>2</v>
      </c>
      <c r="F113" s="21">
        <v>6</v>
      </c>
      <c r="G113" s="21">
        <v>43</v>
      </c>
      <c r="H113" s="21">
        <v>46</v>
      </c>
      <c r="I113" s="18">
        <v>16</v>
      </c>
      <c r="J113" s="22">
        <v>0.93478260869565222</v>
      </c>
      <c r="L113" s="48" t="s">
        <v>196</v>
      </c>
      <c r="M113" s="62"/>
      <c r="N113" s="87" t="s">
        <v>201</v>
      </c>
      <c r="O113" s="53"/>
      <c r="P113" s="54" t="s">
        <v>141</v>
      </c>
      <c r="Q113" s="52" t="s">
        <v>175</v>
      </c>
      <c r="R113" s="50"/>
      <c r="S113" s="54" t="s">
        <v>202</v>
      </c>
      <c r="T113" s="53"/>
      <c r="U113" s="53"/>
      <c r="V113" s="70"/>
      <c r="AA113" s="48" t="s">
        <v>196</v>
      </c>
      <c r="AB113" s="62"/>
      <c r="AC113" s="51" t="s">
        <v>171</v>
      </c>
      <c r="AD113" s="53"/>
      <c r="AE113" s="51" t="s">
        <v>198</v>
      </c>
      <c r="AF113" s="52" t="s">
        <v>187</v>
      </c>
      <c r="AG113" s="50"/>
      <c r="AH113" s="51" t="s">
        <v>199</v>
      </c>
      <c r="AI113" s="53"/>
      <c r="AJ113" s="53"/>
      <c r="AK113" s="70"/>
      <c r="AW113" s="58" t="str">
        <f t="shared" si="50"/>
        <v/>
      </c>
      <c r="AX113" s="60">
        <f t="shared" si="50"/>
        <v>13</v>
      </c>
      <c r="AY113" s="60" t="str">
        <f t="shared" si="50"/>
        <v/>
      </c>
      <c r="AZ113" s="60">
        <f t="shared" si="50"/>
        <v>3</v>
      </c>
      <c r="BA113" s="60">
        <f>(IF(Q113="","",(IF(MID(Q113,2,1)="-",LEFT(Q113,1),LEFT(Q113,2)))+0))</f>
        <v>0</v>
      </c>
      <c r="BB113" s="59"/>
      <c r="BC113" s="60">
        <f>(IF(S113="","",(IF(MID(S113,2,1)="-",LEFT(S113,1),LEFT(S113,2)))+0))</f>
        <v>7</v>
      </c>
      <c r="BD113" s="60" t="str">
        <f>(IF(T113="","",(IF(MID(T113,2,1)="-",LEFT(T113,1),LEFT(T113,2)))+0))</f>
        <v/>
      </c>
      <c r="BE113" s="60" t="str">
        <f>(IF(U113="","",(IF(MID(U113,2,1)="-",LEFT(U113,1),LEFT(U113,2)))+0))</f>
        <v/>
      </c>
      <c r="BF113" s="61" t="str">
        <f>(IF(V113="","",(IF(MID(V113,2,1)="-",LEFT(V113,1),LEFT(V113,2)))+0))</f>
        <v/>
      </c>
      <c r="BM113" s="21"/>
      <c r="BN113" s="21"/>
      <c r="BO113" s="21"/>
      <c r="BP113" s="43" t="str">
        <f t="shared" si="30"/>
        <v/>
      </c>
      <c r="BQ113" s="43" t="str">
        <f t="shared" si="30"/>
        <v/>
      </c>
      <c r="BR113" s="43" t="str">
        <f t="shared" si="30"/>
        <v/>
      </c>
      <c r="BS113" s="43" t="str">
        <f t="shared" si="30"/>
        <v/>
      </c>
      <c r="BT113" s="43" t="str">
        <f t="shared" si="30"/>
        <v/>
      </c>
      <c r="BU113" s="44"/>
      <c r="BV113" s="58" t="str">
        <f t="shared" si="51"/>
        <v/>
      </c>
      <c r="BW113" s="60">
        <f t="shared" si="51"/>
        <v>0</v>
      </c>
      <c r="BX113" s="60" t="str">
        <f t="shared" si="51"/>
        <v/>
      </c>
      <c r="BY113" s="60">
        <f t="shared" si="51"/>
        <v>2</v>
      </c>
      <c r="BZ113" s="60">
        <f>(IF(Q113="","",IF(RIGHT(Q113,2)="10",RIGHT(Q113,2),RIGHT(Q113,1))+0))</f>
        <v>5</v>
      </c>
      <c r="CA113" s="59"/>
      <c r="CB113" s="60">
        <f>(IF(S113="","",IF(RIGHT(S113,2)="10",RIGHT(S113,2),RIGHT(S113,1))+0))</f>
        <v>0</v>
      </c>
      <c r="CC113" s="60" t="str">
        <f>(IF(T113="","",IF(RIGHT(T113,2)="10",RIGHT(T113,2),RIGHT(T113,1))+0))</f>
        <v/>
      </c>
      <c r="CD113" s="60" t="str">
        <f>(IF(U113="","",IF(RIGHT(U113,2)="10",RIGHT(U113,2),RIGHT(U113,1))+0))</f>
        <v/>
      </c>
      <c r="CE113" s="61" t="str">
        <f>(IF(V113="","",IF(RIGHT(V113,2)="10",RIGHT(V113,2),RIGHT(V113,1))+0))</f>
        <v/>
      </c>
      <c r="CL113" s="21"/>
      <c r="CM113" s="21"/>
      <c r="CN113" s="21"/>
      <c r="CO113" s="43" t="str">
        <f t="shared" si="32"/>
        <v/>
      </c>
      <c r="CP113" s="43" t="str">
        <f t="shared" si="32"/>
        <v/>
      </c>
      <c r="CQ113" s="43" t="str">
        <f t="shared" si="32"/>
        <v/>
      </c>
      <c r="CR113" s="43" t="str">
        <f t="shared" si="32"/>
        <v/>
      </c>
      <c r="CS113" s="43" t="str">
        <f t="shared" si="32"/>
        <v/>
      </c>
      <c r="CU113" s="58" t="str">
        <f t="shared" si="52"/>
        <v/>
      </c>
      <c r="CV113" s="60" t="str">
        <f t="shared" si="52"/>
        <v>H</v>
      </c>
      <c r="CW113" s="60" t="str">
        <f t="shared" si="52"/>
        <v/>
      </c>
      <c r="CX113" s="60" t="str">
        <f t="shared" si="52"/>
        <v>H</v>
      </c>
      <c r="CY113" s="60" t="str">
        <f>(IF(Q113="","",IF(BA113&gt;BZ113,"H",IF(BA113&lt;BZ113,"A","D"))))</f>
        <v>A</v>
      </c>
      <c r="CZ113" s="59"/>
      <c r="DA113" s="60" t="str">
        <f>(IF(S113="","",IF(BC113&gt;CB113,"H",IF(BC113&lt;CB113,"A","D"))))</f>
        <v>H</v>
      </c>
      <c r="DB113" s="60" t="str">
        <f>(IF(T113="","",IF(BD113&gt;CC113,"H",IF(BD113&lt;CC113,"A","D"))))</f>
        <v/>
      </c>
      <c r="DC113" s="60" t="str">
        <f>(IF(U113="","",IF(BE113&gt;CD113,"H",IF(BE113&lt;CD113,"A","D"))))</f>
        <v/>
      </c>
      <c r="DD113" s="61" t="str">
        <f>(IF(V113="","",IF(BF113&gt;CE113,"H",IF(BF113&lt;CE113,"A","D"))))</f>
        <v/>
      </c>
      <c r="DK113" s="21"/>
      <c r="DL113" s="21"/>
      <c r="DM113" s="21"/>
      <c r="DN113" s="21" t="str">
        <f t="shared" si="34"/>
        <v/>
      </c>
      <c r="DO113" s="21" t="str">
        <f t="shared" si="34"/>
        <v/>
      </c>
      <c r="DP113" s="21" t="str">
        <f t="shared" si="34"/>
        <v/>
      </c>
      <c r="DQ113" s="21" t="str">
        <f t="shared" si="34"/>
        <v/>
      </c>
      <c r="DR113" s="21" t="str">
        <f t="shared" si="34"/>
        <v/>
      </c>
      <c r="DT113" s="17" t="str">
        <f t="shared" si="35"/>
        <v>Manor Athletic</v>
      </c>
      <c r="DU113" s="45">
        <f t="shared" si="53"/>
        <v>5</v>
      </c>
      <c r="DV113" s="46">
        <f t="shared" si="36"/>
        <v>3</v>
      </c>
      <c r="DW113" s="46">
        <f t="shared" si="37"/>
        <v>0</v>
      </c>
      <c r="DX113" s="46">
        <f t="shared" si="38"/>
        <v>1</v>
      </c>
      <c r="DY113" s="46">
        <f>COUNTIF(CZ$107:CZ$117,"A")</f>
        <v>1</v>
      </c>
      <c r="DZ113" s="46">
        <f>COUNTIF(CZ$107:CZ$117,"D")</f>
        <v>0</v>
      </c>
      <c r="EA113" s="46">
        <f>COUNTIF(CZ$107:CZ$117,"H")</f>
        <v>0</v>
      </c>
      <c r="EB113" s="45">
        <f t="shared" si="54"/>
        <v>4</v>
      </c>
      <c r="EC113" s="45">
        <f t="shared" si="39"/>
        <v>0</v>
      </c>
      <c r="ED113" s="45">
        <f t="shared" si="39"/>
        <v>1</v>
      </c>
      <c r="EE113" s="47">
        <f>SUM($AW113:$BT113)+SUM(CA$107:CA$117)</f>
        <v>27</v>
      </c>
      <c r="EF113" s="47">
        <f>SUM($BV113:$CS113)+SUM(BB$107:BB$117)</f>
        <v>7</v>
      </c>
      <c r="EG113" s="45">
        <f t="shared" si="40"/>
        <v>8</v>
      </c>
      <c r="EH113" s="47">
        <f t="shared" si="55"/>
        <v>20</v>
      </c>
      <c r="EI113" s="44"/>
      <c r="EJ113" s="46">
        <f t="shared" si="41"/>
        <v>13</v>
      </c>
      <c r="EK113" s="46">
        <f t="shared" si="42"/>
        <v>8</v>
      </c>
      <c r="EL113" s="46">
        <f t="shared" si="43"/>
        <v>0</v>
      </c>
      <c r="EM113" s="46">
        <f t="shared" si="44"/>
        <v>5</v>
      </c>
      <c r="EN113" s="46">
        <f t="shared" si="45"/>
        <v>60</v>
      </c>
      <c r="EO113" s="46">
        <f t="shared" si="46"/>
        <v>37</v>
      </c>
      <c r="EP113" s="46">
        <f t="shared" si="47"/>
        <v>16</v>
      </c>
      <c r="EQ113" s="46">
        <f t="shared" si="48"/>
        <v>1.6216216216216217</v>
      </c>
      <c r="ES113" s="1">
        <f t="shared" si="56"/>
        <v>1</v>
      </c>
      <c r="ET113" s="1">
        <f t="shared" si="57"/>
        <v>1</v>
      </c>
      <c r="EU113" s="1">
        <f t="shared" si="49"/>
        <v>0</v>
      </c>
      <c r="EV113" s="1">
        <f t="shared" si="49"/>
        <v>1</v>
      </c>
      <c r="EW113" s="1">
        <f t="shared" si="49"/>
        <v>1</v>
      </c>
      <c r="EX113" s="1">
        <f t="shared" si="49"/>
        <v>1</v>
      </c>
      <c r="EY113" s="1">
        <f t="shared" si="49"/>
        <v>1</v>
      </c>
      <c r="EZ113" s="1">
        <f t="shared" si="49"/>
        <v>1</v>
      </c>
    </row>
    <row r="114" spans="1:164" x14ac:dyDescent="0.2">
      <c r="A114" s="69">
        <v>7</v>
      </c>
      <c r="B114" s="1" t="s">
        <v>107</v>
      </c>
      <c r="C114" s="21">
        <v>13</v>
      </c>
      <c r="D114" s="21">
        <v>4</v>
      </c>
      <c r="E114" s="21">
        <v>2</v>
      </c>
      <c r="F114" s="21">
        <v>7</v>
      </c>
      <c r="G114" s="21">
        <v>41</v>
      </c>
      <c r="H114" s="21">
        <v>55</v>
      </c>
      <c r="I114" s="18">
        <v>10</v>
      </c>
      <c r="J114" s="22">
        <v>0.74545454545454548</v>
      </c>
      <c r="L114" s="48" t="s">
        <v>145</v>
      </c>
      <c r="M114" s="89" t="s">
        <v>149</v>
      </c>
      <c r="N114" s="87" t="s">
        <v>203</v>
      </c>
      <c r="O114" s="86"/>
      <c r="P114" s="87" t="s">
        <v>204</v>
      </c>
      <c r="Q114" s="52"/>
      <c r="R114" s="53"/>
      <c r="S114" s="50"/>
      <c r="T114" s="54" t="s">
        <v>205</v>
      </c>
      <c r="U114" s="86"/>
      <c r="V114" s="88" t="s">
        <v>206</v>
      </c>
      <c r="AA114" s="48" t="s">
        <v>145</v>
      </c>
      <c r="AB114" s="56" t="s">
        <v>195</v>
      </c>
      <c r="AC114" s="51" t="s">
        <v>174</v>
      </c>
      <c r="AD114" s="86"/>
      <c r="AE114" s="51" t="s">
        <v>180</v>
      </c>
      <c r="AF114" s="52"/>
      <c r="AG114" s="53"/>
      <c r="AH114" s="50"/>
      <c r="AI114" s="51" t="s">
        <v>207</v>
      </c>
      <c r="AJ114" s="86"/>
      <c r="AK114" s="57" t="s">
        <v>187</v>
      </c>
      <c r="AW114" s="58">
        <f t="shared" si="50"/>
        <v>4</v>
      </c>
      <c r="AX114" s="60">
        <f t="shared" si="50"/>
        <v>4</v>
      </c>
      <c r="AY114" s="60" t="str">
        <f t="shared" si="50"/>
        <v/>
      </c>
      <c r="AZ114" s="60">
        <f t="shared" si="50"/>
        <v>3</v>
      </c>
      <c r="BA114" s="60" t="str">
        <f>(IF(Q114="","",(IF(MID(Q114,2,1)="-",LEFT(Q114,1),LEFT(Q114,2)))+0))</f>
        <v/>
      </c>
      <c r="BB114" s="60" t="str">
        <f>(IF(R114="","",(IF(MID(R114,2,1)="-",LEFT(R114,1),LEFT(R114,2)))+0))</f>
        <v/>
      </c>
      <c r="BC114" s="59"/>
      <c r="BD114" s="60">
        <f>(IF(T114="","",(IF(MID(T114,2,1)="-",LEFT(T114,1),LEFT(T114,2)))+0))</f>
        <v>2</v>
      </c>
      <c r="BE114" s="60" t="str">
        <f>(IF(U114="","",(IF(MID(U114,2,1)="-",LEFT(U114,1),LEFT(U114,2)))+0))</f>
        <v/>
      </c>
      <c r="BF114" s="61">
        <f>(IF(V114="","",(IF(MID(V114,2,1)="-",LEFT(V114,1),LEFT(V114,2)))+0))</f>
        <v>3</v>
      </c>
      <c r="BM114" s="21"/>
      <c r="BN114" s="21"/>
      <c r="BO114" s="21"/>
      <c r="BP114" s="43" t="str">
        <f t="shared" si="30"/>
        <v/>
      </c>
      <c r="BQ114" s="43" t="str">
        <f t="shared" si="30"/>
        <v/>
      </c>
      <c r="BR114" s="43" t="str">
        <f t="shared" si="30"/>
        <v/>
      </c>
      <c r="BS114" s="43" t="str">
        <f t="shared" si="30"/>
        <v/>
      </c>
      <c r="BT114" s="43" t="str">
        <f t="shared" si="30"/>
        <v/>
      </c>
      <c r="BU114" s="44"/>
      <c r="BV114" s="58">
        <f t="shared" si="51"/>
        <v>6</v>
      </c>
      <c r="BW114" s="60">
        <f t="shared" si="51"/>
        <v>8</v>
      </c>
      <c r="BX114" s="60" t="str">
        <f t="shared" si="51"/>
        <v/>
      </c>
      <c r="BY114" s="60">
        <f t="shared" si="51"/>
        <v>10</v>
      </c>
      <c r="BZ114" s="60" t="str">
        <f>(IF(Q114="","",IF(RIGHT(Q114,2)="10",RIGHT(Q114,2),RIGHT(Q114,1))+0))</f>
        <v/>
      </c>
      <c r="CA114" s="60" t="str">
        <f>(IF(R114="","",IF(RIGHT(R114,2)="10",RIGHT(R114,2),RIGHT(R114,1))+0))</f>
        <v/>
      </c>
      <c r="CB114" s="59"/>
      <c r="CC114" s="60">
        <f>(IF(T114="","",IF(RIGHT(T114,2)="10",RIGHT(T114,2),RIGHT(T114,1))+0))</f>
        <v>8</v>
      </c>
      <c r="CD114" s="60" t="str">
        <f>(IF(U114="","",IF(RIGHT(U114,2)="10",RIGHT(U114,2),RIGHT(U114,1))+0))</f>
        <v/>
      </c>
      <c r="CE114" s="61">
        <f>(IF(V114="","",IF(RIGHT(V114,2)="10",RIGHT(V114,2),RIGHT(V114,1))+0))</f>
        <v>9</v>
      </c>
      <c r="CL114" s="21"/>
      <c r="CM114" s="21"/>
      <c r="CN114" s="21"/>
      <c r="CO114" s="43" t="str">
        <f t="shared" si="32"/>
        <v/>
      </c>
      <c r="CP114" s="43" t="str">
        <f t="shared" si="32"/>
        <v/>
      </c>
      <c r="CQ114" s="43" t="str">
        <f t="shared" si="32"/>
        <v/>
      </c>
      <c r="CR114" s="43" t="str">
        <f t="shared" si="32"/>
        <v/>
      </c>
      <c r="CS114" s="43" t="str">
        <f t="shared" si="32"/>
        <v/>
      </c>
      <c r="CU114" s="58" t="str">
        <f t="shared" si="52"/>
        <v>A</v>
      </c>
      <c r="CV114" s="60" t="str">
        <f t="shared" si="52"/>
        <v>A</v>
      </c>
      <c r="CW114" s="60" t="str">
        <f t="shared" si="52"/>
        <v/>
      </c>
      <c r="CX114" s="60" t="str">
        <f t="shared" si="52"/>
        <v>A</v>
      </c>
      <c r="CY114" s="60" t="str">
        <f>(IF(Q114="","",IF(BA114&gt;BZ114,"H",IF(BA114&lt;BZ114,"A","D"))))</f>
        <v/>
      </c>
      <c r="CZ114" s="60" t="str">
        <f>(IF(R114="","",IF(BB114&gt;CA114,"H",IF(BB114&lt;CA114,"A","D"))))</f>
        <v/>
      </c>
      <c r="DA114" s="59"/>
      <c r="DB114" s="60" t="str">
        <f>(IF(T114="","",IF(BD114&gt;CC114,"H",IF(BD114&lt;CC114,"A","D"))))</f>
        <v>A</v>
      </c>
      <c r="DC114" s="60" t="str">
        <f>(IF(U114="","",IF(BE114&gt;CD114,"H",IF(BE114&lt;CD114,"A","D"))))</f>
        <v/>
      </c>
      <c r="DD114" s="61" t="str">
        <f>(IF(V114="","",IF(BF114&gt;CE114,"H",IF(BF114&lt;CE114,"A","D"))))</f>
        <v>A</v>
      </c>
      <c r="DK114" s="21"/>
      <c r="DL114" s="21"/>
      <c r="DM114" s="21"/>
      <c r="DN114" s="21" t="str">
        <f t="shared" si="34"/>
        <v/>
      </c>
      <c r="DO114" s="21" t="str">
        <f t="shared" si="34"/>
        <v/>
      </c>
      <c r="DP114" s="21" t="str">
        <f t="shared" si="34"/>
        <v/>
      </c>
      <c r="DQ114" s="21" t="str">
        <f t="shared" si="34"/>
        <v/>
      </c>
      <c r="DR114" s="21" t="str">
        <f t="shared" si="34"/>
        <v/>
      </c>
      <c r="DT114" s="17" t="str">
        <f t="shared" si="35"/>
        <v>Surbiton Town Juniors</v>
      </c>
      <c r="DU114" s="45">
        <f t="shared" si="53"/>
        <v>8</v>
      </c>
      <c r="DV114" s="46">
        <f t="shared" si="36"/>
        <v>0</v>
      </c>
      <c r="DW114" s="46">
        <f t="shared" si="37"/>
        <v>0</v>
      </c>
      <c r="DX114" s="46">
        <f t="shared" si="38"/>
        <v>5</v>
      </c>
      <c r="DY114" s="46">
        <f>COUNTIF(DA$107:DA$117,"A")</f>
        <v>0</v>
      </c>
      <c r="DZ114" s="46">
        <f>COUNTIF(DA$107:DA$117,"D")</f>
        <v>0</v>
      </c>
      <c r="EA114" s="46">
        <f>COUNTIF(DA$107:DA$117,"H")</f>
        <v>3</v>
      </c>
      <c r="EB114" s="45">
        <f t="shared" si="54"/>
        <v>0</v>
      </c>
      <c r="EC114" s="45">
        <f t="shared" si="39"/>
        <v>0</v>
      </c>
      <c r="ED114" s="45">
        <f t="shared" si="39"/>
        <v>8</v>
      </c>
      <c r="EE114" s="47">
        <f>SUM($AW114:$BT114)+SUM(CB$107:CB$117)</f>
        <v>18</v>
      </c>
      <c r="EF114" s="47">
        <f>SUM($BV114:$CS114)+SUM(BC$107:BC$117)</f>
        <v>54</v>
      </c>
      <c r="EG114" s="45">
        <f t="shared" si="40"/>
        <v>0</v>
      </c>
      <c r="EH114" s="47">
        <f t="shared" si="55"/>
        <v>-36</v>
      </c>
      <c r="EI114" s="44"/>
      <c r="EJ114" s="46">
        <f t="shared" si="41"/>
        <v>15</v>
      </c>
      <c r="EK114" s="46">
        <f t="shared" si="42"/>
        <v>0</v>
      </c>
      <c r="EL114" s="46">
        <f t="shared" si="43"/>
        <v>0</v>
      </c>
      <c r="EM114" s="46">
        <f t="shared" si="44"/>
        <v>15</v>
      </c>
      <c r="EN114" s="46">
        <f t="shared" si="45"/>
        <v>24</v>
      </c>
      <c r="EO114" s="46">
        <f t="shared" si="46"/>
        <v>102</v>
      </c>
      <c r="EP114" s="46">
        <f t="shared" si="47"/>
        <v>0</v>
      </c>
      <c r="EQ114" s="46">
        <f t="shared" si="48"/>
        <v>0.23529411764705882</v>
      </c>
      <c r="ES114" s="1">
        <f t="shared" si="56"/>
        <v>1</v>
      </c>
      <c r="ET114" s="1">
        <f t="shared" si="57"/>
        <v>0</v>
      </c>
      <c r="EU114" s="1">
        <f t="shared" si="49"/>
        <v>0</v>
      </c>
      <c r="EV114" s="1">
        <f t="shared" si="49"/>
        <v>1</v>
      </c>
      <c r="EW114" s="1">
        <f t="shared" si="49"/>
        <v>1</v>
      </c>
      <c r="EX114" s="1">
        <f t="shared" si="49"/>
        <v>1</v>
      </c>
      <c r="EY114" s="1">
        <f t="shared" si="49"/>
        <v>0</v>
      </c>
      <c r="EZ114" s="1">
        <f t="shared" si="49"/>
        <v>1</v>
      </c>
    </row>
    <row r="115" spans="1:164" x14ac:dyDescent="0.2">
      <c r="A115" s="1">
        <v>8</v>
      </c>
      <c r="B115" s="1" t="s">
        <v>99</v>
      </c>
      <c r="C115" s="21">
        <v>14</v>
      </c>
      <c r="D115" s="21">
        <v>2</v>
      </c>
      <c r="E115" s="21">
        <v>2</v>
      </c>
      <c r="F115" s="21">
        <v>10</v>
      </c>
      <c r="G115" s="21">
        <v>31</v>
      </c>
      <c r="H115" s="21">
        <v>82</v>
      </c>
      <c r="I115" s="18">
        <v>6</v>
      </c>
      <c r="J115" s="22">
        <v>0.37804878048780488</v>
      </c>
      <c r="L115" s="48" t="s">
        <v>182</v>
      </c>
      <c r="M115" s="56" t="s">
        <v>184</v>
      </c>
      <c r="N115" s="86"/>
      <c r="O115" s="54" t="s">
        <v>102</v>
      </c>
      <c r="P115" s="51" t="s">
        <v>131</v>
      </c>
      <c r="Q115" s="52" t="s">
        <v>141</v>
      </c>
      <c r="R115" s="53"/>
      <c r="S115" s="51" t="s">
        <v>208</v>
      </c>
      <c r="T115" s="50"/>
      <c r="U115" s="86"/>
      <c r="V115" s="90"/>
      <c r="W115" s="17"/>
      <c r="X115" s="17"/>
      <c r="Y115" s="17"/>
      <c r="Z115" s="17"/>
      <c r="AA115" s="48" t="s">
        <v>182</v>
      </c>
      <c r="AB115" s="56" t="s">
        <v>209</v>
      </c>
      <c r="AC115" s="86"/>
      <c r="AD115" s="51" t="s">
        <v>210</v>
      </c>
      <c r="AE115" s="51" t="s">
        <v>211</v>
      </c>
      <c r="AF115" s="52"/>
      <c r="AG115" s="53"/>
      <c r="AH115" s="51" t="s">
        <v>212</v>
      </c>
      <c r="AI115" s="50"/>
      <c r="AJ115" s="86"/>
      <c r="AK115" s="90"/>
      <c r="AL115" s="17"/>
      <c r="AM115" s="17"/>
      <c r="AN115" s="17"/>
      <c r="AO115" s="17"/>
      <c r="AP115" s="17"/>
      <c r="AQ115" s="17"/>
      <c r="AR115" s="17"/>
      <c r="AS115" s="17"/>
      <c r="AT115" s="17"/>
      <c r="AU115" s="17"/>
      <c r="AV115" s="17"/>
      <c r="AW115" s="58">
        <f t="shared" si="50"/>
        <v>1</v>
      </c>
      <c r="AX115" s="60" t="str">
        <f t="shared" si="50"/>
        <v/>
      </c>
      <c r="AY115" s="60">
        <f t="shared" si="50"/>
        <v>3</v>
      </c>
      <c r="AZ115" s="60">
        <f t="shared" si="50"/>
        <v>0</v>
      </c>
      <c r="BA115" s="60">
        <f>(IF(Q115="","",(IF(MID(Q115,2,1)="-",LEFT(Q115,1),LEFT(Q115,2)))+0))</f>
        <v>3</v>
      </c>
      <c r="BB115" s="60" t="str">
        <f>(IF(R115="","",(IF(MID(R115,2,1)="-",LEFT(R115,1),LEFT(R115,2)))+0))</f>
        <v/>
      </c>
      <c r="BC115" s="60">
        <f>(IF(S115="","",(IF(MID(S115,2,1)="-",LEFT(S115,1),LEFT(S115,2)))+0))</f>
        <v>1</v>
      </c>
      <c r="BD115" s="59"/>
      <c r="BE115" s="60" t="str">
        <f>(IF(U115="","",(IF(MID(U115,2,1)="-",LEFT(U115,1),LEFT(U115,2)))+0))</f>
        <v/>
      </c>
      <c r="BF115" s="61" t="str">
        <f>(IF(V115="","",(IF(MID(V115,2,1)="-",LEFT(V115,1),LEFT(V115,2)))+0))</f>
        <v/>
      </c>
      <c r="BM115" s="21"/>
      <c r="BN115" s="21"/>
      <c r="BO115" s="21"/>
      <c r="BP115" s="43" t="str">
        <f t="shared" si="30"/>
        <v/>
      </c>
      <c r="BQ115" s="43" t="str">
        <f t="shared" si="30"/>
        <v/>
      </c>
      <c r="BR115" s="43" t="str">
        <f t="shared" si="30"/>
        <v/>
      </c>
      <c r="BS115" s="43" t="str">
        <f t="shared" si="30"/>
        <v/>
      </c>
      <c r="BT115" s="43" t="str">
        <f t="shared" si="30"/>
        <v/>
      </c>
      <c r="BU115" s="44"/>
      <c r="BV115" s="58">
        <f t="shared" si="51"/>
        <v>2</v>
      </c>
      <c r="BW115" s="60" t="str">
        <f t="shared" si="51"/>
        <v/>
      </c>
      <c r="BX115" s="60">
        <f t="shared" si="51"/>
        <v>0</v>
      </c>
      <c r="BY115" s="60">
        <f t="shared" si="51"/>
        <v>1</v>
      </c>
      <c r="BZ115" s="60">
        <f>(IF(Q115="","",IF(RIGHT(Q115,2)="10",RIGHT(Q115,2),RIGHT(Q115,1))+0))</f>
        <v>2</v>
      </c>
      <c r="CA115" s="60" t="str">
        <f>(IF(R115="","",IF(RIGHT(R115,2)="10",RIGHT(R115,2),RIGHT(R115,1))+0))</f>
        <v/>
      </c>
      <c r="CB115" s="60">
        <f>(IF(S115="","",IF(RIGHT(S115,2)="10",RIGHT(S115,2),RIGHT(S115,1))+0))</f>
        <v>0</v>
      </c>
      <c r="CC115" s="59"/>
      <c r="CD115" s="60" t="str">
        <f>(IF(U115="","",IF(RIGHT(U115,2)="10",RIGHT(U115,2),RIGHT(U115,1))+0))</f>
        <v/>
      </c>
      <c r="CE115" s="61" t="str">
        <f>(IF(V115="","",IF(RIGHT(V115,2)="10",RIGHT(V115,2),RIGHT(V115,1))+0))</f>
        <v/>
      </c>
      <c r="CL115" s="21"/>
      <c r="CM115" s="21"/>
      <c r="CN115" s="21"/>
      <c r="CO115" s="43" t="str">
        <f t="shared" si="32"/>
        <v/>
      </c>
      <c r="CP115" s="43" t="str">
        <f t="shared" si="32"/>
        <v/>
      </c>
      <c r="CQ115" s="43" t="str">
        <f t="shared" si="32"/>
        <v/>
      </c>
      <c r="CR115" s="43" t="str">
        <f t="shared" si="32"/>
        <v/>
      </c>
      <c r="CS115" s="43" t="str">
        <f t="shared" si="32"/>
        <v/>
      </c>
      <c r="CU115" s="58" t="str">
        <f t="shared" si="52"/>
        <v>A</v>
      </c>
      <c r="CV115" s="60" t="str">
        <f t="shared" si="52"/>
        <v/>
      </c>
      <c r="CW115" s="60" t="str">
        <f t="shared" si="52"/>
        <v>H</v>
      </c>
      <c r="CX115" s="60" t="str">
        <f t="shared" si="52"/>
        <v>A</v>
      </c>
      <c r="CY115" s="60" t="str">
        <f>(IF(Q115="","",IF(BA115&gt;BZ115,"H",IF(BA115&lt;BZ115,"A","D"))))</f>
        <v>H</v>
      </c>
      <c r="CZ115" s="60" t="str">
        <f>(IF(R115="","",IF(BB115&gt;CA115,"H",IF(BB115&lt;CA115,"A","D"))))</f>
        <v/>
      </c>
      <c r="DA115" s="60" t="str">
        <f>(IF(S115="","",IF(BC115&gt;CB115,"H",IF(BC115&lt;CB115,"A","D"))))</f>
        <v>H</v>
      </c>
      <c r="DB115" s="59"/>
      <c r="DC115" s="60" t="str">
        <f>(IF(U115="","",IF(BE115&gt;CD115,"H",IF(BE115&lt;CD115,"A","D"))))</f>
        <v/>
      </c>
      <c r="DD115" s="61" t="str">
        <f>(IF(V115="","",IF(BF115&gt;CE115,"H",IF(BF115&lt;CE115,"A","D"))))</f>
        <v/>
      </c>
      <c r="DK115" s="21"/>
      <c r="DL115" s="21"/>
      <c r="DM115" s="21"/>
      <c r="DN115" s="21" t="str">
        <f t="shared" si="34"/>
        <v/>
      </c>
      <c r="DO115" s="21" t="str">
        <f t="shared" si="34"/>
        <v/>
      </c>
      <c r="DP115" s="21" t="str">
        <f t="shared" si="34"/>
        <v/>
      </c>
      <c r="DQ115" s="21" t="str">
        <f t="shared" si="34"/>
        <v/>
      </c>
      <c r="DR115" s="21" t="str">
        <f t="shared" si="34"/>
        <v/>
      </c>
      <c r="DT115" s="17" t="str">
        <f t="shared" si="35"/>
        <v>Sutton United Juniors</v>
      </c>
      <c r="DU115" s="45">
        <f t="shared" si="53"/>
        <v>10</v>
      </c>
      <c r="DV115" s="46">
        <f t="shared" si="36"/>
        <v>3</v>
      </c>
      <c r="DW115" s="46">
        <f t="shared" si="37"/>
        <v>0</v>
      </c>
      <c r="DX115" s="46">
        <f t="shared" si="38"/>
        <v>2</v>
      </c>
      <c r="DY115" s="46">
        <f>COUNTIF(DB$107:DB$117,"A")</f>
        <v>2</v>
      </c>
      <c r="DZ115" s="46">
        <f>COUNTIF(DB$107:DB$117,"D")</f>
        <v>2</v>
      </c>
      <c r="EA115" s="46">
        <f>COUNTIF(DB$107:DB$117,"H")</f>
        <v>1</v>
      </c>
      <c r="EB115" s="45">
        <f t="shared" si="54"/>
        <v>5</v>
      </c>
      <c r="EC115" s="45">
        <f t="shared" si="39"/>
        <v>2</v>
      </c>
      <c r="ED115" s="45">
        <f t="shared" si="39"/>
        <v>3</v>
      </c>
      <c r="EE115" s="47">
        <f>SUM($AW115:$BT115)+SUM(CC$107:CC$117)</f>
        <v>30</v>
      </c>
      <c r="EF115" s="47">
        <f>SUM($BV115:$CS115)+SUM(BD$107:BD$117)</f>
        <v>23</v>
      </c>
      <c r="EG115" s="45">
        <f t="shared" si="40"/>
        <v>12</v>
      </c>
      <c r="EH115" s="47">
        <f t="shared" si="55"/>
        <v>7</v>
      </c>
      <c r="EI115" s="44"/>
      <c r="EJ115" s="46">
        <f t="shared" si="41"/>
        <v>17</v>
      </c>
      <c r="EK115" s="46">
        <f t="shared" si="42"/>
        <v>7</v>
      </c>
      <c r="EL115" s="46">
        <f t="shared" si="43"/>
        <v>4</v>
      </c>
      <c r="EM115" s="46">
        <f t="shared" si="44"/>
        <v>6</v>
      </c>
      <c r="EN115" s="46">
        <f t="shared" si="45"/>
        <v>44</v>
      </c>
      <c r="EO115" s="46">
        <f t="shared" si="46"/>
        <v>42</v>
      </c>
      <c r="EP115" s="46">
        <f t="shared" si="47"/>
        <v>18</v>
      </c>
      <c r="EQ115" s="46">
        <f t="shared" si="48"/>
        <v>1.0476190476190477</v>
      </c>
      <c r="ES115" s="1">
        <f t="shared" si="56"/>
        <v>1</v>
      </c>
      <c r="ET115" s="1">
        <f t="shared" si="57"/>
        <v>1</v>
      </c>
      <c r="EU115" s="1">
        <f t="shared" si="49"/>
        <v>1</v>
      </c>
      <c r="EV115" s="1">
        <f t="shared" si="49"/>
        <v>1</v>
      </c>
      <c r="EW115" s="1">
        <f t="shared" si="49"/>
        <v>1</v>
      </c>
      <c r="EX115" s="1">
        <f t="shared" si="49"/>
        <v>1</v>
      </c>
      <c r="EY115" s="1">
        <f t="shared" si="49"/>
        <v>1</v>
      </c>
      <c r="EZ115" s="1">
        <f t="shared" si="49"/>
        <v>1</v>
      </c>
      <c r="FA115" s="17"/>
      <c r="FB115" s="17"/>
    </row>
    <row r="116" spans="1:164" x14ac:dyDescent="0.2">
      <c r="A116" s="1">
        <v>9</v>
      </c>
      <c r="B116" s="1" t="s">
        <v>183</v>
      </c>
      <c r="C116" s="21">
        <v>11</v>
      </c>
      <c r="D116" s="21">
        <v>2</v>
      </c>
      <c r="E116" s="21">
        <v>1</v>
      </c>
      <c r="F116" s="21">
        <v>8</v>
      </c>
      <c r="G116" s="21">
        <v>19</v>
      </c>
      <c r="H116" s="21">
        <v>37</v>
      </c>
      <c r="I116" s="18">
        <v>5</v>
      </c>
      <c r="J116" s="22">
        <v>0.51351351351351349</v>
      </c>
      <c r="L116" s="48" t="s">
        <v>188</v>
      </c>
      <c r="M116" s="89" t="s">
        <v>213</v>
      </c>
      <c r="N116" s="86"/>
      <c r="O116" s="86"/>
      <c r="P116" s="53"/>
      <c r="Q116" s="52"/>
      <c r="R116" s="53"/>
      <c r="S116" s="87" t="s">
        <v>214</v>
      </c>
      <c r="T116" s="86"/>
      <c r="U116" s="50"/>
      <c r="V116" s="90"/>
      <c r="AA116" s="48" t="s">
        <v>188</v>
      </c>
      <c r="AB116" s="56" t="s">
        <v>181</v>
      </c>
      <c r="AC116" s="86"/>
      <c r="AD116" s="86"/>
      <c r="AE116" s="53"/>
      <c r="AF116" s="52"/>
      <c r="AG116" s="53"/>
      <c r="AH116" s="51" t="s">
        <v>179</v>
      </c>
      <c r="AI116" s="86"/>
      <c r="AJ116" s="50"/>
      <c r="AK116" s="90"/>
      <c r="AW116" s="58">
        <f t="shared" si="50"/>
        <v>4</v>
      </c>
      <c r="AX116" s="60" t="str">
        <f t="shared" si="50"/>
        <v/>
      </c>
      <c r="AY116" s="60" t="str">
        <f t="shared" si="50"/>
        <v/>
      </c>
      <c r="AZ116" s="60" t="str">
        <f t="shared" si="50"/>
        <v/>
      </c>
      <c r="BA116" s="60" t="str">
        <f>(IF(Q116="","",(IF(MID(Q116,2,1)="-",LEFT(Q116,1),LEFT(Q116,2)))+0))</f>
        <v/>
      </c>
      <c r="BB116" s="60" t="str">
        <f>(IF(R116="","",(IF(MID(R116,2,1)="-",LEFT(R116,1),LEFT(R116,2)))+0))</f>
        <v/>
      </c>
      <c r="BC116" s="60">
        <f>(IF(S116="","",(IF(MID(S116,2,1)="-",LEFT(S116,1),LEFT(S116,2)))+0))</f>
        <v>5</v>
      </c>
      <c r="BD116" s="60" t="str">
        <f>(IF(T116="","",(IF(MID(T116,2,1)="-",LEFT(T116,1),LEFT(T116,2)))+0))</f>
        <v/>
      </c>
      <c r="BE116" s="59"/>
      <c r="BF116" s="61" t="str">
        <f>(IF(V116="","",(IF(MID(V116,2,1)="-",LEFT(V116,1),LEFT(V116,2)))+0))</f>
        <v/>
      </c>
      <c r="BM116" s="21"/>
      <c r="BN116" s="21"/>
      <c r="BO116" s="21"/>
      <c r="BP116" s="43" t="str">
        <f t="shared" si="30"/>
        <v/>
      </c>
      <c r="BQ116" s="43" t="str">
        <f t="shared" si="30"/>
        <v/>
      </c>
      <c r="BR116" s="43" t="str">
        <f t="shared" si="30"/>
        <v/>
      </c>
      <c r="BS116" s="43" t="str">
        <f t="shared" si="30"/>
        <v/>
      </c>
      <c r="BT116" s="43" t="str">
        <f t="shared" si="30"/>
        <v/>
      </c>
      <c r="BU116" s="71"/>
      <c r="BV116" s="58">
        <f t="shared" si="51"/>
        <v>0</v>
      </c>
      <c r="BW116" s="60" t="str">
        <f t="shared" si="51"/>
        <v/>
      </c>
      <c r="BX116" s="60" t="str">
        <f t="shared" si="51"/>
        <v/>
      </c>
      <c r="BY116" s="60" t="str">
        <f t="shared" si="51"/>
        <v/>
      </c>
      <c r="BZ116" s="60" t="str">
        <f>(IF(Q116="","",IF(RIGHT(Q116,2)="10",RIGHT(Q116,2),RIGHT(Q116,1))+0))</f>
        <v/>
      </c>
      <c r="CA116" s="60" t="str">
        <f>(IF(R116="","",IF(RIGHT(R116,2)="10",RIGHT(R116,2),RIGHT(R116,1))+0))</f>
        <v/>
      </c>
      <c r="CB116" s="60">
        <f>(IF(S116="","",IF(RIGHT(S116,2)="10",RIGHT(S116,2),RIGHT(S116,1))+0))</f>
        <v>2</v>
      </c>
      <c r="CC116" s="60" t="str">
        <f>(IF(T116="","",IF(RIGHT(T116,2)="10",RIGHT(T116,2),RIGHT(T116,1))+0))</f>
        <v/>
      </c>
      <c r="CD116" s="59"/>
      <c r="CE116" s="61" t="str">
        <f>(IF(V116="","",IF(RIGHT(V116,2)="10",RIGHT(V116,2),RIGHT(V116,1))+0))</f>
        <v/>
      </c>
      <c r="CL116" s="21"/>
      <c r="CM116" s="21"/>
      <c r="CN116" s="21"/>
      <c r="CO116" s="43" t="str">
        <f t="shared" si="32"/>
        <v/>
      </c>
      <c r="CP116" s="43" t="str">
        <f t="shared" si="32"/>
        <v/>
      </c>
      <c r="CQ116" s="43" t="str">
        <f t="shared" si="32"/>
        <v/>
      </c>
      <c r="CR116" s="43" t="str">
        <f t="shared" si="32"/>
        <v/>
      </c>
      <c r="CS116" s="43" t="str">
        <f t="shared" si="32"/>
        <v/>
      </c>
      <c r="CT116" s="17"/>
      <c r="CU116" s="58" t="str">
        <f t="shared" si="52"/>
        <v>H</v>
      </c>
      <c r="CV116" s="60" t="str">
        <f t="shared" si="52"/>
        <v/>
      </c>
      <c r="CW116" s="60" t="str">
        <f t="shared" si="52"/>
        <v/>
      </c>
      <c r="CX116" s="60" t="str">
        <f t="shared" si="52"/>
        <v/>
      </c>
      <c r="CY116" s="60" t="str">
        <f>(IF(Q116="","",IF(BA116&gt;BZ116,"H",IF(BA116&lt;BZ116,"A","D"))))</f>
        <v/>
      </c>
      <c r="CZ116" s="60" t="str">
        <f>(IF(R116="","",IF(BB116&gt;CA116,"H",IF(BB116&lt;CA116,"A","D"))))</f>
        <v/>
      </c>
      <c r="DA116" s="60" t="str">
        <f>(IF(S116="","",IF(BC116&gt;CB116,"H",IF(BC116&lt;CB116,"A","D"))))</f>
        <v>H</v>
      </c>
      <c r="DB116" s="60" t="str">
        <f>(IF(T116="","",IF(BD116&gt;CC116,"H",IF(BD116&lt;CC116,"A","D"))))</f>
        <v/>
      </c>
      <c r="DC116" s="59"/>
      <c r="DD116" s="61" t="str">
        <f>(IF(V116="","",IF(BF116&gt;CE116,"H",IF(BF116&lt;CE116,"A","D"))))</f>
        <v/>
      </c>
      <c r="DK116" s="21"/>
      <c r="DL116" s="21"/>
      <c r="DM116" s="21"/>
      <c r="DN116" s="21" t="str">
        <f t="shared" si="34"/>
        <v/>
      </c>
      <c r="DO116" s="21" t="str">
        <f t="shared" si="34"/>
        <v/>
      </c>
      <c r="DP116" s="21" t="str">
        <f t="shared" si="34"/>
        <v/>
      </c>
      <c r="DQ116" s="21" t="str">
        <f t="shared" si="34"/>
        <v/>
      </c>
      <c r="DR116" s="21" t="str">
        <f t="shared" si="34"/>
        <v/>
      </c>
      <c r="DS116" s="17"/>
      <c r="DT116" s="17" t="str">
        <f t="shared" si="35"/>
        <v>West Ewell Athletic Juniors</v>
      </c>
      <c r="DU116" s="45">
        <f t="shared" si="53"/>
        <v>5</v>
      </c>
      <c r="DV116" s="46">
        <f t="shared" si="36"/>
        <v>2</v>
      </c>
      <c r="DW116" s="46">
        <f t="shared" si="37"/>
        <v>0</v>
      </c>
      <c r="DX116" s="46">
        <f t="shared" si="38"/>
        <v>0</v>
      </c>
      <c r="DY116" s="46">
        <f>COUNTIF(DC$107:DC$117,"A")</f>
        <v>1</v>
      </c>
      <c r="DZ116" s="46">
        <f>COUNTIF(DC$107:DC$117,"D")</f>
        <v>0</v>
      </c>
      <c r="EA116" s="46">
        <f>COUNTIF(DC$107:DC$117,"H")</f>
        <v>2</v>
      </c>
      <c r="EB116" s="45">
        <f t="shared" si="54"/>
        <v>3</v>
      </c>
      <c r="EC116" s="45">
        <f t="shared" si="39"/>
        <v>0</v>
      </c>
      <c r="ED116" s="45">
        <f t="shared" si="39"/>
        <v>2</v>
      </c>
      <c r="EE116" s="47">
        <f>SUM($AW116:$BT116)+SUM(CD$107:CD$117)</f>
        <v>17</v>
      </c>
      <c r="EF116" s="47">
        <f>SUM($BV116:$CS116)+SUM(BE$107:BE$117)</f>
        <v>17</v>
      </c>
      <c r="EG116" s="45">
        <f t="shared" si="40"/>
        <v>6</v>
      </c>
      <c r="EH116" s="47">
        <f t="shared" si="55"/>
        <v>0</v>
      </c>
      <c r="EI116" s="44"/>
      <c r="EJ116" s="46">
        <f t="shared" si="41"/>
        <v>10</v>
      </c>
      <c r="EK116" s="46">
        <f t="shared" si="42"/>
        <v>8</v>
      </c>
      <c r="EL116" s="46">
        <f t="shared" si="43"/>
        <v>0</v>
      </c>
      <c r="EM116" s="46">
        <f t="shared" si="44"/>
        <v>2</v>
      </c>
      <c r="EN116" s="46">
        <f t="shared" si="45"/>
        <v>47</v>
      </c>
      <c r="EO116" s="46">
        <f t="shared" si="46"/>
        <v>27</v>
      </c>
      <c r="EP116" s="46">
        <f t="shared" si="47"/>
        <v>16</v>
      </c>
      <c r="EQ116" s="46">
        <f t="shared" si="48"/>
        <v>1.7407407407407407</v>
      </c>
      <c r="ER116" s="17"/>
      <c r="ES116" s="1">
        <f t="shared" si="56"/>
        <v>1</v>
      </c>
      <c r="ET116" s="1">
        <f t="shared" si="57"/>
        <v>1</v>
      </c>
      <c r="EU116" s="1">
        <f t="shared" si="49"/>
        <v>0</v>
      </c>
      <c r="EV116" s="1">
        <f t="shared" si="49"/>
        <v>0</v>
      </c>
      <c r="EW116" s="1">
        <f t="shared" si="49"/>
        <v>1</v>
      </c>
      <c r="EX116" s="1">
        <f t="shared" si="49"/>
        <v>1</v>
      </c>
      <c r="EY116" s="1">
        <f t="shared" si="49"/>
        <v>1</v>
      </c>
      <c r="EZ116" s="1">
        <f t="shared" si="49"/>
        <v>1</v>
      </c>
    </row>
    <row r="117" spans="1:164" ht="12" thickBot="1" x14ac:dyDescent="0.25">
      <c r="A117" s="1">
        <v>10</v>
      </c>
      <c r="B117" s="1" t="s">
        <v>145</v>
      </c>
      <c r="C117" s="21">
        <v>15</v>
      </c>
      <c r="D117" s="21">
        <v>0</v>
      </c>
      <c r="E117" s="21">
        <v>0</v>
      </c>
      <c r="F117" s="21">
        <v>15</v>
      </c>
      <c r="G117" s="21">
        <v>24</v>
      </c>
      <c r="H117" s="21">
        <v>102</v>
      </c>
      <c r="I117" s="18">
        <v>0</v>
      </c>
      <c r="J117" s="22">
        <v>0.23529411764705882</v>
      </c>
      <c r="L117" s="72" t="s">
        <v>107</v>
      </c>
      <c r="M117" s="91"/>
      <c r="N117" s="74" t="s">
        <v>215</v>
      </c>
      <c r="O117" s="92"/>
      <c r="P117" s="74" t="s">
        <v>216</v>
      </c>
      <c r="Q117" s="76"/>
      <c r="R117" s="75"/>
      <c r="S117" s="92"/>
      <c r="T117" s="78" t="s">
        <v>217</v>
      </c>
      <c r="U117" s="92"/>
      <c r="V117" s="77"/>
      <c r="AA117" s="72" t="s">
        <v>107</v>
      </c>
      <c r="AB117" s="91"/>
      <c r="AC117" s="78" t="s">
        <v>211</v>
      </c>
      <c r="AD117" s="92"/>
      <c r="AE117" s="78" t="s">
        <v>218</v>
      </c>
      <c r="AF117" s="76"/>
      <c r="AG117" s="79" t="s">
        <v>193</v>
      </c>
      <c r="AH117" s="79" t="s">
        <v>173</v>
      </c>
      <c r="AI117" s="78" t="s">
        <v>199</v>
      </c>
      <c r="AJ117" s="92"/>
      <c r="AK117" s="77"/>
      <c r="AW117" s="80" t="str">
        <f t="shared" si="50"/>
        <v/>
      </c>
      <c r="AX117" s="81">
        <f t="shared" si="50"/>
        <v>6</v>
      </c>
      <c r="AY117" s="81" t="str">
        <f t="shared" si="50"/>
        <v/>
      </c>
      <c r="AZ117" s="81">
        <f t="shared" si="50"/>
        <v>0</v>
      </c>
      <c r="BA117" s="81" t="str">
        <f>(IF(Q117="","",(IF(MID(Q117,2,1)="-",LEFT(Q117,1),LEFT(Q117,2)))+0))</f>
        <v/>
      </c>
      <c r="BB117" s="81" t="str">
        <f>(IF(R117="","",(IF(MID(R117,2,1)="-",LEFT(R117,1),LEFT(R117,2)))+0))</f>
        <v/>
      </c>
      <c r="BC117" s="81" t="str">
        <f>(IF(S117="","",(IF(MID(S117,2,1)="-",LEFT(S117,1),LEFT(S117,2)))+0))</f>
        <v/>
      </c>
      <c r="BD117" s="81">
        <f>(IF(T117="","",(IF(MID(T117,2,1)="-",LEFT(T117,1),LEFT(T117,2)))+0))</f>
        <v>2</v>
      </c>
      <c r="BE117" s="81" t="str">
        <f>(IF(U117="","",(IF(MID(U117,2,1)="-",LEFT(U117,1),LEFT(U117,2)))+0))</f>
        <v/>
      </c>
      <c r="BF117" s="82"/>
      <c r="BV117" s="80" t="str">
        <f t="shared" si="51"/>
        <v/>
      </c>
      <c r="BW117" s="81">
        <f t="shared" si="51"/>
        <v>2</v>
      </c>
      <c r="BX117" s="81" t="str">
        <f t="shared" si="51"/>
        <v/>
      </c>
      <c r="BY117" s="81">
        <f t="shared" si="51"/>
        <v>2</v>
      </c>
      <c r="BZ117" s="81" t="str">
        <f>(IF(Q117="","",IF(RIGHT(Q117,2)="10",RIGHT(Q117,2),RIGHT(Q117,1))+0))</f>
        <v/>
      </c>
      <c r="CA117" s="81" t="str">
        <f>(IF(R117="","",IF(RIGHT(R117,2)="10",RIGHT(R117,2),RIGHT(R117,1))+0))</f>
        <v/>
      </c>
      <c r="CB117" s="81" t="str">
        <f>(IF(S117="","",IF(RIGHT(S117,2)="10",RIGHT(S117,2),RIGHT(S117,1))+0))</f>
        <v/>
      </c>
      <c r="CC117" s="81">
        <f>(IF(T117="","",IF(RIGHT(T117,2)="10",RIGHT(T117,2),RIGHT(T117,1))+0))</f>
        <v>6</v>
      </c>
      <c r="CD117" s="81" t="str">
        <f>(IF(U117="","",IF(RIGHT(U117,2)="10",RIGHT(U117,2),RIGHT(U117,1))+0))</f>
        <v/>
      </c>
      <c r="CE117" s="82"/>
      <c r="CU117" s="80" t="str">
        <f t="shared" si="52"/>
        <v/>
      </c>
      <c r="CV117" s="81" t="str">
        <f t="shared" si="52"/>
        <v>H</v>
      </c>
      <c r="CW117" s="81" t="str">
        <f t="shared" si="52"/>
        <v/>
      </c>
      <c r="CX117" s="81" t="str">
        <f t="shared" si="52"/>
        <v>A</v>
      </c>
      <c r="CY117" s="81" t="str">
        <f>(IF(Q117="","",IF(BA117&gt;BZ117,"H",IF(BA117&lt;BZ117,"A","D"))))</f>
        <v/>
      </c>
      <c r="CZ117" s="81" t="str">
        <f>(IF(R117="","",IF(BB117&gt;CA117,"H",IF(BB117&lt;CA117,"A","D"))))</f>
        <v/>
      </c>
      <c r="DA117" s="81" t="str">
        <f>(IF(S117="","",IF(BC117&gt;CB117,"H",IF(BC117&lt;CB117,"A","D"))))</f>
        <v/>
      </c>
      <c r="DB117" s="81" t="str">
        <f>(IF(T117="","",IF(BD117&gt;CC117,"H",IF(BD117&lt;CC117,"A","D"))))</f>
        <v>A</v>
      </c>
      <c r="DC117" s="81" t="str">
        <f>(IF(U117="","",IF(BE117&gt;CD117,"H",IF(BE117&lt;CD117,"A","D"))))</f>
        <v/>
      </c>
      <c r="DD117" s="82" t="str">
        <f>(IF(V117="","",IF(BF117&gt;CE117,"H",IF(BF117&lt;CE117,"A","D"))))</f>
        <v/>
      </c>
      <c r="DT117" s="17" t="str">
        <f t="shared" si="35"/>
        <v>Westonian United</v>
      </c>
      <c r="DU117" s="45">
        <f t="shared" si="53"/>
        <v>6</v>
      </c>
      <c r="DV117" s="46">
        <f t="shared" si="36"/>
        <v>1</v>
      </c>
      <c r="DW117" s="46">
        <f t="shared" si="37"/>
        <v>0</v>
      </c>
      <c r="DX117" s="46">
        <f t="shared" si="38"/>
        <v>2</v>
      </c>
      <c r="DY117" s="46">
        <f>COUNTIF(DD$107:DD$117,"A")</f>
        <v>2</v>
      </c>
      <c r="DZ117" s="46">
        <f>COUNTIF(DD$107:DD$117,"D")</f>
        <v>0</v>
      </c>
      <c r="EA117" s="46">
        <f>COUNTIF(DD$107:DD$117,"H")</f>
        <v>1</v>
      </c>
      <c r="EB117" s="45">
        <f t="shared" si="54"/>
        <v>3</v>
      </c>
      <c r="EC117" s="45">
        <f t="shared" si="39"/>
        <v>0</v>
      </c>
      <c r="ED117" s="45">
        <f t="shared" si="39"/>
        <v>3</v>
      </c>
      <c r="EE117" s="47">
        <f>SUM($AW117:$BT117)+SUM(CE$107:CE$117)</f>
        <v>23</v>
      </c>
      <c r="EF117" s="47">
        <f>SUM($BV117:$CS117)+SUM(BF$107:BF$117)</f>
        <v>18</v>
      </c>
      <c r="EG117" s="45">
        <f t="shared" si="40"/>
        <v>6</v>
      </c>
      <c r="EH117" s="47">
        <f t="shared" si="55"/>
        <v>5</v>
      </c>
      <c r="EI117" s="44"/>
      <c r="EJ117" s="46">
        <f t="shared" si="41"/>
        <v>13</v>
      </c>
      <c r="EK117" s="46">
        <f t="shared" si="42"/>
        <v>4</v>
      </c>
      <c r="EL117" s="46">
        <f t="shared" si="43"/>
        <v>2</v>
      </c>
      <c r="EM117" s="46">
        <f t="shared" si="44"/>
        <v>7</v>
      </c>
      <c r="EN117" s="46">
        <f t="shared" si="45"/>
        <v>41</v>
      </c>
      <c r="EO117" s="46">
        <f t="shared" si="46"/>
        <v>55</v>
      </c>
      <c r="EP117" s="46">
        <f t="shared" si="47"/>
        <v>10</v>
      </c>
      <c r="EQ117" s="46">
        <f t="shared" si="48"/>
        <v>0.74545454545454548</v>
      </c>
      <c r="ER117" s="17"/>
      <c r="ES117" s="1">
        <f t="shared" si="56"/>
        <v>1</v>
      </c>
      <c r="ET117" s="1">
        <f t="shared" si="57"/>
        <v>1</v>
      </c>
      <c r="EU117" s="1">
        <f t="shared" si="49"/>
        <v>1</v>
      </c>
      <c r="EV117" s="1">
        <f t="shared" si="49"/>
        <v>1</v>
      </c>
      <c r="EW117" s="1">
        <f t="shared" si="49"/>
        <v>1</v>
      </c>
      <c r="EX117" s="1">
        <f t="shared" si="49"/>
        <v>1</v>
      </c>
      <c r="EY117" s="1">
        <f t="shared" si="49"/>
        <v>1</v>
      </c>
      <c r="EZ117" s="1">
        <f t="shared" si="49"/>
        <v>1</v>
      </c>
    </row>
    <row r="118" spans="1:164" x14ac:dyDescent="0.2">
      <c r="G118" s="25">
        <f>SUM(G108:G117)</f>
        <v>497</v>
      </c>
      <c r="H118" s="25">
        <f>SUM(H108:H117)</f>
        <v>477</v>
      </c>
      <c r="V118" s="1" t="s">
        <v>219</v>
      </c>
    </row>
    <row r="119" spans="1:164" x14ac:dyDescent="0.2">
      <c r="AA119" s="1" t="s">
        <v>220</v>
      </c>
      <c r="AE119" s="93" t="s">
        <v>221</v>
      </c>
      <c r="AK119" s="1" t="s">
        <v>222</v>
      </c>
    </row>
    <row r="120" spans="1:164" ht="12" thickBot="1" x14ac:dyDescent="0.25">
      <c r="A120" s="17" t="s">
        <v>223</v>
      </c>
      <c r="B120" s="29" t="s">
        <v>224</v>
      </c>
      <c r="C120" s="20" t="s">
        <v>80</v>
      </c>
      <c r="D120" s="18"/>
      <c r="E120" s="18"/>
      <c r="F120" s="18"/>
      <c r="G120" s="18"/>
      <c r="H120" s="18"/>
      <c r="J120" s="18"/>
    </row>
    <row r="121" spans="1:164" s="17" customFormat="1" ht="12" thickBot="1" x14ac:dyDescent="0.25">
      <c r="A121" s="17" t="s">
        <v>11</v>
      </c>
      <c r="B121" s="17" t="s">
        <v>12</v>
      </c>
      <c r="C121" s="18" t="s">
        <v>13</v>
      </c>
      <c r="D121" s="18" t="s">
        <v>14</v>
      </c>
      <c r="E121" s="18" t="s">
        <v>15</v>
      </c>
      <c r="F121" s="18" t="s">
        <v>16</v>
      </c>
      <c r="G121" s="18" t="s">
        <v>17</v>
      </c>
      <c r="H121" s="18" t="s">
        <v>18</v>
      </c>
      <c r="I121" s="18" t="s">
        <v>19</v>
      </c>
      <c r="J121" s="18" t="s">
        <v>20</v>
      </c>
      <c r="L121" s="30"/>
      <c r="M121" s="31" t="s">
        <v>162</v>
      </c>
      <c r="N121" s="32" t="s">
        <v>84</v>
      </c>
      <c r="O121" s="33" t="s">
        <v>225</v>
      </c>
      <c r="P121" s="33" t="s">
        <v>164</v>
      </c>
      <c r="Q121" s="31" t="s">
        <v>226</v>
      </c>
      <c r="R121" s="31" t="s">
        <v>227</v>
      </c>
      <c r="S121" s="31" t="s">
        <v>228</v>
      </c>
      <c r="T121" s="34" t="s">
        <v>229</v>
      </c>
      <c r="U121" s="94" t="s">
        <v>88</v>
      </c>
      <c r="V121" s="1"/>
      <c r="W121" s="1"/>
      <c r="X121" s="1"/>
      <c r="Y121" s="1"/>
      <c r="Z121" s="1"/>
      <c r="AA121" s="30"/>
      <c r="AB121" s="31" t="s">
        <v>162</v>
      </c>
      <c r="AC121" s="32" t="s">
        <v>84</v>
      </c>
      <c r="AD121" s="33" t="s">
        <v>225</v>
      </c>
      <c r="AE121" s="33" t="s">
        <v>164</v>
      </c>
      <c r="AF121" s="31" t="s">
        <v>226</v>
      </c>
      <c r="AG121" s="31" t="s">
        <v>227</v>
      </c>
      <c r="AH121" s="31" t="s">
        <v>228</v>
      </c>
      <c r="AI121" s="34" t="s">
        <v>229</v>
      </c>
      <c r="AJ121" s="94" t="s">
        <v>88</v>
      </c>
      <c r="AK121" s="1"/>
      <c r="AL121" s="1"/>
      <c r="AM121" s="1"/>
      <c r="AN121" s="1"/>
      <c r="AO121" s="1"/>
      <c r="AP121" s="1" t="s">
        <v>106</v>
      </c>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21" t="s">
        <v>13</v>
      </c>
      <c r="DV121" s="21" t="s">
        <v>91</v>
      </c>
      <c r="DW121" s="21" t="s">
        <v>92</v>
      </c>
      <c r="DX121" s="21" t="s">
        <v>93</v>
      </c>
      <c r="DY121" s="21" t="s">
        <v>94</v>
      </c>
      <c r="DZ121" s="21" t="s">
        <v>95</v>
      </c>
      <c r="EA121" s="21" t="s">
        <v>96</v>
      </c>
      <c r="EB121" s="21" t="s">
        <v>14</v>
      </c>
      <c r="EC121" s="21" t="s">
        <v>15</v>
      </c>
      <c r="ED121" s="21" t="s">
        <v>16</v>
      </c>
      <c r="EE121" s="21" t="s">
        <v>17</v>
      </c>
      <c r="EF121" s="21" t="s">
        <v>18</v>
      </c>
      <c r="EG121" s="21" t="s">
        <v>19</v>
      </c>
      <c r="EH121" s="21" t="s">
        <v>97</v>
      </c>
      <c r="EI121" s="21"/>
      <c r="EJ121" s="21" t="s">
        <v>13</v>
      </c>
      <c r="EK121" s="21" t="s">
        <v>14</v>
      </c>
      <c r="EL121" s="21" t="s">
        <v>15</v>
      </c>
      <c r="EM121" s="21" t="s">
        <v>16</v>
      </c>
      <c r="EN121" s="21" t="s">
        <v>17</v>
      </c>
      <c r="EO121" s="21" t="s">
        <v>18</v>
      </c>
      <c r="EP121" s="21" t="s">
        <v>19</v>
      </c>
      <c r="EQ121" s="21" t="s">
        <v>97</v>
      </c>
      <c r="ER121" s="1"/>
      <c r="ES121" s="1"/>
      <c r="ET121" s="1"/>
      <c r="EU121" s="1"/>
      <c r="EV121" s="1"/>
      <c r="EW121" s="1"/>
      <c r="EX121" s="1"/>
      <c r="EY121" s="1"/>
      <c r="EZ121" s="1"/>
      <c r="FA121" s="1"/>
      <c r="FB121" s="1"/>
      <c r="FC121" s="19"/>
      <c r="FD121" s="19"/>
      <c r="FE121" s="19"/>
      <c r="FF121" s="19"/>
      <c r="FG121" s="19"/>
      <c r="FH121" s="1"/>
    </row>
    <row r="122" spans="1:164" s="17" customFormat="1" x14ac:dyDescent="0.2">
      <c r="A122" s="17">
        <v>1</v>
      </c>
      <c r="B122" s="17" t="s">
        <v>127</v>
      </c>
      <c r="C122" s="18">
        <v>10</v>
      </c>
      <c r="D122" s="18">
        <v>8</v>
      </c>
      <c r="E122" s="18">
        <v>2</v>
      </c>
      <c r="F122" s="18">
        <v>0</v>
      </c>
      <c r="G122" s="18">
        <v>51</v>
      </c>
      <c r="H122" s="18">
        <v>13</v>
      </c>
      <c r="I122" s="18">
        <v>18</v>
      </c>
      <c r="J122" s="23">
        <v>3.9230769230769229</v>
      </c>
      <c r="L122" s="95" t="s">
        <v>168</v>
      </c>
      <c r="M122" s="36"/>
      <c r="N122" s="32"/>
      <c r="O122" s="83" t="s">
        <v>177</v>
      </c>
      <c r="P122" s="33"/>
      <c r="Q122" s="31"/>
      <c r="R122" s="83" t="s">
        <v>214</v>
      </c>
      <c r="S122" s="37" t="s">
        <v>230</v>
      </c>
      <c r="T122" s="96" t="s">
        <v>121</v>
      </c>
      <c r="U122" s="97"/>
      <c r="V122" s="1"/>
      <c r="W122" s="1"/>
      <c r="X122" s="1"/>
      <c r="Y122" s="1"/>
      <c r="Z122" s="1"/>
      <c r="AA122" s="95" t="s">
        <v>168</v>
      </c>
      <c r="AB122" s="36"/>
      <c r="AC122" s="32"/>
      <c r="AD122" s="39" t="s">
        <v>231</v>
      </c>
      <c r="AE122" s="33"/>
      <c r="AF122" s="31"/>
      <c r="AG122" s="39" t="s">
        <v>232</v>
      </c>
      <c r="AH122" s="39" t="s">
        <v>233</v>
      </c>
      <c r="AI122" s="98" t="s">
        <v>234</v>
      </c>
      <c r="AJ122" s="97"/>
      <c r="AK122" s="1"/>
      <c r="AL122" s="1"/>
      <c r="AM122" s="1"/>
      <c r="AN122" s="1"/>
      <c r="AO122" s="1"/>
      <c r="AP122" s="1"/>
      <c r="AQ122" s="1"/>
      <c r="AR122" s="1"/>
      <c r="AS122" s="1"/>
      <c r="AT122" s="1"/>
      <c r="AU122" s="1"/>
      <c r="AV122" s="1"/>
      <c r="AW122" s="40"/>
      <c r="AX122" s="41" t="str">
        <f t="shared" ref="AX122:BD123" si="58">(IF(N122="","",(IF(MID(N122,2,1)="-",LEFT(N122,1),LEFT(N122,2)))+0))</f>
        <v/>
      </c>
      <c r="AY122" s="41">
        <f t="shared" si="58"/>
        <v>3</v>
      </c>
      <c r="AZ122" s="41" t="str">
        <f t="shared" si="58"/>
        <v/>
      </c>
      <c r="BA122" s="41" t="str">
        <f t="shared" si="58"/>
        <v/>
      </c>
      <c r="BB122" s="41">
        <f t="shared" si="58"/>
        <v>5</v>
      </c>
      <c r="BC122" s="41">
        <f t="shared" si="58"/>
        <v>1</v>
      </c>
      <c r="BD122" s="42">
        <f t="shared" si="58"/>
        <v>2</v>
      </c>
      <c r="BE122" s="1"/>
      <c r="BF122" s="1"/>
      <c r="BG122" s="1"/>
      <c r="BH122" s="1"/>
      <c r="BI122" s="1"/>
      <c r="BJ122" s="1"/>
      <c r="BK122" s="1"/>
      <c r="BL122" s="1"/>
      <c r="BM122" s="43"/>
      <c r="BN122" s="43"/>
      <c r="BO122" s="43"/>
      <c r="BP122" s="43" t="str">
        <f t="shared" ref="BP122:BT129" si="59">(IF(AQ122="","",(IF(MID(AQ122,2,1)="-",LEFT(AQ122,1),LEFT(AQ122,2)))+0))</f>
        <v/>
      </c>
      <c r="BQ122" s="43" t="str">
        <f t="shared" si="59"/>
        <v/>
      </c>
      <c r="BR122" s="43" t="str">
        <f t="shared" si="59"/>
        <v/>
      </c>
      <c r="BS122" s="43" t="str">
        <f t="shared" si="59"/>
        <v/>
      </c>
      <c r="BT122" s="43" t="str">
        <f t="shared" si="59"/>
        <v/>
      </c>
      <c r="BU122" s="44"/>
      <c r="BV122" s="40"/>
      <c r="BW122" s="41" t="str">
        <f t="shared" ref="BW122:CC123" si="60">(IF(N122="","",IF(RIGHT(N122,2)="10",RIGHT(N122,2),RIGHT(N122,1))+0))</f>
        <v/>
      </c>
      <c r="BX122" s="41">
        <f t="shared" si="60"/>
        <v>5</v>
      </c>
      <c r="BY122" s="41" t="str">
        <f t="shared" si="60"/>
        <v/>
      </c>
      <c r="BZ122" s="41" t="str">
        <f t="shared" si="60"/>
        <v/>
      </c>
      <c r="CA122" s="41">
        <f t="shared" si="60"/>
        <v>2</v>
      </c>
      <c r="CB122" s="41">
        <f t="shared" si="60"/>
        <v>3</v>
      </c>
      <c r="CC122" s="42">
        <f t="shared" si="60"/>
        <v>1</v>
      </c>
      <c r="CD122" s="1"/>
      <c r="CE122" s="1"/>
      <c r="CF122" s="1"/>
      <c r="CG122" s="1"/>
      <c r="CH122" s="1"/>
      <c r="CI122" s="1"/>
      <c r="CJ122" s="1"/>
      <c r="CK122" s="1"/>
      <c r="CL122" s="43"/>
      <c r="CM122" s="43"/>
      <c r="CN122" s="43"/>
      <c r="CO122" s="43" t="str">
        <f t="shared" ref="CO122:CS129" si="61">(IF(AQ122="","",IF(RIGHT(AQ122,2)="10",RIGHT(AQ122,2),RIGHT(AQ122,1))+0))</f>
        <v/>
      </c>
      <c r="CP122" s="43" t="str">
        <f t="shared" si="61"/>
        <v/>
      </c>
      <c r="CQ122" s="43" t="str">
        <f t="shared" si="61"/>
        <v/>
      </c>
      <c r="CR122" s="43" t="str">
        <f t="shared" si="61"/>
        <v/>
      </c>
      <c r="CS122" s="43" t="str">
        <f t="shared" si="61"/>
        <v/>
      </c>
      <c r="CT122" s="1"/>
      <c r="CU122" s="40"/>
      <c r="CV122" s="41" t="str">
        <f t="shared" ref="CV122:DB123" si="62">(IF(N122="","",IF(AX122&gt;BW122,"H",IF(AX122&lt;BW122,"A","D"))))</f>
        <v/>
      </c>
      <c r="CW122" s="41" t="str">
        <f t="shared" si="62"/>
        <v>A</v>
      </c>
      <c r="CX122" s="41" t="str">
        <f t="shared" si="62"/>
        <v/>
      </c>
      <c r="CY122" s="41" t="str">
        <f t="shared" si="62"/>
        <v/>
      </c>
      <c r="CZ122" s="41" t="str">
        <f t="shared" si="62"/>
        <v>H</v>
      </c>
      <c r="DA122" s="41" t="str">
        <f t="shared" si="62"/>
        <v>A</v>
      </c>
      <c r="DB122" s="42" t="str">
        <f t="shared" si="62"/>
        <v>H</v>
      </c>
      <c r="DC122" s="1"/>
      <c r="DD122" s="1"/>
      <c r="DE122" s="1"/>
      <c r="DF122" s="1"/>
      <c r="DG122" s="1"/>
      <c r="DH122" s="1"/>
      <c r="DI122" s="1"/>
      <c r="DJ122" s="1"/>
      <c r="DK122" s="43"/>
      <c r="DL122" s="43"/>
      <c r="DM122" s="43"/>
      <c r="DN122" s="21" t="str">
        <f t="shared" ref="DN122:DR129" si="63">(IF(AQ122="","",IF(BP122&gt;CO122,"H",IF(BP122&lt;CO122,"A","D"))))</f>
        <v/>
      </c>
      <c r="DO122" s="21" t="str">
        <f t="shared" si="63"/>
        <v/>
      </c>
      <c r="DP122" s="21" t="str">
        <f t="shared" si="63"/>
        <v/>
      </c>
      <c r="DQ122" s="21" t="str">
        <f t="shared" si="63"/>
        <v/>
      </c>
      <c r="DR122" s="21" t="str">
        <f t="shared" si="63"/>
        <v/>
      </c>
      <c r="DS122" s="1"/>
      <c r="DT122" s="17" t="str">
        <f t="shared" ref="DT122:DT129" si="64">L122</f>
        <v>Banstead Athletic Juniors</v>
      </c>
      <c r="DU122" s="45">
        <f>SUM(EB122:ED122)</f>
        <v>8</v>
      </c>
      <c r="DV122" s="46">
        <f>COUNTIF($CU122:$DR122,"H")</f>
        <v>2</v>
      </c>
      <c r="DW122" s="46">
        <f>COUNTIF($CU122:$DR122,"D")</f>
        <v>0</v>
      </c>
      <c r="DX122" s="46">
        <f>COUNTIF($CU122:$DR122,"A")</f>
        <v>2</v>
      </c>
      <c r="DY122" s="46">
        <f>COUNTIF(CU$121:CU$129,"A")</f>
        <v>1</v>
      </c>
      <c r="DZ122" s="46">
        <f>COUNTIF(CU$121:CU$129,"D")</f>
        <v>1</v>
      </c>
      <c r="EA122" s="46">
        <f>COUNTIF(CU$121:CU$129,"H")</f>
        <v>2</v>
      </c>
      <c r="EB122" s="45">
        <f>DV122+DY122</f>
        <v>3</v>
      </c>
      <c r="EC122" s="45">
        <f t="shared" ref="EC122:ED129" si="65">DW122+DZ122</f>
        <v>1</v>
      </c>
      <c r="ED122" s="45">
        <f t="shared" si="65"/>
        <v>4</v>
      </c>
      <c r="EE122" s="47">
        <f>SUM($AW122:$BT122)+SUM(BV$121:BV$129)</f>
        <v>20</v>
      </c>
      <c r="EF122" s="47">
        <f>SUM($BV122:$CS122)+SUM(AW$121:AW$129)</f>
        <v>22</v>
      </c>
      <c r="EG122" s="45">
        <f t="shared" ref="EG122:EG129" si="66">(EB122*2)+EC122</f>
        <v>7</v>
      </c>
      <c r="EH122" s="47">
        <f>EE122-EF122</f>
        <v>-2</v>
      </c>
      <c r="EI122" s="44"/>
      <c r="EJ122" s="46">
        <f t="shared" ref="EJ122:EJ129" si="67">VLOOKUP($DT122,$B$121:$J$129,2,0)</f>
        <v>12</v>
      </c>
      <c r="EK122" s="46">
        <f t="shared" ref="EK122:EK129" si="68">VLOOKUP($DT122,$B$121:$J$129,3,0)</f>
        <v>6</v>
      </c>
      <c r="EL122" s="46">
        <f t="shared" ref="EL122:EL129" si="69">VLOOKUP($DT122,$B$121:$J$129,4,0)</f>
        <v>1</v>
      </c>
      <c r="EM122" s="46">
        <f t="shared" ref="EM122:EM129" si="70">VLOOKUP($DT122,$B$121:$J$129,5,0)</f>
        <v>5</v>
      </c>
      <c r="EN122" s="46">
        <f t="shared" ref="EN122:EN129" si="71">VLOOKUP($DT122,$B$121:$J$129,6,0)</f>
        <v>39</v>
      </c>
      <c r="EO122" s="46">
        <f t="shared" ref="EO122:EO129" si="72">VLOOKUP($DT122,$B$121:$J$129,7,0)</f>
        <v>33</v>
      </c>
      <c r="EP122" s="46">
        <f t="shared" ref="EP122:EP129" si="73">VLOOKUP($DT122,$B$121:$J$129,8,0)</f>
        <v>13</v>
      </c>
      <c r="EQ122" s="46">
        <f t="shared" ref="EQ122:EQ129" si="74">VLOOKUP($DT122,$B$121:$J$129,9,0)</f>
        <v>1.1818181818181819</v>
      </c>
      <c r="ER122" s="1"/>
      <c r="ES122" s="1">
        <f>IF(DU122=EJ122,0,1)</f>
        <v>1</v>
      </c>
      <c r="ET122" s="1">
        <f>IF(EB122=EK122,0,1)</f>
        <v>1</v>
      </c>
      <c r="EU122" s="1">
        <f t="shared" ref="EU122:EZ129" si="75">IF(EC122=EL122,0,1)</f>
        <v>0</v>
      </c>
      <c r="EV122" s="1">
        <f t="shared" si="75"/>
        <v>1</v>
      </c>
      <c r="EW122" s="1">
        <f t="shared" si="75"/>
        <v>1</v>
      </c>
      <c r="EX122" s="1">
        <f t="shared" si="75"/>
        <v>1</v>
      </c>
      <c r="EY122" s="1">
        <f t="shared" si="75"/>
        <v>1</v>
      </c>
      <c r="EZ122" s="1">
        <f t="shared" si="75"/>
        <v>1</v>
      </c>
      <c r="FA122" s="1"/>
      <c r="FB122" s="1"/>
      <c r="FC122" s="19"/>
      <c r="FD122" s="19"/>
      <c r="FE122" s="19"/>
      <c r="FF122" s="19"/>
      <c r="FG122" s="19"/>
      <c r="FH122" s="1"/>
    </row>
    <row r="123" spans="1:164" x14ac:dyDescent="0.2">
      <c r="A123" s="1">
        <v>2</v>
      </c>
      <c r="B123" s="1" t="s">
        <v>235</v>
      </c>
      <c r="C123" s="21">
        <v>11</v>
      </c>
      <c r="D123" s="21">
        <v>8</v>
      </c>
      <c r="E123" s="21">
        <v>2</v>
      </c>
      <c r="F123" s="21">
        <v>1</v>
      </c>
      <c r="G123" s="21">
        <v>40</v>
      </c>
      <c r="H123" s="21">
        <v>19</v>
      </c>
      <c r="I123" s="18">
        <v>18</v>
      </c>
      <c r="J123" s="22">
        <v>2.1052631578947367</v>
      </c>
      <c r="L123" s="64" t="s">
        <v>127</v>
      </c>
      <c r="M123" s="65" t="s">
        <v>141</v>
      </c>
      <c r="N123" s="50"/>
      <c r="O123" s="52"/>
      <c r="P123" s="52" t="s">
        <v>236</v>
      </c>
      <c r="Q123" s="52"/>
      <c r="R123" s="52" t="s">
        <v>213</v>
      </c>
      <c r="S123" s="52" t="s">
        <v>157</v>
      </c>
      <c r="T123" s="67"/>
      <c r="U123" s="99"/>
      <c r="AA123" s="64" t="s">
        <v>127</v>
      </c>
      <c r="AB123" s="65" t="s">
        <v>237</v>
      </c>
      <c r="AC123" s="50"/>
      <c r="AD123" s="52"/>
      <c r="AE123" s="52" t="s">
        <v>238</v>
      </c>
      <c r="AF123" s="52"/>
      <c r="AG123" s="52" t="s">
        <v>233</v>
      </c>
      <c r="AH123" s="52" t="s">
        <v>239</v>
      </c>
      <c r="AI123" s="67"/>
      <c r="AJ123" s="99"/>
      <c r="AW123" s="58">
        <f t="shared" ref="AW123:AX129" si="76">(IF(M123="","",(IF(MID(M123,2,1)="-",LEFT(M123,1),LEFT(M123,2)))+0))</f>
        <v>3</v>
      </c>
      <c r="AX123" s="59"/>
      <c r="AY123" s="60" t="str">
        <f t="shared" si="58"/>
        <v/>
      </c>
      <c r="AZ123" s="60">
        <f t="shared" si="58"/>
        <v>8</v>
      </c>
      <c r="BA123" s="60" t="str">
        <f t="shared" si="58"/>
        <v/>
      </c>
      <c r="BB123" s="60">
        <f t="shared" si="58"/>
        <v>4</v>
      </c>
      <c r="BC123" s="60">
        <f t="shared" si="58"/>
        <v>3</v>
      </c>
      <c r="BD123" s="61" t="str">
        <f t="shared" si="58"/>
        <v/>
      </c>
      <c r="BM123" s="43"/>
      <c r="BN123" s="43"/>
      <c r="BO123" s="43"/>
      <c r="BP123" s="43" t="str">
        <f t="shared" si="59"/>
        <v/>
      </c>
      <c r="BQ123" s="43" t="str">
        <f t="shared" si="59"/>
        <v/>
      </c>
      <c r="BR123" s="43" t="str">
        <f t="shared" si="59"/>
        <v/>
      </c>
      <c r="BS123" s="43" t="str">
        <f t="shared" si="59"/>
        <v/>
      </c>
      <c r="BT123" s="43" t="str">
        <f t="shared" si="59"/>
        <v/>
      </c>
      <c r="BU123" s="44"/>
      <c r="BV123" s="58">
        <f t="shared" ref="BV123:BW129" si="77">(IF(M123="","",IF(RIGHT(M123,2)="10",RIGHT(M123,2),RIGHT(M123,1))+0))</f>
        <v>2</v>
      </c>
      <c r="BW123" s="59"/>
      <c r="BX123" s="60" t="str">
        <f t="shared" si="60"/>
        <v/>
      </c>
      <c r="BY123" s="60">
        <f t="shared" si="60"/>
        <v>0</v>
      </c>
      <c r="BZ123" s="60" t="str">
        <f t="shared" si="60"/>
        <v/>
      </c>
      <c r="CA123" s="60">
        <f t="shared" si="60"/>
        <v>0</v>
      </c>
      <c r="CB123" s="60">
        <f t="shared" si="60"/>
        <v>3</v>
      </c>
      <c r="CC123" s="61" t="str">
        <f t="shared" si="60"/>
        <v/>
      </c>
      <c r="CL123" s="43"/>
      <c r="CM123" s="43"/>
      <c r="CN123" s="43"/>
      <c r="CO123" s="43" t="str">
        <f t="shared" si="61"/>
        <v/>
      </c>
      <c r="CP123" s="43" t="str">
        <f t="shared" si="61"/>
        <v/>
      </c>
      <c r="CQ123" s="43" t="str">
        <f t="shared" si="61"/>
        <v/>
      </c>
      <c r="CR123" s="43" t="str">
        <f t="shared" si="61"/>
        <v/>
      </c>
      <c r="CS123" s="43" t="str">
        <f t="shared" si="61"/>
        <v/>
      </c>
      <c r="CU123" s="58" t="str">
        <f t="shared" ref="CU123:CV129" si="78">(IF(M123="","",IF(AW123&gt;BV123,"H",IF(AW123&lt;BV123,"A","D"))))</f>
        <v>H</v>
      </c>
      <c r="CV123" s="59"/>
      <c r="CW123" s="60" t="str">
        <f t="shared" si="62"/>
        <v/>
      </c>
      <c r="CX123" s="60" t="str">
        <f t="shared" si="62"/>
        <v>H</v>
      </c>
      <c r="CY123" s="60" t="str">
        <f t="shared" si="62"/>
        <v/>
      </c>
      <c r="CZ123" s="60" t="str">
        <f t="shared" si="62"/>
        <v>H</v>
      </c>
      <c r="DA123" s="60" t="str">
        <f t="shared" si="62"/>
        <v>D</v>
      </c>
      <c r="DB123" s="61" t="str">
        <f t="shared" si="62"/>
        <v/>
      </c>
      <c r="DK123" s="43"/>
      <c r="DL123" s="43"/>
      <c r="DM123" s="43"/>
      <c r="DN123" s="21" t="str">
        <f t="shared" si="63"/>
        <v/>
      </c>
      <c r="DO123" s="21" t="str">
        <f t="shared" si="63"/>
        <v/>
      </c>
      <c r="DP123" s="21" t="str">
        <f t="shared" si="63"/>
        <v/>
      </c>
      <c r="DQ123" s="21" t="str">
        <f t="shared" si="63"/>
        <v/>
      </c>
      <c r="DR123" s="21" t="str">
        <f t="shared" si="63"/>
        <v/>
      </c>
      <c r="DT123" s="17" t="str">
        <f t="shared" si="64"/>
        <v>Epsom Juniors</v>
      </c>
      <c r="DU123" s="45">
        <f t="shared" ref="DU123:DU129" si="79">SUM(EB123:ED123)</f>
        <v>6</v>
      </c>
      <c r="DV123" s="46">
        <f t="shared" ref="DV123:DV129" si="80">COUNTIF($CU123:$DR123,"H")</f>
        <v>3</v>
      </c>
      <c r="DW123" s="46">
        <f t="shared" ref="DW123:DW129" si="81">COUNTIF($CU123:$DR123,"D")</f>
        <v>1</v>
      </c>
      <c r="DX123" s="46">
        <f t="shared" ref="DX123:DX129" si="82">COUNTIF($CU123:$DR123,"A")</f>
        <v>0</v>
      </c>
      <c r="DY123" s="46">
        <f>COUNTIF(CV$121:CV$129,"A")</f>
        <v>2</v>
      </c>
      <c r="DZ123" s="46">
        <f>COUNTIF(CV$121:CV$129,"D")</f>
        <v>0</v>
      </c>
      <c r="EA123" s="46">
        <f>COUNTIF(CV$121:CV$129,"H")</f>
        <v>0</v>
      </c>
      <c r="EB123" s="45">
        <f t="shared" ref="EB123:EB129" si="83">DV123+DY123</f>
        <v>5</v>
      </c>
      <c r="EC123" s="45">
        <f t="shared" si="65"/>
        <v>1</v>
      </c>
      <c r="ED123" s="45">
        <f t="shared" si="65"/>
        <v>0</v>
      </c>
      <c r="EE123" s="47">
        <f>SUM($AW123:$BT123)+SUM(BW$121:BW$129)</f>
        <v>31</v>
      </c>
      <c r="EF123" s="47">
        <f>SUM($BV123:$CS123)+SUM(AX$121:AX$129)</f>
        <v>6</v>
      </c>
      <c r="EG123" s="45">
        <f t="shared" si="66"/>
        <v>11</v>
      </c>
      <c r="EH123" s="47">
        <f t="shared" ref="EH123:EH129" si="84">EE123-EF123</f>
        <v>25</v>
      </c>
      <c r="EI123" s="44"/>
      <c r="EJ123" s="46">
        <f t="shared" si="67"/>
        <v>10</v>
      </c>
      <c r="EK123" s="46">
        <f t="shared" si="68"/>
        <v>8</v>
      </c>
      <c r="EL123" s="46">
        <f t="shared" si="69"/>
        <v>2</v>
      </c>
      <c r="EM123" s="46">
        <f t="shared" si="70"/>
        <v>0</v>
      </c>
      <c r="EN123" s="46">
        <f t="shared" si="71"/>
        <v>51</v>
      </c>
      <c r="EO123" s="46">
        <f t="shared" si="72"/>
        <v>13</v>
      </c>
      <c r="EP123" s="46">
        <f t="shared" si="73"/>
        <v>18</v>
      </c>
      <c r="EQ123" s="46">
        <f t="shared" si="74"/>
        <v>3.9230769230769229</v>
      </c>
      <c r="ES123" s="1">
        <f t="shared" ref="ES123:ES129" si="85">IF(DU123=EJ123,0,1)</f>
        <v>1</v>
      </c>
      <c r="ET123" s="1">
        <f t="shared" ref="ET123:ET129" si="86">IF(EB123=EK123,0,1)</f>
        <v>1</v>
      </c>
      <c r="EU123" s="1">
        <f t="shared" si="75"/>
        <v>1</v>
      </c>
      <c r="EV123" s="1">
        <f t="shared" si="75"/>
        <v>0</v>
      </c>
      <c r="EW123" s="1">
        <f t="shared" si="75"/>
        <v>1</v>
      </c>
      <c r="EX123" s="1">
        <f t="shared" si="75"/>
        <v>1</v>
      </c>
      <c r="EY123" s="1">
        <f t="shared" si="75"/>
        <v>1</v>
      </c>
      <c r="EZ123" s="1">
        <f t="shared" si="75"/>
        <v>1</v>
      </c>
    </row>
    <row r="124" spans="1:164" x14ac:dyDescent="0.2">
      <c r="A124" s="1">
        <v>3</v>
      </c>
      <c r="B124" s="1" t="s">
        <v>168</v>
      </c>
      <c r="C124" s="21">
        <v>12</v>
      </c>
      <c r="D124" s="21">
        <v>6</v>
      </c>
      <c r="E124" s="21">
        <v>1</v>
      </c>
      <c r="F124" s="21">
        <v>5</v>
      </c>
      <c r="G124" s="21">
        <v>39</v>
      </c>
      <c r="H124" s="21">
        <v>33</v>
      </c>
      <c r="I124" s="18">
        <v>13</v>
      </c>
      <c r="J124" s="22">
        <v>1.1818181818181819</v>
      </c>
      <c r="L124" s="48" t="s">
        <v>240</v>
      </c>
      <c r="M124" s="62"/>
      <c r="N124" s="52"/>
      <c r="O124" s="50"/>
      <c r="P124" s="53"/>
      <c r="Q124" s="53"/>
      <c r="R124" s="53"/>
      <c r="S124" s="54" t="s">
        <v>184</v>
      </c>
      <c r="T124" s="70"/>
      <c r="U124" s="100" t="s">
        <v>112</v>
      </c>
      <c r="V124" s="17"/>
      <c r="W124" s="17"/>
      <c r="X124" s="17"/>
      <c r="Y124" s="17"/>
      <c r="Z124" s="17"/>
      <c r="AA124" s="48" t="s">
        <v>240</v>
      </c>
      <c r="AB124" s="62"/>
      <c r="AC124" s="52"/>
      <c r="AD124" s="50"/>
      <c r="AE124" s="53"/>
      <c r="AF124" s="53"/>
      <c r="AG124" s="53"/>
      <c r="AH124" s="51" t="s">
        <v>234</v>
      </c>
      <c r="AI124" s="70"/>
      <c r="AJ124" s="101" t="s">
        <v>237</v>
      </c>
      <c r="AK124" s="17"/>
      <c r="AL124" s="17"/>
      <c r="AM124" s="17"/>
      <c r="AN124" s="17"/>
      <c r="AO124" s="17"/>
      <c r="AP124" s="17"/>
      <c r="AQ124" s="17"/>
      <c r="AR124" s="17"/>
      <c r="AS124" s="17"/>
      <c r="AT124" s="17"/>
      <c r="AU124" s="17"/>
      <c r="AV124" s="17"/>
      <c r="AW124" s="58" t="str">
        <f t="shared" si="76"/>
        <v/>
      </c>
      <c r="AX124" s="60" t="str">
        <f t="shared" si="76"/>
        <v/>
      </c>
      <c r="AY124" s="59"/>
      <c r="AZ124" s="60" t="str">
        <f>(IF(P124="","",(IF(MID(P124,2,1)="-",LEFT(P124,1),LEFT(P124,2)))+0))</f>
        <v/>
      </c>
      <c r="BA124" s="60" t="str">
        <f>(IF(Q124="","",(IF(MID(Q124,2,1)="-",LEFT(Q124,1),LEFT(Q124,2)))+0))</f>
        <v/>
      </c>
      <c r="BB124" s="60" t="str">
        <f>(IF(R124="","",(IF(MID(R124,2,1)="-",LEFT(R124,1),LEFT(R124,2)))+0))</f>
        <v/>
      </c>
      <c r="BC124" s="60">
        <f>(IF(S124="","",(IF(MID(S124,2,1)="-",LEFT(S124,1),LEFT(S124,2)))+0))</f>
        <v>1</v>
      </c>
      <c r="BD124" s="61" t="str">
        <f>(IF(T124="","",(IF(MID(T124,2,1)="-",LEFT(T124,1),LEFT(T124,2)))+0))</f>
        <v/>
      </c>
      <c r="BM124" s="43"/>
      <c r="BN124" s="43"/>
      <c r="BO124" s="43"/>
      <c r="BP124" s="43" t="str">
        <f t="shared" si="59"/>
        <v/>
      </c>
      <c r="BQ124" s="43" t="str">
        <f t="shared" si="59"/>
        <v/>
      </c>
      <c r="BR124" s="43" t="str">
        <f t="shared" si="59"/>
        <v/>
      </c>
      <c r="BS124" s="43" t="str">
        <f t="shared" si="59"/>
        <v/>
      </c>
      <c r="BT124" s="43" t="str">
        <f t="shared" si="59"/>
        <v/>
      </c>
      <c r="BU124" s="44"/>
      <c r="BV124" s="58" t="str">
        <f t="shared" si="77"/>
        <v/>
      </c>
      <c r="BW124" s="60" t="str">
        <f t="shared" si="77"/>
        <v/>
      </c>
      <c r="BX124" s="59"/>
      <c r="BY124" s="60" t="str">
        <f>(IF(P124="","",IF(RIGHT(P124,2)="10",RIGHT(P124,2),RIGHT(P124,1))+0))</f>
        <v/>
      </c>
      <c r="BZ124" s="60" t="str">
        <f>(IF(Q124="","",IF(RIGHT(Q124,2)="10",RIGHT(Q124,2),RIGHT(Q124,1))+0))</f>
        <v/>
      </c>
      <c r="CA124" s="60" t="str">
        <f>(IF(R124="","",IF(RIGHT(R124,2)="10",RIGHT(R124,2),RIGHT(R124,1))+0))</f>
        <v/>
      </c>
      <c r="CB124" s="60">
        <f>(IF(S124="","",IF(RIGHT(S124,2)="10",RIGHT(S124,2),RIGHT(S124,1))+0))</f>
        <v>2</v>
      </c>
      <c r="CC124" s="61" t="str">
        <f>(IF(T124="","",IF(RIGHT(T124,2)="10",RIGHT(T124,2),RIGHT(T124,1))+0))</f>
        <v/>
      </c>
      <c r="CL124" s="43"/>
      <c r="CM124" s="43"/>
      <c r="CN124" s="43"/>
      <c r="CO124" s="43" t="str">
        <f t="shared" si="61"/>
        <v/>
      </c>
      <c r="CP124" s="43" t="str">
        <f t="shared" si="61"/>
        <v/>
      </c>
      <c r="CQ124" s="43" t="str">
        <f t="shared" si="61"/>
        <v/>
      </c>
      <c r="CR124" s="43" t="str">
        <f t="shared" si="61"/>
        <v/>
      </c>
      <c r="CS124" s="43" t="str">
        <f t="shared" si="61"/>
        <v/>
      </c>
      <c r="CU124" s="58" t="str">
        <f t="shared" si="78"/>
        <v/>
      </c>
      <c r="CV124" s="60" t="str">
        <f t="shared" si="78"/>
        <v/>
      </c>
      <c r="CW124" s="59"/>
      <c r="CX124" s="60" t="str">
        <f>(IF(P124="","",IF(AZ124&gt;BY124,"H",IF(AZ124&lt;BY124,"A","D"))))</f>
        <v/>
      </c>
      <c r="CY124" s="60" t="str">
        <f>(IF(Q124="","",IF(BA124&gt;BZ124,"H",IF(BA124&lt;BZ124,"A","D"))))</f>
        <v/>
      </c>
      <c r="CZ124" s="60" t="str">
        <f>(IF(R124="","",IF(BB124&gt;CA124,"H",IF(BB124&lt;CA124,"A","D"))))</f>
        <v/>
      </c>
      <c r="DA124" s="60" t="str">
        <f>(IF(S124="","",IF(BC124&gt;CB124,"H",IF(BC124&lt;CB124,"A","D"))))</f>
        <v>A</v>
      </c>
      <c r="DB124" s="61" t="str">
        <f>(IF(T124="","",IF(BD124&gt;CC124,"H",IF(BD124&lt;CC124,"A","D"))))</f>
        <v/>
      </c>
      <c r="DK124" s="43"/>
      <c r="DL124" s="43"/>
      <c r="DM124" s="43"/>
      <c r="DQ124" s="21" t="str">
        <f t="shared" si="63"/>
        <v/>
      </c>
      <c r="DR124" s="21" t="str">
        <f t="shared" si="63"/>
        <v/>
      </c>
      <c r="DT124" s="17" t="str">
        <f t="shared" si="64"/>
        <v>Ewell Youth</v>
      </c>
      <c r="DU124" s="45">
        <f t="shared" si="79"/>
        <v>3</v>
      </c>
      <c r="DV124" s="46">
        <f t="shared" si="80"/>
        <v>0</v>
      </c>
      <c r="DW124" s="46">
        <f t="shared" si="81"/>
        <v>0</v>
      </c>
      <c r="DX124" s="46">
        <f t="shared" si="82"/>
        <v>1</v>
      </c>
      <c r="DY124" s="46">
        <f>COUNTIF(CW$121:CW$129,"A")</f>
        <v>1</v>
      </c>
      <c r="DZ124" s="46">
        <f>COUNTIF(CW$121:CW$129,"D")</f>
        <v>0</v>
      </c>
      <c r="EA124" s="46">
        <f>COUNTIF(CW$121:CW$129,"H")</f>
        <v>1</v>
      </c>
      <c r="EB124" s="45">
        <f t="shared" si="83"/>
        <v>1</v>
      </c>
      <c r="EC124" s="45">
        <f t="shared" si="65"/>
        <v>0</v>
      </c>
      <c r="ED124" s="45">
        <f t="shared" si="65"/>
        <v>2</v>
      </c>
      <c r="EE124" s="47">
        <f>SUM($AW124:$BT124)+SUM(BX$121:BX$129)</f>
        <v>7</v>
      </c>
      <c r="EF124" s="47">
        <f>SUM($BV124:$CS124)+SUM(AY$121:AY$129)</f>
        <v>12</v>
      </c>
      <c r="EG124" s="45">
        <f t="shared" si="66"/>
        <v>2</v>
      </c>
      <c r="EH124" s="47">
        <f t="shared" si="84"/>
        <v>-5</v>
      </c>
      <c r="EI124" s="44"/>
      <c r="EJ124" s="46">
        <f t="shared" si="67"/>
        <v>10</v>
      </c>
      <c r="EK124" s="46">
        <f t="shared" si="68"/>
        <v>3</v>
      </c>
      <c r="EL124" s="46">
        <f t="shared" si="69"/>
        <v>1</v>
      </c>
      <c r="EM124" s="46">
        <f t="shared" si="70"/>
        <v>6</v>
      </c>
      <c r="EN124" s="46">
        <f t="shared" si="71"/>
        <v>20</v>
      </c>
      <c r="EO124" s="46">
        <f t="shared" si="72"/>
        <v>40</v>
      </c>
      <c r="EP124" s="46">
        <f t="shared" si="73"/>
        <v>7</v>
      </c>
      <c r="EQ124" s="46">
        <f t="shared" si="74"/>
        <v>0.5</v>
      </c>
      <c r="ES124" s="1">
        <f t="shared" si="85"/>
        <v>1</v>
      </c>
      <c r="ET124" s="1">
        <f t="shared" si="86"/>
        <v>1</v>
      </c>
      <c r="EU124" s="1">
        <f t="shared" si="75"/>
        <v>1</v>
      </c>
      <c r="EV124" s="1">
        <f t="shared" si="75"/>
        <v>1</v>
      </c>
      <c r="EW124" s="1">
        <f t="shared" si="75"/>
        <v>1</v>
      </c>
      <c r="EX124" s="1">
        <f t="shared" si="75"/>
        <v>1</v>
      </c>
      <c r="EY124" s="1">
        <f t="shared" si="75"/>
        <v>1</v>
      </c>
      <c r="EZ124" s="1">
        <f t="shared" si="75"/>
        <v>1</v>
      </c>
      <c r="FA124" s="17"/>
      <c r="FB124" s="17"/>
    </row>
    <row r="125" spans="1:164" x14ac:dyDescent="0.2">
      <c r="A125" s="1">
        <v>4</v>
      </c>
      <c r="B125" s="1" t="s">
        <v>241</v>
      </c>
      <c r="C125" s="21">
        <v>8</v>
      </c>
      <c r="D125" s="21">
        <v>3</v>
      </c>
      <c r="E125" s="21">
        <v>2</v>
      </c>
      <c r="F125" s="21">
        <v>3</v>
      </c>
      <c r="G125" s="21">
        <v>35</v>
      </c>
      <c r="H125" s="21">
        <v>27</v>
      </c>
      <c r="I125" s="18">
        <v>8</v>
      </c>
      <c r="J125" s="22">
        <v>1.2962962962962963</v>
      </c>
      <c r="L125" s="48" t="s">
        <v>196</v>
      </c>
      <c r="M125" s="102"/>
      <c r="N125" s="52" t="s">
        <v>242</v>
      </c>
      <c r="O125" s="53"/>
      <c r="P125" s="50"/>
      <c r="Q125" s="103"/>
      <c r="R125" s="103"/>
      <c r="S125" s="103"/>
      <c r="T125" s="104"/>
      <c r="U125" s="97"/>
      <c r="AA125" s="48" t="s">
        <v>196</v>
      </c>
      <c r="AB125" s="102"/>
      <c r="AC125" s="52" t="s">
        <v>234</v>
      </c>
      <c r="AD125" s="53"/>
      <c r="AE125" s="50"/>
      <c r="AF125" s="103"/>
      <c r="AG125" s="103"/>
      <c r="AH125" s="103"/>
      <c r="AI125" s="104"/>
      <c r="AJ125" s="97"/>
      <c r="AW125" s="58" t="str">
        <f t="shared" si="76"/>
        <v/>
      </c>
      <c r="AX125" s="60">
        <f t="shared" si="76"/>
        <v>1</v>
      </c>
      <c r="AY125" s="60" t="str">
        <f>(IF(O125="","",(IF(MID(O125,2,1)="-",LEFT(O125,1),LEFT(O125,2)))+0))</f>
        <v/>
      </c>
      <c r="AZ125" s="59"/>
      <c r="BA125" s="60" t="str">
        <f>(IF(Q125="","",(IF(MID(Q125,2,1)="-",LEFT(Q125,1),LEFT(Q125,2)))+0))</f>
        <v/>
      </c>
      <c r="BB125" s="60" t="str">
        <f>(IF(R125="","",(IF(MID(R125,2,1)="-",LEFT(R125,1),LEFT(R125,2)))+0))</f>
        <v/>
      </c>
      <c r="BC125" s="60" t="str">
        <f>(IF(S125="","",(IF(MID(S125,2,1)="-",LEFT(S125,1),LEFT(S125,2)))+0))</f>
        <v/>
      </c>
      <c r="BD125" s="61" t="str">
        <f>(IF(T125="","",(IF(MID(T125,2,1)="-",LEFT(T125,1),LEFT(T125,2)))+0))</f>
        <v/>
      </c>
      <c r="BM125" s="43"/>
      <c r="BN125" s="43"/>
      <c r="BO125" s="43"/>
      <c r="BP125" s="43" t="str">
        <f t="shared" si="59"/>
        <v/>
      </c>
      <c r="BQ125" s="43" t="str">
        <f t="shared" si="59"/>
        <v/>
      </c>
      <c r="BR125" s="43" t="str">
        <f t="shared" si="59"/>
        <v/>
      </c>
      <c r="BS125" s="43" t="str">
        <f t="shared" si="59"/>
        <v/>
      </c>
      <c r="BT125" s="43" t="str">
        <f t="shared" si="59"/>
        <v/>
      </c>
      <c r="BU125" s="44"/>
      <c r="BV125" s="58" t="str">
        <f t="shared" si="77"/>
        <v/>
      </c>
      <c r="BW125" s="60">
        <f t="shared" si="77"/>
        <v>8</v>
      </c>
      <c r="BX125" s="60" t="str">
        <f>(IF(O125="","",IF(RIGHT(O125,2)="10",RIGHT(O125,2),RIGHT(O125,1))+0))</f>
        <v/>
      </c>
      <c r="BY125" s="59"/>
      <c r="BZ125" s="60" t="str">
        <f>(IF(Q125="","",IF(RIGHT(Q125,2)="10",RIGHT(Q125,2),RIGHT(Q125,1))+0))</f>
        <v/>
      </c>
      <c r="CA125" s="60" t="str">
        <f>(IF(R125="","",IF(RIGHT(R125,2)="10",RIGHT(R125,2),RIGHT(R125,1))+0))</f>
        <v/>
      </c>
      <c r="CB125" s="60" t="str">
        <f>(IF(S125="","",IF(RIGHT(S125,2)="10",RIGHT(S125,2),RIGHT(S125,1))+0))</f>
        <v/>
      </c>
      <c r="CC125" s="61" t="str">
        <f>(IF(T125="","",IF(RIGHT(T125,2)="10",RIGHT(T125,2),RIGHT(T125,1))+0))</f>
        <v/>
      </c>
      <c r="CL125" s="43"/>
      <c r="CM125" s="43"/>
      <c r="CN125" s="43"/>
      <c r="CO125" s="43" t="str">
        <f t="shared" si="61"/>
        <v/>
      </c>
      <c r="CP125" s="43" t="str">
        <f t="shared" si="61"/>
        <v/>
      </c>
      <c r="CQ125" s="43" t="str">
        <f t="shared" si="61"/>
        <v/>
      </c>
      <c r="CR125" s="43" t="str">
        <f t="shared" si="61"/>
        <v/>
      </c>
      <c r="CS125" s="43" t="str">
        <f t="shared" si="61"/>
        <v/>
      </c>
      <c r="CU125" s="58" t="str">
        <f t="shared" si="78"/>
        <v/>
      </c>
      <c r="CV125" s="60" t="str">
        <f t="shared" si="78"/>
        <v>A</v>
      </c>
      <c r="CW125" s="60" t="str">
        <f>(IF(O125="","",IF(AY125&gt;BX125,"H",IF(AY125&lt;BX125,"A","D"))))</f>
        <v/>
      </c>
      <c r="CX125" s="59"/>
      <c r="CY125" s="60" t="str">
        <f>(IF(Q125="","",IF(BA125&gt;BZ125,"H",IF(BA125&lt;BZ125,"A","D"))))</f>
        <v/>
      </c>
      <c r="CZ125" s="60" t="str">
        <f>(IF(R125="","",IF(BB125&gt;CA125,"H",IF(BB125&lt;CA125,"A","D"))))</f>
        <v/>
      </c>
      <c r="DA125" s="60" t="str">
        <f>(IF(S125="","",IF(BC125&gt;CB125,"H",IF(BC125&lt;CB125,"A","D"))))</f>
        <v/>
      </c>
      <c r="DB125" s="61" t="str">
        <f>(IF(T125="","",IF(BD125&gt;CC125,"H",IF(BD125&lt;CC125,"A","D"))))</f>
        <v/>
      </c>
      <c r="DK125" s="43"/>
      <c r="DL125" s="43"/>
      <c r="DM125" s="43"/>
      <c r="DQ125" s="21" t="str">
        <f t="shared" si="63"/>
        <v/>
      </c>
      <c r="DR125" s="21" t="str">
        <f t="shared" si="63"/>
        <v/>
      </c>
      <c r="DT125" s="17" t="str">
        <f t="shared" si="64"/>
        <v>Manor Athletic</v>
      </c>
      <c r="DU125" s="45">
        <f t="shared" si="79"/>
        <v>3</v>
      </c>
      <c r="DV125" s="46">
        <f t="shared" si="80"/>
        <v>0</v>
      </c>
      <c r="DW125" s="46">
        <f t="shared" si="81"/>
        <v>0</v>
      </c>
      <c r="DX125" s="46">
        <f t="shared" si="82"/>
        <v>1</v>
      </c>
      <c r="DY125" s="46">
        <f>COUNTIF(CX$121:CX$129,"A")</f>
        <v>0</v>
      </c>
      <c r="DZ125" s="46">
        <f>COUNTIF(CX$121:CX$129,"D")</f>
        <v>1</v>
      </c>
      <c r="EA125" s="46">
        <f>COUNTIF(CX$121:CX$129,"H")</f>
        <v>1</v>
      </c>
      <c r="EB125" s="45">
        <f t="shared" si="83"/>
        <v>0</v>
      </c>
      <c r="EC125" s="45">
        <f t="shared" si="65"/>
        <v>1</v>
      </c>
      <c r="ED125" s="45">
        <f t="shared" si="65"/>
        <v>2</v>
      </c>
      <c r="EE125" s="47">
        <f>SUM($AW125:$BT125)+SUM(BY$121:BY$129)</f>
        <v>4</v>
      </c>
      <c r="EF125" s="47">
        <f>SUM($BV125:$CS125)+SUM(AZ$121:AZ$129)</f>
        <v>19</v>
      </c>
      <c r="EG125" s="45">
        <f t="shared" si="66"/>
        <v>1</v>
      </c>
      <c r="EH125" s="47">
        <f t="shared" si="84"/>
        <v>-15</v>
      </c>
      <c r="EI125" s="44"/>
      <c r="EJ125" s="46">
        <f t="shared" si="67"/>
        <v>9</v>
      </c>
      <c r="EK125" s="46">
        <f t="shared" si="68"/>
        <v>2</v>
      </c>
      <c r="EL125" s="46">
        <f t="shared" si="69"/>
        <v>2</v>
      </c>
      <c r="EM125" s="46">
        <f t="shared" si="70"/>
        <v>5</v>
      </c>
      <c r="EN125" s="46">
        <f t="shared" si="71"/>
        <v>18</v>
      </c>
      <c r="EO125" s="46">
        <f t="shared" si="72"/>
        <v>41</v>
      </c>
      <c r="EP125" s="46">
        <f t="shared" si="73"/>
        <v>6</v>
      </c>
      <c r="EQ125" s="46">
        <f t="shared" si="74"/>
        <v>0.43902439024390244</v>
      </c>
      <c r="ES125" s="1">
        <f t="shared" si="85"/>
        <v>1</v>
      </c>
      <c r="ET125" s="1">
        <f t="shared" si="86"/>
        <v>1</v>
      </c>
      <c r="EU125" s="1">
        <f t="shared" si="75"/>
        <v>1</v>
      </c>
      <c r="EV125" s="1">
        <f t="shared" si="75"/>
        <v>1</v>
      </c>
      <c r="EW125" s="1">
        <f t="shared" si="75"/>
        <v>1</v>
      </c>
      <c r="EX125" s="1">
        <f t="shared" si="75"/>
        <v>1</v>
      </c>
      <c r="EY125" s="1">
        <f t="shared" si="75"/>
        <v>1</v>
      </c>
      <c r="EZ125" s="1">
        <f t="shared" si="75"/>
        <v>1</v>
      </c>
    </row>
    <row r="126" spans="1:164" x14ac:dyDescent="0.2">
      <c r="A126" s="1">
        <v>5</v>
      </c>
      <c r="B126" s="1" t="s">
        <v>243</v>
      </c>
      <c r="C126" s="21">
        <v>8</v>
      </c>
      <c r="D126" s="21">
        <v>2</v>
      </c>
      <c r="E126" s="21">
        <v>3</v>
      </c>
      <c r="F126" s="21">
        <v>3</v>
      </c>
      <c r="G126" s="21">
        <v>15</v>
      </c>
      <c r="H126" s="21">
        <v>19</v>
      </c>
      <c r="I126" s="18">
        <v>7</v>
      </c>
      <c r="J126" s="22">
        <v>0.78947368421052633</v>
      </c>
      <c r="L126" s="48" t="s">
        <v>243</v>
      </c>
      <c r="M126" s="89" t="s">
        <v>244</v>
      </c>
      <c r="N126" s="52"/>
      <c r="O126" s="53"/>
      <c r="P126" s="53"/>
      <c r="Q126" s="50"/>
      <c r="R126" s="54" t="s">
        <v>129</v>
      </c>
      <c r="S126" s="51" t="s">
        <v>157</v>
      </c>
      <c r="T126" s="88" t="s">
        <v>146</v>
      </c>
      <c r="U126" s="99"/>
      <c r="AA126" s="48" t="s">
        <v>243</v>
      </c>
      <c r="AB126" s="56" t="s">
        <v>238</v>
      </c>
      <c r="AC126" s="52"/>
      <c r="AD126" s="53"/>
      <c r="AE126" s="53"/>
      <c r="AF126" s="50"/>
      <c r="AG126" s="51" t="s">
        <v>234</v>
      </c>
      <c r="AH126" s="51" t="s">
        <v>245</v>
      </c>
      <c r="AI126" s="57" t="s">
        <v>237</v>
      </c>
      <c r="AJ126" s="99"/>
      <c r="AW126" s="58">
        <f t="shared" si="76"/>
        <v>0</v>
      </c>
      <c r="AX126" s="60" t="str">
        <f t="shared" si="76"/>
        <v/>
      </c>
      <c r="AY126" s="60" t="str">
        <f>(IF(O126="","",(IF(MID(O126,2,1)="-",LEFT(O126,1),LEFT(O126,2)))+0))</f>
        <v/>
      </c>
      <c r="AZ126" s="60" t="str">
        <f>(IF(P126="","",(IF(MID(P126,2,1)="-",LEFT(P126,1),LEFT(P126,2)))+0))</f>
        <v/>
      </c>
      <c r="BA126" s="59"/>
      <c r="BB126" s="60">
        <f>(IF(R126="","",(IF(MID(R126,2,1)="-",LEFT(R126,1),LEFT(R126,2)))+0))</f>
        <v>2</v>
      </c>
      <c r="BC126" s="60">
        <f>(IF(S126="","",(IF(MID(S126,2,1)="-",LEFT(S126,1),LEFT(S126,2)))+0))</f>
        <v>3</v>
      </c>
      <c r="BD126" s="61">
        <f>(IF(T126="","",(IF(MID(T126,2,1)="-",LEFT(T126,1),LEFT(T126,2)))+0))</f>
        <v>2</v>
      </c>
      <c r="BM126" s="43"/>
      <c r="BN126" s="43"/>
      <c r="BO126" s="43"/>
      <c r="BP126" s="43" t="str">
        <f t="shared" si="59"/>
        <v/>
      </c>
      <c r="BQ126" s="43" t="str">
        <f t="shared" si="59"/>
        <v/>
      </c>
      <c r="BR126" s="43" t="str">
        <f t="shared" si="59"/>
        <v/>
      </c>
      <c r="BS126" s="43" t="str">
        <f t="shared" si="59"/>
        <v/>
      </c>
      <c r="BT126" s="43" t="str">
        <f t="shared" si="59"/>
        <v/>
      </c>
      <c r="BU126" s="44"/>
      <c r="BV126" s="58">
        <f t="shared" si="77"/>
        <v>0</v>
      </c>
      <c r="BW126" s="60" t="str">
        <f t="shared" si="77"/>
        <v/>
      </c>
      <c r="BX126" s="60" t="str">
        <f>(IF(O126="","",IF(RIGHT(O126,2)="10",RIGHT(O126,2),RIGHT(O126,1))+0))</f>
        <v/>
      </c>
      <c r="BY126" s="60" t="str">
        <f>(IF(P126="","",IF(RIGHT(P126,2)="10",RIGHT(P126,2),RIGHT(P126,1))+0))</f>
        <v/>
      </c>
      <c r="BZ126" s="59"/>
      <c r="CA126" s="60">
        <f>(IF(R126="","",IF(RIGHT(R126,2)="10",RIGHT(R126,2),RIGHT(R126,1))+0))</f>
        <v>4</v>
      </c>
      <c r="CB126" s="60">
        <f>(IF(S126="","",IF(RIGHT(S126,2)="10",RIGHT(S126,2),RIGHT(S126,1))+0))</f>
        <v>3</v>
      </c>
      <c r="CC126" s="61">
        <f>(IF(T126="","",IF(RIGHT(T126,2)="10",RIGHT(T126,2),RIGHT(T126,1))+0))</f>
        <v>0</v>
      </c>
      <c r="CL126" s="43"/>
      <c r="CM126" s="43"/>
      <c r="CN126" s="43"/>
      <c r="CO126" s="43" t="str">
        <f t="shared" si="61"/>
        <v/>
      </c>
      <c r="CP126" s="43" t="str">
        <f t="shared" si="61"/>
        <v/>
      </c>
      <c r="CQ126" s="43" t="str">
        <f t="shared" si="61"/>
        <v/>
      </c>
      <c r="CR126" s="43" t="str">
        <f t="shared" si="61"/>
        <v/>
      </c>
      <c r="CS126" s="43" t="str">
        <f t="shared" si="61"/>
        <v/>
      </c>
      <c r="CU126" s="58" t="str">
        <f t="shared" si="78"/>
        <v>D</v>
      </c>
      <c r="CV126" s="60" t="str">
        <f t="shared" si="78"/>
        <v/>
      </c>
      <c r="CW126" s="60" t="str">
        <f>(IF(O126="","",IF(AY126&gt;BX126,"H",IF(AY126&lt;BX126,"A","D"))))</f>
        <v/>
      </c>
      <c r="CX126" s="60" t="str">
        <f>(IF(P126="","",IF(AZ126&gt;BY126,"H",IF(AZ126&lt;BY126,"A","D"))))</f>
        <v/>
      </c>
      <c r="CY126" s="59"/>
      <c r="CZ126" s="60" t="str">
        <f>(IF(R126="","",IF(BB126&gt;CA126,"H",IF(BB126&lt;CA126,"A","D"))))</f>
        <v>A</v>
      </c>
      <c r="DA126" s="60" t="str">
        <f>(IF(S126="","",IF(BC126&gt;CB126,"H",IF(BC126&lt;CB126,"A","D"))))</f>
        <v>D</v>
      </c>
      <c r="DB126" s="61" t="str">
        <f>(IF(T126="","",IF(BD126&gt;CC126,"H",IF(BD126&lt;CC126,"A","D"))))</f>
        <v>H</v>
      </c>
      <c r="DK126" s="43"/>
      <c r="DL126" s="43"/>
      <c r="DM126" s="43"/>
      <c r="DQ126" s="21" t="str">
        <f t="shared" si="63"/>
        <v/>
      </c>
      <c r="DR126" s="21" t="str">
        <f t="shared" si="63"/>
        <v/>
      </c>
      <c r="DT126" s="17" t="str">
        <f t="shared" si="64"/>
        <v>Park Albion</v>
      </c>
      <c r="DU126" s="45">
        <f t="shared" si="79"/>
        <v>4</v>
      </c>
      <c r="DV126" s="46">
        <f t="shared" si="80"/>
        <v>1</v>
      </c>
      <c r="DW126" s="46">
        <f t="shared" si="81"/>
        <v>2</v>
      </c>
      <c r="DX126" s="46">
        <f t="shared" si="82"/>
        <v>1</v>
      </c>
      <c r="DY126" s="46">
        <f>COUNTIF(CY$121:CY$129,"A")</f>
        <v>0</v>
      </c>
      <c r="DZ126" s="46">
        <f>COUNTIF(CY$121:CY$129,"D")</f>
        <v>0</v>
      </c>
      <c r="EA126" s="46">
        <f>COUNTIF(CY$121:CY$129,"H")</f>
        <v>0</v>
      </c>
      <c r="EB126" s="45">
        <f t="shared" si="83"/>
        <v>1</v>
      </c>
      <c r="EC126" s="45">
        <f t="shared" si="65"/>
        <v>2</v>
      </c>
      <c r="ED126" s="45">
        <f t="shared" si="65"/>
        <v>1</v>
      </c>
      <c r="EE126" s="47">
        <f>SUM($AW126:$BT126)+SUM(BZ$121:BZ$129)</f>
        <v>7</v>
      </c>
      <c r="EF126" s="47">
        <f>SUM($BV126:$CS126)+SUM(BA$121:BA$129)</f>
        <v>7</v>
      </c>
      <c r="EG126" s="45">
        <f t="shared" si="66"/>
        <v>4</v>
      </c>
      <c r="EH126" s="47">
        <f t="shared" si="84"/>
        <v>0</v>
      </c>
      <c r="EI126" s="44"/>
      <c r="EJ126" s="46">
        <f t="shared" si="67"/>
        <v>8</v>
      </c>
      <c r="EK126" s="46">
        <f t="shared" si="68"/>
        <v>2</v>
      </c>
      <c r="EL126" s="46">
        <f t="shared" si="69"/>
        <v>3</v>
      </c>
      <c r="EM126" s="46">
        <f t="shared" si="70"/>
        <v>3</v>
      </c>
      <c r="EN126" s="46">
        <f t="shared" si="71"/>
        <v>15</v>
      </c>
      <c r="EO126" s="46">
        <f t="shared" si="72"/>
        <v>19</v>
      </c>
      <c r="EP126" s="46">
        <f t="shared" si="73"/>
        <v>7</v>
      </c>
      <c r="EQ126" s="46">
        <f t="shared" si="74"/>
        <v>0.78947368421052633</v>
      </c>
      <c r="ES126" s="1">
        <f t="shared" si="85"/>
        <v>1</v>
      </c>
      <c r="ET126" s="1">
        <f t="shared" si="86"/>
        <v>1</v>
      </c>
      <c r="EU126" s="1">
        <f t="shared" si="75"/>
        <v>1</v>
      </c>
      <c r="EV126" s="1">
        <f t="shared" si="75"/>
        <v>1</v>
      </c>
      <c r="EW126" s="1">
        <f t="shared" si="75"/>
        <v>1</v>
      </c>
      <c r="EX126" s="1">
        <f t="shared" si="75"/>
        <v>1</v>
      </c>
      <c r="EY126" s="1">
        <f t="shared" si="75"/>
        <v>1</v>
      </c>
      <c r="EZ126" s="1">
        <f t="shared" si="75"/>
        <v>1</v>
      </c>
    </row>
    <row r="127" spans="1:164" x14ac:dyDescent="0.2">
      <c r="A127" s="69">
        <v>6</v>
      </c>
      <c r="B127" s="1" t="s">
        <v>240</v>
      </c>
      <c r="C127" s="21">
        <v>10</v>
      </c>
      <c r="D127" s="21">
        <v>3</v>
      </c>
      <c r="E127" s="21">
        <v>1</v>
      </c>
      <c r="F127" s="21">
        <v>6</v>
      </c>
      <c r="G127" s="21">
        <v>20</v>
      </c>
      <c r="H127" s="21">
        <v>40</v>
      </c>
      <c r="I127" s="18">
        <v>7</v>
      </c>
      <c r="J127" s="22">
        <v>0.5</v>
      </c>
      <c r="L127" s="48" t="s">
        <v>241</v>
      </c>
      <c r="M127" s="49" t="s">
        <v>246</v>
      </c>
      <c r="N127" s="52"/>
      <c r="O127" s="87" t="s">
        <v>128</v>
      </c>
      <c r="P127" s="87" t="s">
        <v>157</v>
      </c>
      <c r="Q127" s="86"/>
      <c r="R127" s="50"/>
      <c r="S127" s="86"/>
      <c r="T127" s="70"/>
      <c r="U127" s="97"/>
      <c r="AA127" s="48" t="s">
        <v>241</v>
      </c>
      <c r="AB127" s="56" t="s">
        <v>231</v>
      </c>
      <c r="AC127" s="52"/>
      <c r="AD127" s="51" t="s">
        <v>238</v>
      </c>
      <c r="AE127" s="51" t="s">
        <v>237</v>
      </c>
      <c r="AF127" s="86"/>
      <c r="AG127" s="50"/>
      <c r="AH127" s="86"/>
      <c r="AI127" s="70"/>
      <c r="AJ127" s="97"/>
      <c r="AW127" s="58">
        <f t="shared" si="76"/>
        <v>4</v>
      </c>
      <c r="AX127" s="60" t="str">
        <f t="shared" si="76"/>
        <v/>
      </c>
      <c r="AY127" s="60">
        <f>(IF(O127="","",(IF(MID(O127,2,1)="-",LEFT(O127,1),LEFT(O127,2)))+0))</f>
        <v>7</v>
      </c>
      <c r="AZ127" s="60">
        <f>(IF(P127="","",(IF(MID(P127,2,1)="-",LEFT(P127,1),LEFT(P127,2)))+0))</f>
        <v>3</v>
      </c>
      <c r="BA127" s="60" t="str">
        <f>(IF(Q127="","",(IF(MID(Q127,2,1)="-",LEFT(Q127,1),LEFT(Q127,2)))+0))</f>
        <v/>
      </c>
      <c r="BB127" s="59"/>
      <c r="BC127" s="60" t="str">
        <f>(IF(S127="","",(IF(MID(S127,2,1)="-",LEFT(S127,1),LEFT(S127,2)))+0))</f>
        <v/>
      </c>
      <c r="BD127" s="61" t="str">
        <f>(IF(T127="","",(IF(MID(T127,2,1)="-",LEFT(T127,1),LEFT(T127,2)))+0))</f>
        <v/>
      </c>
      <c r="BM127" s="43"/>
      <c r="BN127" s="43"/>
      <c r="BO127" s="43"/>
      <c r="BP127" s="43" t="str">
        <f t="shared" si="59"/>
        <v/>
      </c>
      <c r="BQ127" s="43" t="str">
        <f t="shared" si="59"/>
        <v/>
      </c>
      <c r="BR127" s="43" t="str">
        <f t="shared" si="59"/>
        <v/>
      </c>
      <c r="BS127" s="43" t="str">
        <f t="shared" si="59"/>
        <v/>
      </c>
      <c r="BT127" s="43" t="str">
        <f t="shared" si="59"/>
        <v/>
      </c>
      <c r="BU127" s="44"/>
      <c r="BV127" s="58">
        <f t="shared" si="77"/>
        <v>5</v>
      </c>
      <c r="BW127" s="60" t="str">
        <f t="shared" si="77"/>
        <v/>
      </c>
      <c r="BX127" s="60">
        <f>(IF(O127="","",IF(RIGHT(O127,2)="10",RIGHT(O127,2),RIGHT(O127,1))+0))</f>
        <v>1</v>
      </c>
      <c r="BY127" s="60">
        <f>(IF(P127="","",IF(RIGHT(P127,2)="10",RIGHT(P127,2),RIGHT(P127,1))+0))</f>
        <v>3</v>
      </c>
      <c r="BZ127" s="60" t="str">
        <f>(IF(Q127="","",IF(RIGHT(Q127,2)="10",RIGHT(Q127,2),RIGHT(Q127,1))+0))</f>
        <v/>
      </c>
      <c r="CA127" s="59"/>
      <c r="CB127" s="60" t="str">
        <f>(IF(S127="","",IF(RIGHT(S127,2)="10",RIGHT(S127,2),RIGHT(S127,1))+0))</f>
        <v/>
      </c>
      <c r="CC127" s="61" t="str">
        <f>(IF(T127="","",IF(RIGHT(T127,2)="10",RIGHT(T127,2),RIGHT(T127,1))+0))</f>
        <v/>
      </c>
      <c r="CL127" s="43"/>
      <c r="CM127" s="43"/>
      <c r="CN127" s="43"/>
      <c r="CO127" s="43" t="str">
        <f t="shared" si="61"/>
        <v/>
      </c>
      <c r="CP127" s="43" t="str">
        <f t="shared" si="61"/>
        <v/>
      </c>
      <c r="CQ127" s="43" t="str">
        <f t="shared" si="61"/>
        <v/>
      </c>
      <c r="CR127" s="43" t="str">
        <f t="shared" si="61"/>
        <v/>
      </c>
      <c r="CS127" s="43" t="str">
        <f t="shared" si="61"/>
        <v/>
      </c>
      <c r="CU127" s="58" t="str">
        <f t="shared" si="78"/>
        <v>A</v>
      </c>
      <c r="CV127" s="60" t="str">
        <f t="shared" si="78"/>
        <v/>
      </c>
      <c r="CW127" s="60" t="str">
        <f>(IF(O127="","",IF(AY127&gt;BX127,"H",IF(AY127&lt;BX127,"A","D"))))</f>
        <v>H</v>
      </c>
      <c r="CX127" s="60" t="str">
        <f>(IF(P127="","",IF(AZ127&gt;BY127,"H",IF(AZ127&lt;BY127,"A","D"))))</f>
        <v>D</v>
      </c>
      <c r="CY127" s="60" t="str">
        <f>(IF(Q127="","",IF(BA127&gt;BZ127,"H",IF(BA127&lt;BZ127,"A","D"))))</f>
        <v/>
      </c>
      <c r="CZ127" s="59"/>
      <c r="DA127" s="60" t="str">
        <f>(IF(S127="","",IF(BC127&gt;CB127,"H",IF(BC127&lt;CB127,"A","D"))))</f>
        <v/>
      </c>
      <c r="DB127" s="61" t="str">
        <f>(IF(T127="","",IF(BD127&gt;CC127,"H",IF(BD127&lt;CC127,"A","D"))))</f>
        <v/>
      </c>
      <c r="DK127" s="43"/>
      <c r="DL127" s="43"/>
      <c r="DM127" s="43"/>
      <c r="DQ127" s="21" t="str">
        <f t="shared" si="63"/>
        <v/>
      </c>
      <c r="DR127" s="21" t="str">
        <f t="shared" si="63"/>
        <v/>
      </c>
      <c r="DT127" s="17" t="str">
        <f t="shared" si="64"/>
        <v>Rosehill Juniors</v>
      </c>
      <c r="DU127" s="45">
        <f t="shared" si="79"/>
        <v>6</v>
      </c>
      <c r="DV127" s="46">
        <f t="shared" si="80"/>
        <v>1</v>
      </c>
      <c r="DW127" s="46">
        <f t="shared" si="81"/>
        <v>1</v>
      </c>
      <c r="DX127" s="46">
        <f t="shared" si="82"/>
        <v>1</v>
      </c>
      <c r="DY127" s="46">
        <f>COUNTIF(CZ$121:CZ$129,"A")</f>
        <v>1</v>
      </c>
      <c r="DZ127" s="46">
        <f>COUNTIF(CZ$121:CZ$129,"D")</f>
        <v>0</v>
      </c>
      <c r="EA127" s="46">
        <f>COUNTIF(CZ$121:CZ$129,"H")</f>
        <v>2</v>
      </c>
      <c r="EB127" s="45">
        <f t="shared" si="83"/>
        <v>2</v>
      </c>
      <c r="EC127" s="45">
        <f t="shared" si="65"/>
        <v>1</v>
      </c>
      <c r="ED127" s="45">
        <f t="shared" si="65"/>
        <v>3</v>
      </c>
      <c r="EE127" s="47">
        <f>SUM($AW127:$BT127)+SUM(CA$121:CA$129)</f>
        <v>20</v>
      </c>
      <c r="EF127" s="47">
        <f>SUM($BV127:$CS127)+SUM(BB$121:BB$129)</f>
        <v>20</v>
      </c>
      <c r="EG127" s="45">
        <f t="shared" si="66"/>
        <v>5</v>
      </c>
      <c r="EH127" s="47">
        <f t="shared" si="84"/>
        <v>0</v>
      </c>
      <c r="EI127" s="44"/>
      <c r="EJ127" s="46">
        <f t="shared" si="67"/>
        <v>8</v>
      </c>
      <c r="EK127" s="46">
        <f t="shared" si="68"/>
        <v>3</v>
      </c>
      <c r="EL127" s="46">
        <f t="shared" si="69"/>
        <v>2</v>
      </c>
      <c r="EM127" s="46">
        <f t="shared" si="70"/>
        <v>3</v>
      </c>
      <c r="EN127" s="46">
        <f t="shared" si="71"/>
        <v>35</v>
      </c>
      <c r="EO127" s="46">
        <f t="shared" si="72"/>
        <v>27</v>
      </c>
      <c r="EP127" s="46">
        <f t="shared" si="73"/>
        <v>8</v>
      </c>
      <c r="EQ127" s="46">
        <f t="shared" si="74"/>
        <v>1.2962962962962963</v>
      </c>
      <c r="ES127" s="1">
        <f t="shared" si="85"/>
        <v>1</v>
      </c>
      <c r="ET127" s="1">
        <f t="shared" si="86"/>
        <v>1</v>
      </c>
      <c r="EU127" s="1">
        <f t="shared" si="75"/>
        <v>1</v>
      </c>
      <c r="EV127" s="1">
        <f t="shared" si="75"/>
        <v>0</v>
      </c>
      <c r="EW127" s="1">
        <f t="shared" si="75"/>
        <v>1</v>
      </c>
      <c r="EX127" s="1">
        <f t="shared" si="75"/>
        <v>1</v>
      </c>
      <c r="EY127" s="1">
        <f t="shared" si="75"/>
        <v>1</v>
      </c>
      <c r="EZ127" s="1">
        <f t="shared" si="75"/>
        <v>1</v>
      </c>
    </row>
    <row r="128" spans="1:164" x14ac:dyDescent="0.2">
      <c r="A128" s="69">
        <v>7</v>
      </c>
      <c r="B128" s="1" t="s">
        <v>196</v>
      </c>
      <c r="C128" s="21">
        <v>9</v>
      </c>
      <c r="D128" s="21">
        <v>2</v>
      </c>
      <c r="E128" s="21">
        <v>2</v>
      </c>
      <c r="F128" s="21">
        <v>5</v>
      </c>
      <c r="G128" s="21">
        <v>18</v>
      </c>
      <c r="H128" s="21">
        <v>41</v>
      </c>
      <c r="I128" s="18">
        <v>6</v>
      </c>
      <c r="J128" s="22">
        <v>0.43902439024390244</v>
      </c>
      <c r="L128" s="48" t="s">
        <v>235</v>
      </c>
      <c r="M128" s="85"/>
      <c r="N128" s="52"/>
      <c r="O128" s="53"/>
      <c r="P128" s="53"/>
      <c r="Q128" s="86"/>
      <c r="R128" s="86"/>
      <c r="S128" s="50"/>
      <c r="T128" s="70"/>
      <c r="U128" s="101" t="s">
        <v>213</v>
      </c>
      <c r="AA128" s="48" t="s">
        <v>235</v>
      </c>
      <c r="AB128" s="85"/>
      <c r="AC128" s="52"/>
      <c r="AD128" s="53"/>
      <c r="AE128" s="53"/>
      <c r="AF128" s="86"/>
      <c r="AG128" s="86"/>
      <c r="AH128" s="50"/>
      <c r="AI128" s="86"/>
      <c r="AJ128" s="101" t="s">
        <v>247</v>
      </c>
      <c r="AW128" s="58" t="str">
        <f t="shared" si="76"/>
        <v/>
      </c>
      <c r="AX128" s="60" t="str">
        <f t="shared" si="76"/>
        <v/>
      </c>
      <c r="AY128" s="60" t="str">
        <f>(IF(O128="","",(IF(MID(O128,2,1)="-",LEFT(O128,1),LEFT(O128,2)))+0))</f>
        <v/>
      </c>
      <c r="AZ128" s="60" t="str">
        <f>(IF(P128="","",(IF(MID(P128,2,1)="-",LEFT(P128,1),LEFT(P128,2)))+0))</f>
        <v/>
      </c>
      <c r="BA128" s="60" t="str">
        <f>(IF(Q128="","",(IF(MID(Q128,2,1)="-",LEFT(Q128,1),LEFT(Q128,2)))+0))</f>
        <v/>
      </c>
      <c r="BB128" s="60" t="str">
        <f>(IF(R128="","",(IF(MID(R128,2,1)="-",LEFT(R128,1),LEFT(R128,2)))+0))</f>
        <v/>
      </c>
      <c r="BC128" s="59"/>
      <c r="BD128" s="61" t="str">
        <f>(IF(T128="","",(IF(MID(T128,2,1)="-",LEFT(T128,1),LEFT(T128,2)))+0))</f>
        <v/>
      </c>
      <c r="BM128" s="43"/>
      <c r="BN128" s="43"/>
      <c r="BO128" s="43"/>
      <c r="BP128" s="43" t="str">
        <f t="shared" si="59"/>
        <v/>
      </c>
      <c r="BQ128" s="43" t="str">
        <f t="shared" si="59"/>
        <v/>
      </c>
      <c r="BR128" s="43" t="str">
        <f t="shared" si="59"/>
        <v/>
      </c>
      <c r="BS128" s="43" t="str">
        <f t="shared" si="59"/>
        <v/>
      </c>
      <c r="BT128" s="43" t="str">
        <f t="shared" si="59"/>
        <v/>
      </c>
      <c r="BU128" s="44"/>
      <c r="BV128" s="58" t="str">
        <f t="shared" si="77"/>
        <v/>
      </c>
      <c r="BW128" s="60" t="str">
        <f t="shared" si="77"/>
        <v/>
      </c>
      <c r="BX128" s="60" t="str">
        <f>(IF(O128="","",IF(RIGHT(O128,2)="10",RIGHT(O128,2),RIGHT(O128,1))+0))</f>
        <v/>
      </c>
      <c r="BY128" s="60" t="str">
        <f>(IF(P128="","",IF(RIGHT(P128,2)="10",RIGHT(P128,2),RIGHT(P128,1))+0))</f>
        <v/>
      </c>
      <c r="BZ128" s="60" t="str">
        <f>(IF(Q128="","",IF(RIGHT(Q128,2)="10",RIGHT(Q128,2),RIGHT(Q128,1))+0))</f>
        <v/>
      </c>
      <c r="CA128" s="60" t="str">
        <f>(IF(R128="","",IF(RIGHT(R128,2)="10",RIGHT(R128,2),RIGHT(R128,1))+0))</f>
        <v/>
      </c>
      <c r="CB128" s="59"/>
      <c r="CC128" s="61" t="str">
        <f>(IF(T128="","",IF(RIGHT(T128,2)="10",RIGHT(T128,2),RIGHT(T128,1))+0))</f>
        <v/>
      </c>
      <c r="CL128" s="43"/>
      <c r="CM128" s="43"/>
      <c r="CN128" s="43"/>
      <c r="CO128" s="43" t="str">
        <f t="shared" si="61"/>
        <v/>
      </c>
      <c r="CP128" s="43" t="str">
        <f t="shared" si="61"/>
        <v/>
      </c>
      <c r="CQ128" s="43" t="str">
        <f t="shared" si="61"/>
        <v/>
      </c>
      <c r="CR128" s="43" t="str">
        <f t="shared" si="61"/>
        <v/>
      </c>
      <c r="CS128" s="43" t="str">
        <f t="shared" si="61"/>
        <v/>
      </c>
      <c r="CU128" s="58" t="str">
        <f t="shared" si="78"/>
        <v/>
      </c>
      <c r="CV128" s="60" t="str">
        <f t="shared" si="78"/>
        <v/>
      </c>
      <c r="CW128" s="60" t="str">
        <f>(IF(O128="","",IF(AY128&gt;BX128,"H",IF(AY128&lt;BX128,"A","D"))))</f>
        <v/>
      </c>
      <c r="CX128" s="60" t="str">
        <f>(IF(P128="","",IF(AZ128&gt;BY128,"H",IF(AZ128&lt;BY128,"A","D"))))</f>
        <v/>
      </c>
      <c r="CY128" s="60" t="str">
        <f>(IF(Q128="","",IF(BA128&gt;BZ128,"H",IF(BA128&lt;BZ128,"A","D"))))</f>
        <v/>
      </c>
      <c r="CZ128" s="60" t="str">
        <f>(IF(R128="","",IF(BB128&gt;CA128,"H",IF(BB128&lt;CA128,"A","D"))))</f>
        <v/>
      </c>
      <c r="DA128" s="59"/>
      <c r="DB128" s="61" t="str">
        <f>(IF(T128="","",IF(BD128&gt;CC128,"H",IF(BD128&lt;CC128,"A","D"))))</f>
        <v/>
      </c>
      <c r="DK128" s="43"/>
      <c r="DL128" s="43"/>
      <c r="DM128" s="43"/>
      <c r="DQ128" s="21" t="str">
        <f t="shared" si="63"/>
        <v/>
      </c>
      <c r="DR128" s="21" t="str">
        <f t="shared" si="63"/>
        <v/>
      </c>
      <c r="DT128" s="17" t="str">
        <f t="shared" si="64"/>
        <v>Sutton Juniors</v>
      </c>
      <c r="DU128" s="45">
        <f t="shared" si="79"/>
        <v>5</v>
      </c>
      <c r="DV128" s="46">
        <f t="shared" si="80"/>
        <v>0</v>
      </c>
      <c r="DW128" s="46">
        <f t="shared" si="81"/>
        <v>0</v>
      </c>
      <c r="DX128" s="46">
        <f t="shared" si="82"/>
        <v>0</v>
      </c>
      <c r="DY128" s="46">
        <f>COUNTIF(DA$121:DA$129,"A")</f>
        <v>3</v>
      </c>
      <c r="DZ128" s="46">
        <f>COUNTIF(DA$121:DA$129,"D")</f>
        <v>2</v>
      </c>
      <c r="EA128" s="46">
        <f>COUNTIF(DA$121:DA$129,"H")</f>
        <v>0</v>
      </c>
      <c r="EB128" s="45">
        <f t="shared" si="83"/>
        <v>3</v>
      </c>
      <c r="EC128" s="45">
        <f t="shared" si="65"/>
        <v>2</v>
      </c>
      <c r="ED128" s="45">
        <f t="shared" si="65"/>
        <v>0</v>
      </c>
      <c r="EE128" s="47">
        <f>SUM($AW128:$BT128)+SUM(CB$121:CB$129)</f>
        <v>15</v>
      </c>
      <c r="EF128" s="47">
        <f>SUM($BV128:$CS128)+SUM(BC$121:BC$129)</f>
        <v>9</v>
      </c>
      <c r="EG128" s="45">
        <f t="shared" si="66"/>
        <v>8</v>
      </c>
      <c r="EH128" s="47">
        <f t="shared" si="84"/>
        <v>6</v>
      </c>
      <c r="EI128" s="44"/>
      <c r="EJ128" s="46">
        <f t="shared" si="67"/>
        <v>11</v>
      </c>
      <c r="EK128" s="46">
        <f t="shared" si="68"/>
        <v>8</v>
      </c>
      <c r="EL128" s="46">
        <f t="shared" si="69"/>
        <v>2</v>
      </c>
      <c r="EM128" s="46">
        <f t="shared" si="70"/>
        <v>1</v>
      </c>
      <c r="EN128" s="46">
        <f t="shared" si="71"/>
        <v>40</v>
      </c>
      <c r="EO128" s="46">
        <f t="shared" si="72"/>
        <v>19</v>
      </c>
      <c r="EP128" s="46">
        <f t="shared" si="73"/>
        <v>18</v>
      </c>
      <c r="EQ128" s="46">
        <f t="shared" si="74"/>
        <v>2.1052631578947367</v>
      </c>
      <c r="ES128" s="1">
        <f t="shared" si="85"/>
        <v>1</v>
      </c>
      <c r="ET128" s="1">
        <f t="shared" si="86"/>
        <v>1</v>
      </c>
      <c r="EU128" s="1">
        <f t="shared" si="75"/>
        <v>0</v>
      </c>
      <c r="EV128" s="1">
        <f t="shared" si="75"/>
        <v>1</v>
      </c>
      <c r="EW128" s="1">
        <f t="shared" si="75"/>
        <v>1</v>
      </c>
      <c r="EX128" s="1">
        <f t="shared" si="75"/>
        <v>1</v>
      </c>
      <c r="EY128" s="1">
        <f t="shared" si="75"/>
        <v>1</v>
      </c>
      <c r="EZ128" s="1">
        <f t="shared" si="75"/>
        <v>1</v>
      </c>
    </row>
    <row r="129" spans="1:164" ht="12" thickBot="1" x14ac:dyDescent="0.25">
      <c r="A129" s="1">
        <v>8</v>
      </c>
      <c r="B129" s="1" t="s">
        <v>248</v>
      </c>
      <c r="C129" s="21">
        <v>12</v>
      </c>
      <c r="D129" s="21">
        <v>1</v>
      </c>
      <c r="E129" s="21">
        <v>1</v>
      </c>
      <c r="F129" s="21">
        <v>10</v>
      </c>
      <c r="G129" s="21">
        <v>12</v>
      </c>
      <c r="H129" s="21">
        <v>38</v>
      </c>
      <c r="I129" s="18">
        <v>3</v>
      </c>
      <c r="J129" s="22">
        <v>0.31578947368421051</v>
      </c>
      <c r="L129" s="72" t="s">
        <v>248</v>
      </c>
      <c r="M129" s="105" t="s">
        <v>150</v>
      </c>
      <c r="N129" s="76" t="s">
        <v>175</v>
      </c>
      <c r="O129" s="75"/>
      <c r="P129" s="75"/>
      <c r="Q129" s="92"/>
      <c r="R129" s="92"/>
      <c r="S129" s="78" t="s">
        <v>113</v>
      </c>
      <c r="T129" s="77"/>
      <c r="U129" s="106"/>
      <c r="AA129" s="72" t="s">
        <v>248</v>
      </c>
      <c r="AB129" s="107" t="s">
        <v>249</v>
      </c>
      <c r="AC129" s="76" t="s">
        <v>231</v>
      </c>
      <c r="AD129" s="75"/>
      <c r="AE129" s="75"/>
      <c r="AF129" s="92"/>
      <c r="AG129" s="92"/>
      <c r="AH129" s="57" t="s">
        <v>238</v>
      </c>
      <c r="AI129" s="77"/>
      <c r="AJ129" s="106"/>
      <c r="AW129" s="80">
        <f t="shared" si="76"/>
        <v>4</v>
      </c>
      <c r="AX129" s="81">
        <f t="shared" si="76"/>
        <v>0</v>
      </c>
      <c r="AY129" s="81" t="str">
        <f>(IF(O129="","",(IF(MID(O129,2,1)="-",LEFT(O129,1),LEFT(O129,2)))+0))</f>
        <v/>
      </c>
      <c r="AZ129" s="81" t="str">
        <f>(IF(P129="","",(IF(MID(P129,2,1)="-",LEFT(P129,1),LEFT(P129,2)))+0))</f>
        <v/>
      </c>
      <c r="BA129" s="81" t="str">
        <f>(IF(Q129="","",(IF(MID(Q129,2,1)="-",LEFT(Q129,1),LEFT(Q129,2)))+0))</f>
        <v/>
      </c>
      <c r="BB129" s="81" t="str">
        <f>(IF(R129="","",(IF(MID(R129,2,1)="-",LEFT(R129,1),LEFT(R129,2)))+0))</f>
        <v/>
      </c>
      <c r="BC129" s="81">
        <f>(IF(S129="","",(IF(MID(S129,2,1)="-",LEFT(S129,1),LEFT(S129,2)))+0))</f>
        <v>1</v>
      </c>
      <c r="BD129" s="82"/>
      <c r="BM129" s="43"/>
      <c r="BN129" s="43"/>
      <c r="BO129" s="43"/>
      <c r="BP129" s="43" t="str">
        <f t="shared" si="59"/>
        <v/>
      </c>
      <c r="BQ129" s="43" t="str">
        <f t="shared" si="59"/>
        <v/>
      </c>
      <c r="BR129" s="43" t="str">
        <f t="shared" si="59"/>
        <v/>
      </c>
      <c r="BS129" s="43" t="str">
        <f t="shared" si="59"/>
        <v/>
      </c>
      <c r="BT129" s="43" t="str">
        <f t="shared" si="59"/>
        <v/>
      </c>
      <c r="BU129" s="44"/>
      <c r="BV129" s="80">
        <f t="shared" si="77"/>
        <v>2</v>
      </c>
      <c r="BW129" s="81">
        <f t="shared" si="77"/>
        <v>5</v>
      </c>
      <c r="BX129" s="81" t="str">
        <f>(IF(O129="","",IF(RIGHT(O129,2)="10",RIGHT(O129,2),RIGHT(O129,1))+0))</f>
        <v/>
      </c>
      <c r="BY129" s="81" t="str">
        <f>(IF(P129="","",IF(RIGHT(P129,2)="10",RIGHT(P129,2),RIGHT(P129,1))+0))</f>
        <v/>
      </c>
      <c r="BZ129" s="81" t="str">
        <f>(IF(Q129="","",IF(RIGHT(Q129,2)="10",RIGHT(Q129,2),RIGHT(Q129,1))+0))</f>
        <v/>
      </c>
      <c r="CA129" s="81" t="str">
        <f>(IF(R129="","",IF(RIGHT(R129,2)="10",RIGHT(R129,2),RIGHT(R129,1))+0))</f>
        <v/>
      </c>
      <c r="CB129" s="81">
        <f>(IF(S129="","",IF(RIGHT(S129,2)="10",RIGHT(S129,2),RIGHT(S129,1))+0))</f>
        <v>4</v>
      </c>
      <c r="CC129" s="82"/>
      <c r="CL129" s="43"/>
      <c r="CM129" s="43"/>
      <c r="CN129" s="43"/>
      <c r="CO129" s="43" t="str">
        <f t="shared" si="61"/>
        <v/>
      </c>
      <c r="CP129" s="43" t="str">
        <f t="shared" si="61"/>
        <v/>
      </c>
      <c r="CQ129" s="43" t="str">
        <f t="shared" si="61"/>
        <v/>
      </c>
      <c r="CR129" s="43" t="str">
        <f t="shared" si="61"/>
        <v/>
      </c>
      <c r="CS129" s="43" t="str">
        <f t="shared" si="61"/>
        <v/>
      </c>
      <c r="CU129" s="80" t="str">
        <f t="shared" si="78"/>
        <v>H</v>
      </c>
      <c r="CV129" s="81" t="str">
        <f t="shared" si="78"/>
        <v>A</v>
      </c>
      <c r="CW129" s="81" t="str">
        <f>(IF(O129="","",IF(AY129&gt;BX129,"H",IF(AY129&lt;BX129,"A","D"))))</f>
        <v/>
      </c>
      <c r="CX129" s="81" t="str">
        <f>(IF(P129="","",IF(AZ129&gt;BY129,"H",IF(AZ129&lt;BY129,"A","D"))))</f>
        <v/>
      </c>
      <c r="CY129" s="81" t="str">
        <f>(IF(Q129="","",IF(BA129&gt;BZ129,"H",IF(BA129&lt;BZ129,"A","D"))))</f>
        <v/>
      </c>
      <c r="CZ129" s="81" t="str">
        <f>(IF(R129="","",IF(BB129&gt;CA129,"H",IF(BB129&lt;CA129,"A","D"))))</f>
        <v/>
      </c>
      <c r="DA129" s="81" t="str">
        <f>(IF(S129="","",IF(BC129&gt;CB129,"H",IF(BC129&lt;CB129,"A","D"))))</f>
        <v>A</v>
      </c>
      <c r="DB129" s="82"/>
      <c r="DK129" s="43"/>
      <c r="DL129" s="43"/>
      <c r="DM129" s="43"/>
      <c r="DQ129" s="21" t="str">
        <f t="shared" si="63"/>
        <v/>
      </c>
      <c r="DR129" s="21" t="str">
        <f t="shared" si="63"/>
        <v/>
      </c>
      <c r="DT129" s="17" t="str">
        <f t="shared" si="64"/>
        <v>West Ewell Juniors</v>
      </c>
      <c r="DU129" s="45">
        <f t="shared" si="79"/>
        <v>5</v>
      </c>
      <c r="DV129" s="46">
        <f t="shared" si="80"/>
        <v>1</v>
      </c>
      <c r="DW129" s="46">
        <f t="shared" si="81"/>
        <v>0</v>
      </c>
      <c r="DX129" s="46">
        <f t="shared" si="82"/>
        <v>2</v>
      </c>
      <c r="DY129" s="46">
        <f>COUNTIF(DB$121:DB$129,"A")</f>
        <v>0</v>
      </c>
      <c r="DZ129" s="46">
        <f>COUNTIF(DB$121:DB$129,"D")</f>
        <v>0</v>
      </c>
      <c r="EA129" s="46">
        <f>COUNTIF(DB$121:DB$129,"H")</f>
        <v>2</v>
      </c>
      <c r="EB129" s="45">
        <f t="shared" si="83"/>
        <v>1</v>
      </c>
      <c r="EC129" s="45">
        <f t="shared" si="65"/>
        <v>0</v>
      </c>
      <c r="ED129" s="45">
        <f t="shared" si="65"/>
        <v>4</v>
      </c>
      <c r="EE129" s="47">
        <f>SUM($AW129:$BT129)+SUM(CC$121:CC$129)</f>
        <v>6</v>
      </c>
      <c r="EF129" s="47">
        <f>SUM($BV129:$CS129)+SUM(BD$121:BD$129)</f>
        <v>15</v>
      </c>
      <c r="EG129" s="45">
        <f t="shared" si="66"/>
        <v>2</v>
      </c>
      <c r="EH129" s="47">
        <f t="shared" si="84"/>
        <v>-9</v>
      </c>
      <c r="EI129" s="44"/>
      <c r="EJ129" s="46">
        <f t="shared" si="67"/>
        <v>12</v>
      </c>
      <c r="EK129" s="46">
        <f t="shared" si="68"/>
        <v>1</v>
      </c>
      <c r="EL129" s="46">
        <f t="shared" si="69"/>
        <v>1</v>
      </c>
      <c r="EM129" s="46">
        <f t="shared" si="70"/>
        <v>10</v>
      </c>
      <c r="EN129" s="46">
        <f t="shared" si="71"/>
        <v>12</v>
      </c>
      <c r="EO129" s="46">
        <f t="shared" si="72"/>
        <v>38</v>
      </c>
      <c r="EP129" s="46">
        <f t="shared" si="73"/>
        <v>3</v>
      </c>
      <c r="EQ129" s="46">
        <f t="shared" si="74"/>
        <v>0.31578947368421051</v>
      </c>
      <c r="ES129" s="1">
        <f t="shared" si="85"/>
        <v>1</v>
      </c>
      <c r="ET129" s="1">
        <f t="shared" si="86"/>
        <v>0</v>
      </c>
      <c r="EU129" s="1">
        <f t="shared" si="75"/>
        <v>1</v>
      </c>
      <c r="EV129" s="1">
        <f t="shared" si="75"/>
        <v>1</v>
      </c>
      <c r="EW129" s="1">
        <f t="shared" si="75"/>
        <v>1</v>
      </c>
      <c r="EX129" s="1">
        <f t="shared" si="75"/>
        <v>1</v>
      </c>
      <c r="EY129" s="1">
        <f t="shared" si="75"/>
        <v>1</v>
      </c>
      <c r="EZ129" s="1">
        <f t="shared" si="75"/>
        <v>1</v>
      </c>
    </row>
    <row r="130" spans="1:164" ht="12" thickBot="1" x14ac:dyDescent="0.25">
      <c r="B130" s="1" t="s">
        <v>250</v>
      </c>
      <c r="J130" s="22"/>
      <c r="L130" s="108" t="s">
        <v>145</v>
      </c>
      <c r="M130" s="109"/>
      <c r="N130" s="110" t="s">
        <v>230</v>
      </c>
      <c r="O130" s="109"/>
      <c r="P130" s="109"/>
      <c r="Q130" s="111" t="s">
        <v>129</v>
      </c>
      <c r="R130" s="109"/>
      <c r="S130" s="112" t="s">
        <v>251</v>
      </c>
      <c r="T130" s="109"/>
      <c r="U130" s="113"/>
      <c r="AA130" s="108" t="s">
        <v>145</v>
      </c>
      <c r="AB130" s="109"/>
      <c r="AC130" s="110" t="s">
        <v>232</v>
      </c>
      <c r="AD130" s="109"/>
      <c r="AE130" s="109"/>
      <c r="AF130" s="114" t="s">
        <v>231</v>
      </c>
      <c r="AG130" s="109"/>
      <c r="AH130" s="114" t="s">
        <v>249</v>
      </c>
      <c r="AI130" s="109"/>
      <c r="AJ130" s="113"/>
      <c r="DK130" s="43"/>
      <c r="DL130" s="43"/>
      <c r="DM130" s="43"/>
      <c r="DQ130" s="21"/>
      <c r="DR130" s="21"/>
      <c r="DT130" s="17"/>
      <c r="DU130" s="45"/>
      <c r="DV130" s="46"/>
      <c r="DW130" s="46"/>
      <c r="DX130" s="46"/>
      <c r="DY130" s="46"/>
      <c r="DZ130" s="46"/>
      <c r="EA130" s="46"/>
      <c r="EB130" s="45"/>
      <c r="EC130" s="45"/>
      <c r="ED130" s="45"/>
      <c r="EE130" s="47"/>
      <c r="EF130" s="47"/>
      <c r="EG130" s="45"/>
      <c r="EH130" s="47"/>
      <c r="EI130" s="44"/>
      <c r="EJ130" s="46"/>
      <c r="EK130" s="46"/>
      <c r="EL130" s="46"/>
      <c r="EM130" s="46"/>
      <c r="EN130" s="46"/>
      <c r="EO130" s="46"/>
      <c r="EP130" s="46"/>
      <c r="EQ130" s="46"/>
    </row>
    <row r="131" spans="1:164" x14ac:dyDescent="0.2">
      <c r="G131" s="24">
        <f>SUM(G120:G129)</f>
        <v>230</v>
      </c>
      <c r="H131" s="24">
        <f>SUM(H120:H129)</f>
        <v>230</v>
      </c>
      <c r="V131" s="1" t="s">
        <v>252</v>
      </c>
    </row>
    <row r="132" spans="1:164" x14ac:dyDescent="0.2">
      <c r="A132" s="17" t="s">
        <v>253</v>
      </c>
      <c r="B132" s="29" t="s">
        <v>254</v>
      </c>
      <c r="C132" s="20" t="s">
        <v>255</v>
      </c>
      <c r="D132" s="18"/>
      <c r="E132" s="18"/>
      <c r="F132" s="18"/>
      <c r="G132" s="18"/>
      <c r="H132" s="18"/>
      <c r="J132" s="18"/>
    </row>
    <row r="133" spans="1:164" x14ac:dyDescent="0.2">
      <c r="A133" s="17" t="s">
        <v>11</v>
      </c>
      <c r="B133" s="17" t="s">
        <v>12</v>
      </c>
      <c r="C133" s="18" t="s">
        <v>13</v>
      </c>
      <c r="D133" s="18" t="s">
        <v>14</v>
      </c>
      <c r="E133" s="18" t="s">
        <v>15</v>
      </c>
      <c r="F133" s="18" t="s">
        <v>16</v>
      </c>
      <c r="G133" s="18" t="s">
        <v>17</v>
      </c>
      <c r="H133" s="18" t="s">
        <v>18</v>
      </c>
      <c r="I133" s="18" t="s">
        <v>19</v>
      </c>
      <c r="J133" s="18" t="s">
        <v>20</v>
      </c>
    </row>
    <row r="134" spans="1:164" x14ac:dyDescent="0.2">
      <c r="A134" s="1">
        <v>1</v>
      </c>
      <c r="B134" s="1" t="s">
        <v>256</v>
      </c>
      <c r="C134" s="21">
        <v>11</v>
      </c>
      <c r="D134" s="21">
        <v>11</v>
      </c>
      <c r="E134" s="21">
        <v>0</v>
      </c>
      <c r="F134" s="21">
        <v>0</v>
      </c>
      <c r="G134" s="21">
        <v>117</v>
      </c>
      <c r="H134" s="21">
        <v>13</v>
      </c>
      <c r="I134" s="18">
        <v>22</v>
      </c>
      <c r="J134" s="22">
        <v>9</v>
      </c>
    </row>
    <row r="135" spans="1:164" x14ac:dyDescent="0.2">
      <c r="A135" s="1">
        <v>2</v>
      </c>
      <c r="B135" s="1" t="s">
        <v>257</v>
      </c>
      <c r="C135" s="21">
        <v>8</v>
      </c>
      <c r="D135" s="21">
        <v>5</v>
      </c>
      <c r="E135" s="21">
        <v>1</v>
      </c>
      <c r="F135" s="21">
        <v>2</v>
      </c>
      <c r="G135" s="21">
        <v>31</v>
      </c>
      <c r="H135" s="21">
        <v>26</v>
      </c>
      <c r="I135" s="18">
        <v>13</v>
      </c>
      <c r="J135" s="22">
        <v>1.1923076923076923</v>
      </c>
    </row>
    <row r="136" spans="1:164" s="17" customFormat="1" x14ac:dyDescent="0.2">
      <c r="A136" s="17">
        <v>3</v>
      </c>
      <c r="B136" s="17" t="s">
        <v>258</v>
      </c>
      <c r="C136" s="18">
        <v>11</v>
      </c>
      <c r="D136" s="18">
        <v>6</v>
      </c>
      <c r="E136" s="18">
        <v>1</v>
      </c>
      <c r="F136" s="18">
        <v>4</v>
      </c>
      <c r="G136" s="18">
        <v>44</v>
      </c>
      <c r="H136" s="18">
        <v>49</v>
      </c>
      <c r="I136" s="18">
        <v>13</v>
      </c>
      <c r="J136" s="23">
        <v>0.89795918367346939</v>
      </c>
      <c r="FC136" s="19"/>
      <c r="FD136" s="19"/>
      <c r="FE136" s="19"/>
      <c r="FF136" s="19"/>
      <c r="FG136" s="19"/>
      <c r="FH136" s="1"/>
    </row>
    <row r="137" spans="1:164" x14ac:dyDescent="0.2">
      <c r="A137" s="1">
        <v>4</v>
      </c>
      <c r="B137" s="1" t="s">
        <v>259</v>
      </c>
      <c r="C137" s="21">
        <v>12</v>
      </c>
      <c r="D137" s="21">
        <v>6</v>
      </c>
      <c r="E137" s="21">
        <v>1</v>
      </c>
      <c r="F137" s="21">
        <v>5</v>
      </c>
      <c r="G137" s="21">
        <v>45</v>
      </c>
      <c r="H137" s="21">
        <v>48</v>
      </c>
      <c r="I137" s="18">
        <v>11</v>
      </c>
      <c r="J137" s="22">
        <v>0.9375</v>
      </c>
    </row>
    <row r="138" spans="1:164" x14ac:dyDescent="0.2">
      <c r="A138" s="1">
        <v>5</v>
      </c>
      <c r="B138" s="1" t="s">
        <v>260</v>
      </c>
      <c r="C138" s="21">
        <v>11</v>
      </c>
      <c r="D138" s="21">
        <v>3</v>
      </c>
      <c r="E138" s="21">
        <v>1</v>
      </c>
      <c r="F138" s="21">
        <v>7</v>
      </c>
      <c r="G138" s="21">
        <v>33</v>
      </c>
      <c r="H138" s="21">
        <v>60</v>
      </c>
      <c r="I138" s="18">
        <v>7</v>
      </c>
      <c r="J138" s="22">
        <v>0.55000000000000004</v>
      </c>
    </row>
    <row r="139" spans="1:164" x14ac:dyDescent="0.2">
      <c r="A139" s="1">
        <v>6</v>
      </c>
      <c r="B139" s="1" t="s">
        <v>261</v>
      </c>
      <c r="C139" s="21">
        <v>8</v>
      </c>
      <c r="D139" s="21">
        <v>2</v>
      </c>
      <c r="E139" s="21">
        <v>1</v>
      </c>
      <c r="F139" s="21">
        <v>5</v>
      </c>
      <c r="G139" s="21">
        <v>16</v>
      </c>
      <c r="H139" s="21">
        <v>35</v>
      </c>
      <c r="I139" s="18">
        <v>6</v>
      </c>
      <c r="J139" s="22">
        <v>0.45714285714285713</v>
      </c>
    </row>
    <row r="140" spans="1:164" s="17" customFormat="1" x14ac:dyDescent="0.2">
      <c r="A140" s="1">
        <v>7</v>
      </c>
      <c r="B140" s="1" t="s">
        <v>262</v>
      </c>
      <c r="C140" s="21">
        <v>9</v>
      </c>
      <c r="D140" s="21">
        <v>3</v>
      </c>
      <c r="E140" s="21">
        <v>0</v>
      </c>
      <c r="F140" s="21">
        <v>6</v>
      </c>
      <c r="G140" s="21">
        <v>32</v>
      </c>
      <c r="H140" s="21">
        <v>67</v>
      </c>
      <c r="I140" s="18">
        <v>4</v>
      </c>
      <c r="J140" s="22">
        <v>0.47761194029850745</v>
      </c>
      <c r="FC140" s="19"/>
      <c r="FD140" s="19"/>
      <c r="FE140" s="19"/>
      <c r="FF140" s="19"/>
      <c r="FG140" s="19"/>
      <c r="FH140" s="1"/>
    </row>
    <row r="141" spans="1:164" s="17" customFormat="1" x14ac:dyDescent="0.2">
      <c r="A141" s="1">
        <v>8</v>
      </c>
      <c r="B141" s="1" t="s">
        <v>263</v>
      </c>
      <c r="C141" s="21">
        <v>8</v>
      </c>
      <c r="D141" s="21">
        <v>0</v>
      </c>
      <c r="E141" s="21">
        <v>1</v>
      </c>
      <c r="F141" s="21">
        <v>7</v>
      </c>
      <c r="G141" s="21">
        <v>15</v>
      </c>
      <c r="H141" s="21">
        <v>35</v>
      </c>
      <c r="I141" s="18">
        <v>1</v>
      </c>
      <c r="J141" s="22">
        <v>0.42857142857142855</v>
      </c>
      <c r="FC141" s="19"/>
      <c r="FD141" s="19"/>
      <c r="FE141" s="19"/>
      <c r="FF141" s="19"/>
      <c r="FG141" s="19"/>
      <c r="FH141" s="1"/>
    </row>
    <row r="142" spans="1:164" x14ac:dyDescent="0.2">
      <c r="G142" s="24">
        <f>SUM(G132:G141)</f>
        <v>333</v>
      </c>
      <c r="H142" s="24">
        <f>SUM(H132:H141)</f>
        <v>333</v>
      </c>
      <c r="I142" s="21"/>
      <c r="J142" s="18"/>
    </row>
    <row r="143" spans="1:164" x14ac:dyDescent="0.2">
      <c r="A143" s="17"/>
      <c r="B143" s="17" t="s">
        <v>264</v>
      </c>
      <c r="C143" s="18"/>
      <c r="D143" s="18"/>
      <c r="E143" s="18"/>
      <c r="F143" s="18"/>
      <c r="G143" s="18"/>
      <c r="H143" s="18"/>
      <c r="J143" s="18"/>
    </row>
    <row r="144" spans="1:164" s="115" customFormat="1" x14ac:dyDescent="0.2">
      <c r="A144" s="1"/>
      <c r="B144" s="1"/>
      <c r="C144" s="21"/>
      <c r="D144" s="21"/>
      <c r="E144" s="21"/>
      <c r="F144" s="21"/>
      <c r="G144" s="21"/>
      <c r="H144" s="21"/>
      <c r="I144" s="18"/>
      <c r="J144" s="21"/>
      <c r="FC144" s="116"/>
      <c r="FD144" s="116"/>
      <c r="FE144" s="116"/>
      <c r="FF144" s="116"/>
      <c r="FG144" s="116"/>
    </row>
    <row r="145" spans="1:164" ht="12" thickBot="1" x14ac:dyDescent="0.25">
      <c r="A145" s="17" t="s">
        <v>265</v>
      </c>
      <c r="B145" s="17"/>
      <c r="C145" s="20" t="s">
        <v>266</v>
      </c>
      <c r="D145" s="18"/>
      <c r="E145" s="18"/>
      <c r="F145" s="18"/>
      <c r="G145" s="18"/>
      <c r="H145" s="18"/>
      <c r="J145" s="18"/>
      <c r="L145" s="17"/>
    </row>
    <row r="146" spans="1:164" ht="12" thickBot="1" x14ac:dyDescent="0.25">
      <c r="A146" s="17" t="s">
        <v>11</v>
      </c>
      <c r="B146" s="17" t="s">
        <v>12</v>
      </c>
      <c r="C146" s="18" t="s">
        <v>13</v>
      </c>
      <c r="D146" s="18" t="s">
        <v>14</v>
      </c>
      <c r="E146" s="18" t="s">
        <v>15</v>
      </c>
      <c r="F146" s="18" t="s">
        <v>16</v>
      </c>
      <c r="G146" s="18" t="s">
        <v>17</v>
      </c>
      <c r="H146" s="18" t="s">
        <v>18</v>
      </c>
      <c r="I146" s="18" t="s">
        <v>19</v>
      </c>
      <c r="J146" s="18" t="s">
        <v>97</v>
      </c>
      <c r="L146" s="30"/>
      <c r="M146" s="31" t="s">
        <v>162</v>
      </c>
      <c r="N146" s="32" t="s">
        <v>267</v>
      </c>
      <c r="O146" s="33" t="s">
        <v>268</v>
      </c>
      <c r="P146" s="33" t="s">
        <v>269</v>
      </c>
      <c r="Q146" s="31" t="s">
        <v>270</v>
      </c>
      <c r="R146" s="34" t="s">
        <v>271</v>
      </c>
      <c r="AA146" s="30"/>
      <c r="AB146" s="31" t="s">
        <v>162</v>
      </c>
      <c r="AC146" s="32" t="s">
        <v>267</v>
      </c>
      <c r="AD146" s="33" t="s">
        <v>268</v>
      </c>
      <c r="AE146" s="33" t="s">
        <v>269</v>
      </c>
      <c r="AF146" s="31" t="s">
        <v>270</v>
      </c>
      <c r="AG146" s="34" t="s">
        <v>271</v>
      </c>
      <c r="DU146" s="21" t="s">
        <v>13</v>
      </c>
      <c r="DV146" s="21" t="s">
        <v>91</v>
      </c>
      <c r="DW146" s="21" t="s">
        <v>92</v>
      </c>
      <c r="DX146" s="21" t="s">
        <v>93</v>
      </c>
      <c r="DY146" s="21" t="s">
        <v>94</v>
      </c>
      <c r="DZ146" s="21" t="s">
        <v>95</v>
      </c>
      <c r="EA146" s="21" t="s">
        <v>96</v>
      </c>
      <c r="EB146" s="21" t="s">
        <v>14</v>
      </c>
      <c r="EC146" s="21" t="s">
        <v>15</v>
      </c>
      <c r="ED146" s="21" t="s">
        <v>16</v>
      </c>
      <c r="EE146" s="21" t="s">
        <v>17</v>
      </c>
      <c r="EF146" s="21" t="s">
        <v>18</v>
      </c>
      <c r="EG146" s="21" t="s">
        <v>19</v>
      </c>
      <c r="EH146" s="21" t="s">
        <v>97</v>
      </c>
      <c r="EI146" s="21"/>
      <c r="EJ146" s="21" t="s">
        <v>13</v>
      </c>
      <c r="EK146" s="21" t="s">
        <v>14</v>
      </c>
      <c r="EL146" s="21" t="s">
        <v>15</v>
      </c>
      <c r="EM146" s="21" t="s">
        <v>16</v>
      </c>
      <c r="EN146" s="21" t="s">
        <v>17</v>
      </c>
      <c r="EO146" s="21" t="s">
        <v>18</v>
      </c>
      <c r="EP146" s="21" t="s">
        <v>19</v>
      </c>
      <c r="EQ146" s="21" t="s">
        <v>97</v>
      </c>
    </row>
    <row r="147" spans="1:164" x14ac:dyDescent="0.2">
      <c r="A147" s="1">
        <v>1</v>
      </c>
      <c r="B147" s="1" t="s">
        <v>272</v>
      </c>
      <c r="C147" s="21">
        <v>10</v>
      </c>
      <c r="D147" s="21">
        <v>9</v>
      </c>
      <c r="E147" s="21">
        <v>1</v>
      </c>
      <c r="F147" s="21">
        <v>0</v>
      </c>
      <c r="G147" s="21">
        <v>32</v>
      </c>
      <c r="H147" s="21">
        <v>7</v>
      </c>
      <c r="I147" s="18">
        <v>19</v>
      </c>
      <c r="J147" s="21">
        <v>25</v>
      </c>
      <c r="L147" s="35" t="s">
        <v>273</v>
      </c>
      <c r="M147" s="36"/>
      <c r="N147" s="32" t="s">
        <v>139</v>
      </c>
      <c r="O147" s="33" t="s">
        <v>216</v>
      </c>
      <c r="P147" s="33" t="s">
        <v>184</v>
      </c>
      <c r="Q147" s="31" t="s">
        <v>146</v>
      </c>
      <c r="R147" s="34" t="s">
        <v>216</v>
      </c>
      <c r="AA147" s="35" t="s">
        <v>273</v>
      </c>
      <c r="AB147" s="36"/>
      <c r="AC147" s="32" t="s">
        <v>231</v>
      </c>
      <c r="AD147" s="33"/>
      <c r="AE147" s="33"/>
      <c r="AF147" s="31"/>
      <c r="AG147" s="34"/>
      <c r="AP147" s="1" t="s">
        <v>106</v>
      </c>
      <c r="AW147" s="40"/>
      <c r="AX147" s="41">
        <f>(IF(N147="","",(IF(MID(N147,2,1)="-",LEFT(N147,1),LEFT(N147,2)))+0))</f>
        <v>0</v>
      </c>
      <c r="AY147" s="41">
        <f>(IF(O147="","",(IF(MID(O147,2,1)="-",LEFT(O147,1),LEFT(O147,2)))+0))</f>
        <v>0</v>
      </c>
      <c r="AZ147" s="41">
        <f>(IF(P147="","",(IF(MID(P147,2,1)="-",LEFT(P147,1),LEFT(P147,2)))+0))</f>
        <v>1</v>
      </c>
      <c r="BA147" s="41">
        <f>(IF(Q147="","",(IF(MID(Q147,2,1)="-",LEFT(Q147,1),LEFT(Q147,2)))+0))</f>
        <v>2</v>
      </c>
      <c r="BB147" s="42">
        <f>(IF(R147="","",(IF(MID(R147,2,1)="-",LEFT(R147,1),LEFT(R147,2)))+0))</f>
        <v>0</v>
      </c>
      <c r="BM147" s="21"/>
      <c r="BN147" s="21"/>
      <c r="BO147" s="21"/>
      <c r="BP147" s="43" t="str">
        <f t="shared" ref="BP147:BT152" si="87">(IF(AQ147="","",(IF(MID(AQ147,2,1)="-",LEFT(AQ147,1),LEFT(AQ147,2)))+0))</f>
        <v/>
      </c>
      <c r="BQ147" s="43" t="str">
        <f t="shared" si="87"/>
        <v/>
      </c>
      <c r="BR147" s="43" t="str">
        <f t="shared" si="87"/>
        <v/>
      </c>
      <c r="BS147" s="43" t="str">
        <f t="shared" si="87"/>
        <v/>
      </c>
      <c r="BT147" s="43" t="str">
        <f t="shared" si="87"/>
        <v/>
      </c>
      <c r="BU147" s="44"/>
      <c r="BV147" s="40"/>
      <c r="BW147" s="41">
        <f>(IF(N147="","",IF(RIGHT(N147,2)="10",RIGHT(N147,2),RIGHT(N147,1))+0))</f>
        <v>3</v>
      </c>
      <c r="BX147" s="41">
        <f>(IF(O147="","",IF(RIGHT(O147,2)="10",RIGHT(O147,2),RIGHT(O147,1))+0))</f>
        <v>2</v>
      </c>
      <c r="BY147" s="41">
        <f>(IF(P147="","",IF(RIGHT(P147,2)="10",RIGHT(P147,2),RIGHT(P147,1))+0))</f>
        <v>2</v>
      </c>
      <c r="BZ147" s="41">
        <f>(IF(Q147="","",IF(RIGHT(Q147,2)="10",RIGHT(Q147,2),RIGHT(Q147,1))+0))</f>
        <v>0</v>
      </c>
      <c r="CA147" s="42">
        <f>(IF(R147="","",IF(RIGHT(R147,2)="10",RIGHT(R147,2),RIGHT(R147,1))+0))</f>
        <v>2</v>
      </c>
      <c r="CL147" s="21"/>
      <c r="CM147" s="21"/>
      <c r="CN147" s="21"/>
      <c r="CO147" s="43" t="str">
        <f t="shared" ref="CO147:CS152" si="88">(IF(AQ147="","",IF(RIGHT(AQ147,2)="10",RIGHT(AQ147,2),RIGHT(AQ147,1))+0))</f>
        <v/>
      </c>
      <c r="CP147" s="43" t="str">
        <f t="shared" si="88"/>
        <v/>
      </c>
      <c r="CQ147" s="43" t="str">
        <f t="shared" si="88"/>
        <v/>
      </c>
      <c r="CR147" s="43" t="str">
        <f t="shared" si="88"/>
        <v/>
      </c>
      <c r="CS147" s="43" t="str">
        <f t="shared" si="88"/>
        <v/>
      </c>
      <c r="CU147" s="40"/>
      <c r="CV147" s="41" t="str">
        <f>(IF(N147="","",IF(AX147&gt;BW147,"H",IF(AX147&lt;BW147,"A","D"))))</f>
        <v>A</v>
      </c>
      <c r="CW147" s="41" t="str">
        <f>(IF(O147="","",IF(AY147&gt;BX147,"H",IF(AY147&lt;BX147,"A","D"))))</f>
        <v>A</v>
      </c>
      <c r="CX147" s="41" t="str">
        <f>(IF(P147="","",IF(AZ147&gt;BY147,"H",IF(AZ147&lt;BY147,"A","D"))))</f>
        <v>A</v>
      </c>
      <c r="CY147" s="41" t="str">
        <f>(IF(Q147="","",IF(BA147&gt;BZ147,"H",IF(BA147&lt;BZ147,"A","D"))))</f>
        <v>H</v>
      </c>
      <c r="CZ147" s="42" t="str">
        <f>(IF(R147="","",IF(BB147&gt;CA147,"H",IF(BB147&lt;CA147,"A","D"))))</f>
        <v>A</v>
      </c>
      <c r="DK147" s="21"/>
      <c r="DL147" s="21"/>
      <c r="DM147" s="21"/>
      <c r="DN147" s="21" t="str">
        <f t="shared" ref="DN147:DR153" si="89">(IF(AQ147="","",IF(BP147&gt;CO147,"H",IF(BP147&lt;CO147,"A","D"))))</f>
        <v/>
      </c>
      <c r="DO147" s="21" t="str">
        <f t="shared" si="89"/>
        <v/>
      </c>
      <c r="DP147" s="21" t="str">
        <f t="shared" si="89"/>
        <v/>
      </c>
      <c r="DQ147" s="21" t="str">
        <f t="shared" si="89"/>
        <v/>
      </c>
      <c r="DR147" s="21" t="str">
        <f t="shared" si="89"/>
        <v/>
      </c>
      <c r="DT147" s="17" t="str">
        <f t="shared" ref="DT147:DT152" si="90">L147</f>
        <v>Banstead Athletic</v>
      </c>
      <c r="DU147" s="45">
        <f t="shared" ref="DU147:DU152" si="91">SUM(EB147:ED147)</f>
        <v>10</v>
      </c>
      <c r="DV147" s="46">
        <f t="shared" ref="DV147:DV152" si="92">COUNTIF($CU147:$DR147,"H")</f>
        <v>1</v>
      </c>
      <c r="DW147" s="46">
        <f t="shared" ref="DW147:DW152" si="93">COUNTIF($CU147:$DR147,"D")</f>
        <v>0</v>
      </c>
      <c r="DX147" s="46">
        <f t="shared" ref="DX147:DX152" si="94">COUNTIF($CU147:$DR147,"A")</f>
        <v>4</v>
      </c>
      <c r="DY147" s="46">
        <f>COUNTIF(CU$147:CU$152,"A")</f>
        <v>2</v>
      </c>
      <c r="DZ147" s="46">
        <f>COUNTIF(CU$147:CU$152,"D")</f>
        <v>0</v>
      </c>
      <c r="EA147" s="46">
        <f>COUNTIF(CU$147:CU$152,"H")</f>
        <v>3</v>
      </c>
      <c r="EB147" s="45">
        <f t="shared" ref="EB147:ED152" si="95">DV147+DY147</f>
        <v>3</v>
      </c>
      <c r="EC147" s="45">
        <f t="shared" si="95"/>
        <v>0</v>
      </c>
      <c r="ED147" s="45">
        <f t="shared" si="95"/>
        <v>7</v>
      </c>
      <c r="EE147" s="47">
        <f>SUM($AW147:$BT147)+SUM(BV$147:BV$152)</f>
        <v>11</v>
      </c>
      <c r="EF147" s="47">
        <f>SUM($BV147:$CS147)+SUM(AW$147:AW$152)</f>
        <v>31</v>
      </c>
      <c r="EG147" s="45">
        <f t="shared" ref="EG147:EG152" si="96">(EB147*2)+EC147</f>
        <v>6</v>
      </c>
      <c r="EH147" s="47">
        <f t="shared" ref="EH147:EH152" si="97">EE147-EF147</f>
        <v>-20</v>
      </c>
      <c r="EI147" s="44"/>
      <c r="EJ147" s="46">
        <f t="shared" ref="EJ147:EJ152" si="98">VLOOKUP($DT147,$B$147:$J$152,2,0)</f>
        <v>10</v>
      </c>
      <c r="EK147" s="46">
        <f t="shared" ref="EK147:EK152" si="99">VLOOKUP($DT147,$B$147:$J$152,3,0)</f>
        <v>3</v>
      </c>
      <c r="EL147" s="46">
        <f t="shared" ref="EL147:EL152" si="100">VLOOKUP($DT147,$B$147:$J$152,4,0)</f>
        <v>0</v>
      </c>
      <c r="EM147" s="46">
        <f t="shared" ref="EM147:EM152" si="101">VLOOKUP($DT147,$B$147:$J$152,5,0)</f>
        <v>7</v>
      </c>
      <c r="EN147" s="46">
        <f t="shared" ref="EN147:EN152" si="102">VLOOKUP($DT147,$B$147:$J$152,6,0)</f>
        <v>11</v>
      </c>
      <c r="EO147" s="46">
        <f t="shared" ref="EO147:EO152" si="103">VLOOKUP($DT147,$B$147:$J$152,7,0)</f>
        <v>31</v>
      </c>
      <c r="EP147" s="46">
        <f t="shared" ref="EP147:EP152" si="104">VLOOKUP($DT147,$B$147:$J$152,8,0)</f>
        <v>6</v>
      </c>
      <c r="EQ147" s="46">
        <f t="shared" ref="EQ147:EQ152" si="105">VLOOKUP($DT147,$B$147:$J$152,9,0)</f>
        <v>-20</v>
      </c>
      <c r="ES147" s="1">
        <f t="shared" ref="ES147:ES152" si="106">IF(DU147=EJ147,0,1)</f>
        <v>0</v>
      </c>
      <c r="ET147" s="1">
        <f t="shared" ref="ET147:EZ152" si="107">IF(EB147=EK147,0,1)</f>
        <v>0</v>
      </c>
      <c r="EU147" s="1">
        <f t="shared" si="107"/>
        <v>0</v>
      </c>
      <c r="EV147" s="1">
        <f t="shared" si="107"/>
        <v>0</v>
      </c>
      <c r="EW147" s="1">
        <f t="shared" si="107"/>
        <v>0</v>
      </c>
      <c r="EX147" s="1">
        <f t="shared" si="107"/>
        <v>0</v>
      </c>
      <c r="EY147" s="1">
        <f t="shared" si="107"/>
        <v>0</v>
      </c>
      <c r="EZ147" s="1">
        <f t="shared" si="107"/>
        <v>0</v>
      </c>
    </row>
    <row r="148" spans="1:164" s="17" customFormat="1" x14ac:dyDescent="0.2">
      <c r="A148" s="17">
        <v>2</v>
      </c>
      <c r="B148" s="17" t="s">
        <v>274</v>
      </c>
      <c r="C148" s="18">
        <v>10</v>
      </c>
      <c r="D148" s="18">
        <v>7</v>
      </c>
      <c r="E148" s="18">
        <v>1</v>
      </c>
      <c r="F148" s="18">
        <v>2</v>
      </c>
      <c r="G148" s="18">
        <v>44</v>
      </c>
      <c r="H148" s="18">
        <v>18</v>
      </c>
      <c r="I148" s="18">
        <v>15</v>
      </c>
      <c r="J148" s="18">
        <v>26</v>
      </c>
      <c r="L148" s="64" t="s">
        <v>274</v>
      </c>
      <c r="M148" s="65" t="s">
        <v>275</v>
      </c>
      <c r="N148" s="50"/>
      <c r="O148" s="52" t="s">
        <v>276</v>
      </c>
      <c r="P148" s="52" t="s">
        <v>189</v>
      </c>
      <c r="Q148" s="52" t="s">
        <v>122</v>
      </c>
      <c r="R148" s="67" t="s">
        <v>110</v>
      </c>
      <c r="AA148" s="64" t="s">
        <v>274</v>
      </c>
      <c r="AB148" s="65" t="s">
        <v>181</v>
      </c>
      <c r="AC148" s="50"/>
      <c r="AD148" s="52" t="s">
        <v>277</v>
      </c>
      <c r="AE148" s="52" t="s">
        <v>278</v>
      </c>
      <c r="AF148" s="52" t="s">
        <v>279</v>
      </c>
      <c r="AG148" s="67" t="s">
        <v>280</v>
      </c>
      <c r="AP148" s="1" t="s">
        <v>281</v>
      </c>
      <c r="AW148" s="58">
        <f>(IF(M148="","",(IF(MID(M148,2,1)="-",LEFT(M148,1),LEFT(M148,2)))+0))</f>
        <v>10</v>
      </c>
      <c r="AX148" s="59"/>
      <c r="AY148" s="60">
        <f>(IF(O148="","",(IF(MID(O148,2,1)="-",LEFT(O148,1),LEFT(O148,2)))+0))</f>
        <v>8</v>
      </c>
      <c r="AZ148" s="60">
        <f>(IF(P148="","",(IF(MID(P148,2,1)="-",LEFT(P148,1),LEFT(P148,2)))+0))</f>
        <v>7</v>
      </c>
      <c r="BA148" s="60">
        <f>(IF(Q148="","",(IF(MID(Q148,2,1)="-",LEFT(Q148,1),LEFT(Q148,2)))+0))</f>
        <v>4</v>
      </c>
      <c r="BB148" s="61">
        <f>(IF(R148="","",(IF(MID(R148,2,1)="-",LEFT(R148,1),LEFT(R148,2)))+0))</f>
        <v>1</v>
      </c>
      <c r="BC148" s="1"/>
      <c r="BD148" s="1"/>
      <c r="BE148" s="1"/>
      <c r="BF148" s="1"/>
      <c r="BG148" s="1"/>
      <c r="BH148" s="1"/>
      <c r="BI148" s="1"/>
      <c r="BJ148" s="1"/>
      <c r="BK148" s="1"/>
      <c r="BL148" s="1"/>
      <c r="BM148" s="21"/>
      <c r="BN148" s="21"/>
      <c r="BO148" s="21"/>
      <c r="BP148" s="43" t="str">
        <f t="shared" si="87"/>
        <v/>
      </c>
      <c r="BQ148" s="43" t="str">
        <f t="shared" si="87"/>
        <v/>
      </c>
      <c r="BR148" s="43" t="str">
        <f t="shared" si="87"/>
        <v/>
      </c>
      <c r="BS148" s="43" t="str">
        <f t="shared" si="87"/>
        <v/>
      </c>
      <c r="BT148" s="43" t="str">
        <f t="shared" si="87"/>
        <v/>
      </c>
      <c r="BU148" s="44"/>
      <c r="BV148" s="58">
        <f>(IF(M148="","",IF(RIGHT(M148,2)="10",RIGHT(M148,2),RIGHT(M148,1))+0))</f>
        <v>1</v>
      </c>
      <c r="BW148" s="59"/>
      <c r="BX148" s="60">
        <f>(IF(O148="","",IF(RIGHT(O148,2)="10",RIGHT(O148,2),RIGHT(O148,1))+0))</f>
        <v>1</v>
      </c>
      <c r="BY148" s="60">
        <f>(IF(P148="","",IF(RIGHT(P148,2)="10",RIGHT(P148,2),RIGHT(P148,1))+0))</f>
        <v>2</v>
      </c>
      <c r="BZ148" s="60">
        <f>(IF(Q148="","",IF(RIGHT(Q148,2)="10",RIGHT(Q148,2),RIGHT(Q148,1))+0))</f>
        <v>1</v>
      </c>
      <c r="CA148" s="61">
        <f>(IF(R148="","",IF(RIGHT(R148,2)="10",RIGHT(R148,2),RIGHT(R148,1))+0))</f>
        <v>1</v>
      </c>
      <c r="CB148" s="1"/>
      <c r="CC148" s="1"/>
      <c r="CD148" s="1"/>
      <c r="CE148" s="1"/>
      <c r="CF148" s="1"/>
      <c r="CG148" s="1"/>
      <c r="CH148" s="1"/>
      <c r="CI148" s="1"/>
      <c r="CJ148" s="1"/>
      <c r="CK148" s="1"/>
      <c r="CL148" s="21"/>
      <c r="CM148" s="21"/>
      <c r="CN148" s="21"/>
      <c r="CO148" s="43" t="str">
        <f t="shared" si="88"/>
        <v/>
      </c>
      <c r="CP148" s="43" t="str">
        <f t="shared" si="88"/>
        <v/>
      </c>
      <c r="CQ148" s="43" t="str">
        <f t="shared" si="88"/>
        <v/>
      </c>
      <c r="CR148" s="43" t="str">
        <f t="shared" si="88"/>
        <v/>
      </c>
      <c r="CS148" s="43" t="str">
        <f t="shared" si="88"/>
        <v/>
      </c>
      <c r="CT148" s="1"/>
      <c r="CU148" s="58" t="str">
        <f>(IF(M148="","",IF(AW148&gt;BV148,"H",IF(AW148&lt;BV148,"A","D"))))</f>
        <v>H</v>
      </c>
      <c r="CV148" s="59"/>
      <c r="CW148" s="60" t="str">
        <f>(IF(O148="","",IF(AY148&gt;BX148,"H",IF(AY148&lt;BX148,"A","D"))))</f>
        <v>H</v>
      </c>
      <c r="CX148" s="60" t="str">
        <f>(IF(P148="","",IF(AZ148&gt;BY148,"H",IF(AZ148&lt;BY148,"A","D"))))</f>
        <v>H</v>
      </c>
      <c r="CY148" s="60" t="str">
        <f>(IF(Q148="","",IF(BA148&gt;BZ148,"H",IF(BA148&lt;BZ148,"A","D"))))</f>
        <v>H</v>
      </c>
      <c r="CZ148" s="61" t="str">
        <f>(IF(R148="","",IF(BB148&gt;CA148,"H",IF(BB148&lt;CA148,"A","D"))))</f>
        <v>D</v>
      </c>
      <c r="DA148" s="1"/>
      <c r="DB148" s="1"/>
      <c r="DC148" s="1"/>
      <c r="DD148" s="1"/>
      <c r="DE148" s="1"/>
      <c r="DF148" s="1"/>
      <c r="DG148" s="1"/>
      <c r="DH148" s="1"/>
      <c r="DI148" s="1"/>
      <c r="DJ148" s="1"/>
      <c r="DK148" s="21"/>
      <c r="DL148" s="21"/>
      <c r="DM148" s="21"/>
      <c r="DN148" s="21" t="str">
        <f t="shared" si="89"/>
        <v/>
      </c>
      <c r="DO148" s="21" t="str">
        <f t="shared" si="89"/>
        <v/>
      </c>
      <c r="DP148" s="21" t="str">
        <f t="shared" si="89"/>
        <v/>
      </c>
      <c r="DQ148" s="21" t="str">
        <f t="shared" si="89"/>
        <v/>
      </c>
      <c r="DR148" s="21" t="str">
        <f t="shared" si="89"/>
        <v/>
      </c>
      <c r="DS148" s="1"/>
      <c r="DT148" s="17" t="str">
        <f t="shared" si="90"/>
        <v>Epsom &amp; Ewell</v>
      </c>
      <c r="DU148" s="45">
        <f t="shared" si="91"/>
        <v>10</v>
      </c>
      <c r="DV148" s="46">
        <f t="shared" si="92"/>
        <v>4</v>
      </c>
      <c r="DW148" s="46">
        <f t="shared" si="93"/>
        <v>1</v>
      </c>
      <c r="DX148" s="46">
        <f t="shared" si="94"/>
        <v>0</v>
      </c>
      <c r="DY148" s="46">
        <f>COUNTIF(CV$147:CV$152,"A")</f>
        <v>3</v>
      </c>
      <c r="DZ148" s="46">
        <f>COUNTIF(CV$147:CV$152,"D")</f>
        <v>0</v>
      </c>
      <c r="EA148" s="46">
        <f>COUNTIF(CV$147:CV$152,"H")</f>
        <v>2</v>
      </c>
      <c r="EB148" s="45">
        <f t="shared" si="95"/>
        <v>7</v>
      </c>
      <c r="EC148" s="45">
        <f t="shared" si="95"/>
        <v>1</v>
      </c>
      <c r="ED148" s="45">
        <f t="shared" si="95"/>
        <v>2</v>
      </c>
      <c r="EE148" s="47">
        <f>SUM($AW148:$BT148)+SUM(BW$147:BW$152)</f>
        <v>44</v>
      </c>
      <c r="EF148" s="47">
        <f>SUM($BV148:$CS148)+SUM(AX$147:AX$152)</f>
        <v>18</v>
      </c>
      <c r="EG148" s="45">
        <f t="shared" si="96"/>
        <v>15</v>
      </c>
      <c r="EH148" s="47">
        <f t="shared" si="97"/>
        <v>26</v>
      </c>
      <c r="EI148" s="44"/>
      <c r="EJ148" s="46">
        <f t="shared" si="98"/>
        <v>10</v>
      </c>
      <c r="EK148" s="46">
        <f t="shared" si="99"/>
        <v>7</v>
      </c>
      <c r="EL148" s="46">
        <f t="shared" si="100"/>
        <v>1</v>
      </c>
      <c r="EM148" s="46">
        <f t="shared" si="101"/>
        <v>2</v>
      </c>
      <c r="EN148" s="46">
        <f t="shared" si="102"/>
        <v>44</v>
      </c>
      <c r="EO148" s="46">
        <f t="shared" si="103"/>
        <v>18</v>
      </c>
      <c r="EP148" s="46">
        <f t="shared" si="104"/>
        <v>15</v>
      </c>
      <c r="EQ148" s="46">
        <f t="shared" si="105"/>
        <v>26</v>
      </c>
      <c r="ER148" s="1"/>
      <c r="ES148" s="1">
        <f t="shared" si="106"/>
        <v>0</v>
      </c>
      <c r="ET148" s="1">
        <f t="shared" si="107"/>
        <v>0</v>
      </c>
      <c r="EU148" s="1">
        <f t="shared" si="107"/>
        <v>0</v>
      </c>
      <c r="EV148" s="1">
        <f t="shared" si="107"/>
        <v>0</v>
      </c>
      <c r="EW148" s="1">
        <f t="shared" si="107"/>
        <v>0</v>
      </c>
      <c r="EX148" s="1">
        <f t="shared" si="107"/>
        <v>0</v>
      </c>
      <c r="EY148" s="1">
        <f t="shared" si="107"/>
        <v>0</v>
      </c>
      <c r="EZ148" s="1">
        <f t="shared" si="107"/>
        <v>0</v>
      </c>
      <c r="FC148" s="19"/>
      <c r="FD148" s="19"/>
      <c r="FE148" s="19"/>
      <c r="FF148" s="19"/>
      <c r="FG148" s="19"/>
      <c r="FH148" s="1"/>
    </row>
    <row r="149" spans="1:164" x14ac:dyDescent="0.2">
      <c r="A149" s="1">
        <v>3</v>
      </c>
      <c r="B149" s="1" t="s">
        <v>282</v>
      </c>
      <c r="C149" s="21">
        <v>10</v>
      </c>
      <c r="D149" s="21">
        <v>5</v>
      </c>
      <c r="E149" s="21">
        <v>0</v>
      </c>
      <c r="F149" s="21">
        <v>5</v>
      </c>
      <c r="G149" s="21">
        <v>22</v>
      </c>
      <c r="H149" s="21">
        <v>30</v>
      </c>
      <c r="I149" s="18">
        <v>10</v>
      </c>
      <c r="J149" s="21">
        <v>-8</v>
      </c>
      <c r="L149" s="48" t="s">
        <v>282</v>
      </c>
      <c r="M149" s="62" t="s">
        <v>215</v>
      </c>
      <c r="N149" s="52" t="s">
        <v>150</v>
      </c>
      <c r="O149" s="50"/>
      <c r="P149" s="53" t="s">
        <v>130</v>
      </c>
      <c r="Q149" s="53" t="s">
        <v>230</v>
      </c>
      <c r="R149" s="70" t="s">
        <v>185</v>
      </c>
      <c r="AA149" s="48" t="s">
        <v>282</v>
      </c>
      <c r="AB149" s="62"/>
      <c r="AC149" s="52" t="s">
        <v>283</v>
      </c>
      <c r="AD149" s="50"/>
      <c r="AE149" s="53"/>
      <c r="AF149" s="53"/>
      <c r="AG149" s="57" t="s">
        <v>284</v>
      </c>
      <c r="AP149" s="1" t="s">
        <v>285</v>
      </c>
      <c r="AW149" s="58">
        <f>(IF(M149="","",(IF(MID(M149,2,1)="-",LEFT(M149,1),LEFT(M149,2)))+0))</f>
        <v>6</v>
      </c>
      <c r="AX149" s="60">
        <f>(IF(N149="","",(IF(MID(N149,2,1)="-",LEFT(N149,1),LEFT(N149,2)))+0))</f>
        <v>4</v>
      </c>
      <c r="AY149" s="59"/>
      <c r="AZ149" s="60">
        <f>(IF(P149="","",(IF(MID(P149,2,1)="-",LEFT(P149,1),LEFT(P149,2)))+0))</f>
        <v>3</v>
      </c>
      <c r="BA149" s="60">
        <f>(IF(Q149="","",(IF(MID(Q149,2,1)="-",LEFT(Q149,1),LEFT(Q149,2)))+0))</f>
        <v>1</v>
      </c>
      <c r="BB149" s="61">
        <f>(IF(R149="","",(IF(MID(R149,2,1)="-",LEFT(R149,1),LEFT(R149,2)))+0))</f>
        <v>0</v>
      </c>
      <c r="BP149" s="43" t="str">
        <f t="shared" si="87"/>
        <v/>
      </c>
      <c r="BQ149" s="43" t="str">
        <f t="shared" si="87"/>
        <v/>
      </c>
      <c r="BR149" s="43" t="str">
        <f t="shared" si="87"/>
        <v/>
      </c>
      <c r="BS149" s="43" t="str">
        <f t="shared" si="87"/>
        <v/>
      </c>
      <c r="BT149" s="43" t="str">
        <f t="shared" si="87"/>
        <v/>
      </c>
      <c r="BU149" s="44"/>
      <c r="BV149" s="58">
        <f>(IF(M149="","",IF(RIGHT(M149,2)="10",RIGHT(M149,2),RIGHT(M149,1))+0))</f>
        <v>2</v>
      </c>
      <c r="BW149" s="60">
        <f>(IF(N149="","",IF(RIGHT(N149,2)="10",RIGHT(N149,2),RIGHT(N149,1))+0))</f>
        <v>2</v>
      </c>
      <c r="BX149" s="59"/>
      <c r="BY149" s="60">
        <f>(IF(P149="","",IF(RIGHT(P149,2)="10",RIGHT(P149,2),RIGHT(P149,1))+0))</f>
        <v>4</v>
      </c>
      <c r="BZ149" s="60">
        <f>(IF(Q149="","",IF(RIGHT(Q149,2)="10",RIGHT(Q149,2),RIGHT(Q149,1))+0))</f>
        <v>3</v>
      </c>
      <c r="CA149" s="61">
        <f>(IF(R149="","",IF(RIGHT(R149,2)="10",RIGHT(R149,2),RIGHT(R149,1))+0))</f>
        <v>4</v>
      </c>
      <c r="CO149" s="43" t="str">
        <f t="shared" si="88"/>
        <v/>
      </c>
      <c r="CP149" s="43" t="str">
        <f t="shared" si="88"/>
        <v/>
      </c>
      <c r="CQ149" s="43" t="str">
        <f t="shared" si="88"/>
        <v/>
      </c>
      <c r="CR149" s="43" t="str">
        <f t="shared" si="88"/>
        <v/>
      </c>
      <c r="CS149" s="43" t="str">
        <f t="shared" si="88"/>
        <v/>
      </c>
      <c r="CU149" s="58" t="str">
        <f>(IF(M149="","",IF(AW149&gt;BV149,"H",IF(AW149&lt;BV149,"A","D"))))</f>
        <v>H</v>
      </c>
      <c r="CV149" s="60" t="str">
        <f>(IF(N149="","",IF(AX149&gt;BW149,"H",IF(AX149&lt;BW149,"A","D"))))</f>
        <v>H</v>
      </c>
      <c r="CW149" s="59"/>
      <c r="CX149" s="60" t="str">
        <f>(IF(P149="","",IF(AZ149&gt;BY149,"H",IF(AZ149&lt;BY149,"A","D"))))</f>
        <v>A</v>
      </c>
      <c r="CY149" s="60" t="str">
        <f>(IF(Q149="","",IF(BA149&gt;BZ149,"H",IF(BA149&lt;BZ149,"A","D"))))</f>
        <v>A</v>
      </c>
      <c r="CZ149" s="61" t="str">
        <f>(IF(R149="","",IF(BB149&gt;CA149,"H",IF(BB149&lt;CA149,"A","D"))))</f>
        <v>A</v>
      </c>
      <c r="DQ149" s="21" t="str">
        <f t="shared" si="89"/>
        <v/>
      </c>
      <c r="DR149" s="21" t="str">
        <f t="shared" si="89"/>
        <v/>
      </c>
      <c r="DT149" s="17" t="str">
        <f t="shared" si="90"/>
        <v>Hampton</v>
      </c>
      <c r="DU149" s="45">
        <f t="shared" si="91"/>
        <v>10</v>
      </c>
      <c r="DV149" s="46">
        <f t="shared" si="92"/>
        <v>2</v>
      </c>
      <c r="DW149" s="46">
        <f t="shared" si="93"/>
        <v>0</v>
      </c>
      <c r="DX149" s="46">
        <f t="shared" si="94"/>
        <v>3</v>
      </c>
      <c r="DY149" s="46">
        <f>COUNTIF(CW$147:CW$152,"A")</f>
        <v>3</v>
      </c>
      <c r="DZ149" s="46">
        <f>COUNTIF(CW$147:CW$152,"D")</f>
        <v>0</v>
      </c>
      <c r="EA149" s="46">
        <f>COUNTIF(CW$147:CW$152,"H")</f>
        <v>2</v>
      </c>
      <c r="EB149" s="45">
        <f t="shared" si="95"/>
        <v>5</v>
      </c>
      <c r="EC149" s="45">
        <f t="shared" si="95"/>
        <v>0</v>
      </c>
      <c r="ED149" s="45">
        <f t="shared" si="95"/>
        <v>5</v>
      </c>
      <c r="EE149" s="47">
        <f>SUM($AW149:$BT149)+SUM(BX$147:BX$152)</f>
        <v>22</v>
      </c>
      <c r="EF149" s="47">
        <f>SUM($BV149:$CS149)+SUM(AY$147:AY$152)</f>
        <v>30</v>
      </c>
      <c r="EG149" s="45">
        <f t="shared" si="96"/>
        <v>10</v>
      </c>
      <c r="EH149" s="47">
        <f t="shared" si="97"/>
        <v>-8</v>
      </c>
      <c r="EI149" s="44"/>
      <c r="EJ149" s="46">
        <f t="shared" si="98"/>
        <v>10</v>
      </c>
      <c r="EK149" s="46">
        <f t="shared" si="99"/>
        <v>5</v>
      </c>
      <c r="EL149" s="46">
        <f t="shared" si="100"/>
        <v>0</v>
      </c>
      <c r="EM149" s="46">
        <f t="shared" si="101"/>
        <v>5</v>
      </c>
      <c r="EN149" s="46">
        <f t="shared" si="102"/>
        <v>22</v>
      </c>
      <c r="EO149" s="46">
        <f t="shared" si="103"/>
        <v>30</v>
      </c>
      <c r="EP149" s="46">
        <f t="shared" si="104"/>
        <v>10</v>
      </c>
      <c r="EQ149" s="46">
        <f t="shared" si="105"/>
        <v>-8</v>
      </c>
      <c r="ES149" s="1">
        <f t="shared" si="106"/>
        <v>0</v>
      </c>
      <c r="ET149" s="1">
        <f t="shared" si="107"/>
        <v>0</v>
      </c>
      <c r="EU149" s="1">
        <f t="shared" si="107"/>
        <v>0</v>
      </c>
      <c r="EV149" s="1">
        <f t="shared" si="107"/>
        <v>0</v>
      </c>
      <c r="EW149" s="1">
        <f t="shared" si="107"/>
        <v>0</v>
      </c>
      <c r="EX149" s="1">
        <f t="shared" si="107"/>
        <v>0</v>
      </c>
      <c r="EY149" s="1">
        <f t="shared" si="107"/>
        <v>0</v>
      </c>
      <c r="EZ149" s="1">
        <f t="shared" si="107"/>
        <v>0</v>
      </c>
    </row>
    <row r="150" spans="1:164" x14ac:dyDescent="0.2">
      <c r="A150" s="1">
        <v>4</v>
      </c>
      <c r="B150" s="1" t="s">
        <v>286</v>
      </c>
      <c r="C150" s="21">
        <v>10</v>
      </c>
      <c r="D150" s="21">
        <v>4</v>
      </c>
      <c r="E150" s="21">
        <v>0</v>
      </c>
      <c r="F150" s="21">
        <v>6</v>
      </c>
      <c r="G150" s="21">
        <v>27</v>
      </c>
      <c r="H150" s="21">
        <v>29</v>
      </c>
      <c r="I150" s="18">
        <v>8</v>
      </c>
      <c r="J150" s="21">
        <v>-2</v>
      </c>
      <c r="L150" s="48" t="s">
        <v>286</v>
      </c>
      <c r="M150" s="62" t="s">
        <v>140</v>
      </c>
      <c r="N150" s="52" t="s">
        <v>246</v>
      </c>
      <c r="O150" s="53" t="s">
        <v>131</v>
      </c>
      <c r="P150" s="50"/>
      <c r="Q150" s="53" t="s">
        <v>112</v>
      </c>
      <c r="R150" s="70" t="s">
        <v>287</v>
      </c>
      <c r="AA150" s="48" t="s">
        <v>286</v>
      </c>
      <c r="AB150" s="62"/>
      <c r="AC150" s="52" t="s">
        <v>249</v>
      </c>
      <c r="AD150" s="53"/>
      <c r="AE150" s="50"/>
      <c r="AF150" s="53"/>
      <c r="AG150" s="70"/>
      <c r="AW150" s="58">
        <f>(IF(M150="","",(IF(MID(M150,2,1)="-",LEFT(M150,1),LEFT(M150,2)))+0))</f>
        <v>2</v>
      </c>
      <c r="AX150" s="60">
        <f>(IF(N150="","",(IF(MID(N150,2,1)="-",LEFT(N150,1),LEFT(N150,2)))+0))</f>
        <v>4</v>
      </c>
      <c r="AY150" s="60">
        <f>(IF(O150="","",(IF(MID(O150,2,1)="-",LEFT(O150,1),LEFT(O150,2)))+0))</f>
        <v>0</v>
      </c>
      <c r="AZ150" s="59"/>
      <c r="BA150" s="60">
        <f>(IF(Q150="","",(IF(MID(Q150,2,1)="-",LEFT(Q150,1),LEFT(Q150,2)))+0))</f>
        <v>5</v>
      </c>
      <c r="BB150" s="61">
        <f>(IF(R150="","",(IF(MID(R150,2,1)="-",LEFT(R150,1),LEFT(R150,2)))+0))</f>
        <v>2</v>
      </c>
      <c r="BP150" s="43" t="str">
        <f t="shared" si="87"/>
        <v/>
      </c>
      <c r="BQ150" s="43" t="str">
        <f t="shared" si="87"/>
        <v/>
      </c>
      <c r="BR150" s="43" t="str">
        <f t="shared" si="87"/>
        <v/>
      </c>
      <c r="BS150" s="43" t="str">
        <f t="shared" si="87"/>
        <v/>
      </c>
      <c r="BT150" s="43" t="str">
        <f t="shared" si="87"/>
        <v/>
      </c>
      <c r="BU150" s="44"/>
      <c r="BV150" s="58">
        <f>(IF(M150="","",IF(RIGHT(M150,2)="10",RIGHT(M150,2),RIGHT(M150,1))+0))</f>
        <v>3</v>
      </c>
      <c r="BW150" s="60">
        <f>(IF(N150="","",IF(RIGHT(N150,2)="10",RIGHT(N150,2),RIGHT(N150,1))+0))</f>
        <v>5</v>
      </c>
      <c r="BX150" s="60">
        <f>(IF(O150="","",IF(RIGHT(O150,2)="10",RIGHT(O150,2),RIGHT(O150,1))+0))</f>
        <v>1</v>
      </c>
      <c r="BY150" s="59"/>
      <c r="BZ150" s="60">
        <f>(IF(Q150="","",IF(RIGHT(Q150,2)="10",RIGHT(Q150,2),RIGHT(Q150,1))+0))</f>
        <v>0</v>
      </c>
      <c r="CA150" s="61">
        <f>(IF(R150="","",IF(RIGHT(R150,2)="10",RIGHT(R150,2),RIGHT(R150,1))+0))</f>
        <v>5</v>
      </c>
      <c r="CO150" s="43" t="str">
        <f t="shared" si="88"/>
        <v/>
      </c>
      <c r="CP150" s="43" t="str">
        <f t="shared" si="88"/>
        <v/>
      </c>
      <c r="CQ150" s="43" t="str">
        <f t="shared" si="88"/>
        <v/>
      </c>
      <c r="CR150" s="43" t="str">
        <f t="shared" si="88"/>
        <v/>
      </c>
      <c r="CS150" s="43" t="str">
        <f t="shared" si="88"/>
        <v/>
      </c>
      <c r="CU150" s="58" t="str">
        <f>(IF(M150="","",IF(AW150&gt;BV150,"H",IF(AW150&lt;BV150,"A","D"))))</f>
        <v>A</v>
      </c>
      <c r="CV150" s="60" t="str">
        <f>(IF(N150="","",IF(AX150&gt;BW150,"H",IF(AX150&lt;BW150,"A","D"))))</f>
        <v>A</v>
      </c>
      <c r="CW150" s="60" t="str">
        <f>(IF(O150="","",IF(AY150&gt;BX150,"H",IF(AY150&lt;BX150,"A","D"))))</f>
        <v>A</v>
      </c>
      <c r="CX150" s="59"/>
      <c r="CY150" s="60" t="str">
        <f>(IF(Q150="","",IF(BA150&gt;BZ150,"H",IF(BA150&lt;BZ150,"A","D"))))</f>
        <v>H</v>
      </c>
      <c r="CZ150" s="61" t="str">
        <f>(IF(R150="","",IF(BB150&gt;CA150,"H",IF(BB150&lt;CA150,"A","D"))))</f>
        <v>A</v>
      </c>
      <c r="DQ150" s="21" t="str">
        <f t="shared" si="89"/>
        <v/>
      </c>
      <c r="DR150" s="21" t="str">
        <f t="shared" si="89"/>
        <v/>
      </c>
      <c r="DT150" s="17" t="str">
        <f t="shared" si="90"/>
        <v>Redhill</v>
      </c>
      <c r="DU150" s="45">
        <f t="shared" si="91"/>
        <v>10</v>
      </c>
      <c r="DV150" s="46">
        <f t="shared" si="92"/>
        <v>1</v>
      </c>
      <c r="DW150" s="46">
        <f t="shared" si="93"/>
        <v>0</v>
      </c>
      <c r="DX150" s="46">
        <f t="shared" si="94"/>
        <v>4</v>
      </c>
      <c r="DY150" s="46">
        <f>COUNTIF(CX$147:CX$152,"A")</f>
        <v>3</v>
      </c>
      <c r="DZ150" s="46">
        <f>COUNTIF(CX$147:CX$152,"D")</f>
        <v>0</v>
      </c>
      <c r="EA150" s="46">
        <f>COUNTIF(CX$147:CX$152,"H")</f>
        <v>2</v>
      </c>
      <c r="EB150" s="45">
        <f t="shared" si="95"/>
        <v>4</v>
      </c>
      <c r="EC150" s="45">
        <f t="shared" si="95"/>
        <v>0</v>
      </c>
      <c r="ED150" s="45">
        <f t="shared" si="95"/>
        <v>6</v>
      </c>
      <c r="EE150" s="47">
        <f>SUM($AW150:$BT150)+SUM(BY$147:BY$152)</f>
        <v>27</v>
      </c>
      <c r="EF150" s="47">
        <f>SUM($BV150:$CS150)+SUM(AZ$147:AZ$152)</f>
        <v>29</v>
      </c>
      <c r="EG150" s="45">
        <f t="shared" si="96"/>
        <v>8</v>
      </c>
      <c r="EH150" s="47">
        <f t="shared" si="97"/>
        <v>-2</v>
      </c>
      <c r="EI150" s="44"/>
      <c r="EJ150" s="46">
        <f t="shared" si="98"/>
        <v>10</v>
      </c>
      <c r="EK150" s="46">
        <f t="shared" si="99"/>
        <v>4</v>
      </c>
      <c r="EL150" s="46">
        <f t="shared" si="100"/>
        <v>0</v>
      </c>
      <c r="EM150" s="46">
        <f t="shared" si="101"/>
        <v>6</v>
      </c>
      <c r="EN150" s="46">
        <f t="shared" si="102"/>
        <v>27</v>
      </c>
      <c r="EO150" s="46">
        <f t="shared" si="103"/>
        <v>29</v>
      </c>
      <c r="EP150" s="46">
        <f t="shared" si="104"/>
        <v>8</v>
      </c>
      <c r="EQ150" s="46">
        <f t="shared" si="105"/>
        <v>-2</v>
      </c>
      <c r="ES150" s="1">
        <f t="shared" si="106"/>
        <v>0</v>
      </c>
      <c r="ET150" s="1">
        <f t="shared" si="107"/>
        <v>0</v>
      </c>
      <c r="EU150" s="1">
        <f t="shared" si="107"/>
        <v>0</v>
      </c>
      <c r="EV150" s="1">
        <f t="shared" si="107"/>
        <v>0</v>
      </c>
      <c r="EW150" s="1">
        <f t="shared" si="107"/>
        <v>0</v>
      </c>
      <c r="EX150" s="1">
        <f t="shared" si="107"/>
        <v>0</v>
      </c>
      <c r="EY150" s="1">
        <f t="shared" si="107"/>
        <v>0</v>
      </c>
      <c r="EZ150" s="1">
        <f t="shared" si="107"/>
        <v>0</v>
      </c>
    </row>
    <row r="151" spans="1:164" x14ac:dyDescent="0.2">
      <c r="A151" s="1">
        <v>5</v>
      </c>
      <c r="B151" s="1" t="s">
        <v>273</v>
      </c>
      <c r="C151" s="21">
        <v>10</v>
      </c>
      <c r="D151" s="21">
        <v>3</v>
      </c>
      <c r="E151" s="21">
        <v>0</v>
      </c>
      <c r="F151" s="21">
        <v>7</v>
      </c>
      <c r="G151" s="21">
        <v>11</v>
      </c>
      <c r="H151" s="21">
        <v>31</v>
      </c>
      <c r="I151" s="18">
        <v>6</v>
      </c>
      <c r="J151" s="21">
        <v>-20</v>
      </c>
      <c r="L151" s="48" t="s">
        <v>288</v>
      </c>
      <c r="M151" s="85" t="s">
        <v>131</v>
      </c>
      <c r="N151" s="52" t="s">
        <v>230</v>
      </c>
      <c r="O151" s="53" t="s">
        <v>130</v>
      </c>
      <c r="P151" s="53" t="s">
        <v>113</v>
      </c>
      <c r="Q151" s="50"/>
      <c r="R151" s="90" t="s">
        <v>216</v>
      </c>
      <c r="AA151" s="48" t="s">
        <v>288</v>
      </c>
      <c r="AB151" s="85"/>
      <c r="AC151" s="52" t="s">
        <v>289</v>
      </c>
      <c r="AD151" s="53"/>
      <c r="AE151" s="53"/>
      <c r="AF151" s="50"/>
      <c r="AG151" s="57" t="s">
        <v>231</v>
      </c>
      <c r="AW151" s="58">
        <f>(IF(M151="","",(IF(MID(M151,2,1)="-",LEFT(M151,1),LEFT(M151,2)))+0))</f>
        <v>0</v>
      </c>
      <c r="AX151" s="60">
        <f>(IF(N151="","",(IF(MID(N151,2,1)="-",LEFT(N151,1),LEFT(N151,2)))+0))</f>
        <v>1</v>
      </c>
      <c r="AY151" s="60">
        <f>(IF(O151="","",(IF(MID(O151,2,1)="-",LEFT(O151,1),LEFT(O151,2)))+0))</f>
        <v>3</v>
      </c>
      <c r="AZ151" s="60">
        <f>(IF(P151="","",(IF(MID(P151,2,1)="-",LEFT(P151,1),LEFT(P151,2)))+0))</f>
        <v>1</v>
      </c>
      <c r="BA151" s="59"/>
      <c r="BB151" s="61">
        <f>(IF(R151="","",(IF(MID(R151,2,1)="-",LEFT(R151,1),LEFT(R151,2)))+0))</f>
        <v>0</v>
      </c>
      <c r="BP151" s="43" t="str">
        <f t="shared" si="87"/>
        <v/>
      </c>
      <c r="BQ151" s="43" t="str">
        <f t="shared" si="87"/>
        <v/>
      </c>
      <c r="BR151" s="43" t="str">
        <f t="shared" si="87"/>
        <v/>
      </c>
      <c r="BS151" s="43" t="str">
        <f t="shared" si="87"/>
        <v/>
      </c>
      <c r="BT151" s="43" t="str">
        <f t="shared" si="87"/>
        <v/>
      </c>
      <c r="BU151" s="44"/>
      <c r="BV151" s="58">
        <f>(IF(M151="","",IF(RIGHT(M151,2)="10",RIGHT(M151,2),RIGHT(M151,1))+0))</f>
        <v>1</v>
      </c>
      <c r="BW151" s="60">
        <f>(IF(N151="","",IF(RIGHT(N151,2)="10",RIGHT(N151,2),RIGHT(N151,1))+0))</f>
        <v>3</v>
      </c>
      <c r="BX151" s="60">
        <f>(IF(O151="","",IF(RIGHT(O151,2)="10",RIGHT(O151,2),RIGHT(O151,1))+0))</f>
        <v>4</v>
      </c>
      <c r="BY151" s="60">
        <f>(IF(P151="","",IF(RIGHT(P151,2)="10",RIGHT(P151,2),RIGHT(P151,1))+0))</f>
        <v>4</v>
      </c>
      <c r="BZ151" s="59"/>
      <c r="CA151" s="61">
        <f>(IF(R151="","",IF(RIGHT(R151,2)="10",RIGHT(R151,2),RIGHT(R151,1))+0))</f>
        <v>2</v>
      </c>
      <c r="CO151" s="43" t="str">
        <f t="shared" si="88"/>
        <v/>
      </c>
      <c r="CP151" s="43" t="str">
        <f t="shared" si="88"/>
        <v/>
      </c>
      <c r="CQ151" s="43" t="str">
        <f t="shared" si="88"/>
        <v/>
      </c>
      <c r="CR151" s="43" t="str">
        <f t="shared" si="88"/>
        <v/>
      </c>
      <c r="CS151" s="43" t="str">
        <f t="shared" si="88"/>
        <v/>
      </c>
      <c r="CU151" s="58" t="str">
        <f>(IF(M151="","",IF(AW151&gt;BV151,"H",IF(AW151&lt;BV151,"A","D"))))</f>
        <v>A</v>
      </c>
      <c r="CV151" s="60" t="str">
        <f>(IF(N151="","",IF(AX151&gt;BW151,"H",IF(AX151&lt;BW151,"A","D"))))</f>
        <v>A</v>
      </c>
      <c r="CW151" s="60" t="str">
        <f>(IF(O151="","",IF(AY151&gt;BX151,"H",IF(AY151&lt;BX151,"A","D"))))</f>
        <v>A</v>
      </c>
      <c r="CX151" s="60" t="str">
        <f>(IF(P151="","",IF(AZ151&gt;BY151,"H",IF(AZ151&lt;BY151,"A","D"))))</f>
        <v>A</v>
      </c>
      <c r="CY151" s="59"/>
      <c r="CZ151" s="61" t="str">
        <f>(IF(R151="","",IF(BB151&gt;CA151,"H",IF(BB151&lt;CA151,"A","D"))))</f>
        <v>A</v>
      </c>
      <c r="DQ151" s="21" t="str">
        <f t="shared" si="89"/>
        <v/>
      </c>
      <c r="DR151" s="21" t="str">
        <f t="shared" si="89"/>
        <v/>
      </c>
      <c r="DT151" s="17" t="str">
        <f t="shared" si="90"/>
        <v>Whyteleafe</v>
      </c>
      <c r="DU151" s="45">
        <f t="shared" si="91"/>
        <v>10</v>
      </c>
      <c r="DV151" s="46">
        <f t="shared" si="92"/>
        <v>0</v>
      </c>
      <c r="DW151" s="46">
        <f t="shared" si="93"/>
        <v>0</v>
      </c>
      <c r="DX151" s="46">
        <f t="shared" si="94"/>
        <v>5</v>
      </c>
      <c r="DY151" s="46">
        <f>COUNTIF(CY$147:CY$152,"A")</f>
        <v>1</v>
      </c>
      <c r="DZ151" s="46">
        <f>COUNTIF(CY$147:CY$152,"D")</f>
        <v>0</v>
      </c>
      <c r="EA151" s="46">
        <f>COUNTIF(CY$147:CY$152,"H")</f>
        <v>4</v>
      </c>
      <c r="EB151" s="45">
        <f t="shared" si="95"/>
        <v>1</v>
      </c>
      <c r="EC151" s="45">
        <f t="shared" si="95"/>
        <v>0</v>
      </c>
      <c r="ED151" s="45">
        <f t="shared" si="95"/>
        <v>9</v>
      </c>
      <c r="EE151" s="47">
        <f>SUM($AW151:$BT151)+SUM(BZ$147:BZ$152)</f>
        <v>9</v>
      </c>
      <c r="EF151" s="47">
        <f>SUM($BV151:$CS151)+SUM(BA$147:BA$152)</f>
        <v>30</v>
      </c>
      <c r="EG151" s="45">
        <f t="shared" si="96"/>
        <v>2</v>
      </c>
      <c r="EH151" s="47">
        <f t="shared" si="97"/>
        <v>-21</v>
      </c>
      <c r="EI151" s="44"/>
      <c r="EJ151" s="46">
        <f t="shared" si="98"/>
        <v>10</v>
      </c>
      <c r="EK151" s="46">
        <f t="shared" si="99"/>
        <v>1</v>
      </c>
      <c r="EL151" s="46">
        <f t="shared" si="100"/>
        <v>0</v>
      </c>
      <c r="EM151" s="46">
        <f t="shared" si="101"/>
        <v>9</v>
      </c>
      <c r="EN151" s="46">
        <f t="shared" si="102"/>
        <v>9</v>
      </c>
      <c r="EO151" s="46">
        <f t="shared" si="103"/>
        <v>30</v>
      </c>
      <c r="EP151" s="46">
        <f t="shared" si="104"/>
        <v>2</v>
      </c>
      <c r="EQ151" s="46">
        <f t="shared" si="105"/>
        <v>-21</v>
      </c>
      <c r="ES151" s="1">
        <f t="shared" si="106"/>
        <v>0</v>
      </c>
      <c r="ET151" s="1">
        <f t="shared" si="107"/>
        <v>0</v>
      </c>
      <c r="EU151" s="1">
        <f t="shared" si="107"/>
        <v>0</v>
      </c>
      <c r="EV151" s="1">
        <f t="shared" si="107"/>
        <v>0</v>
      </c>
      <c r="EW151" s="1">
        <f t="shared" si="107"/>
        <v>0</v>
      </c>
      <c r="EX151" s="1">
        <f t="shared" si="107"/>
        <v>0</v>
      </c>
      <c r="EY151" s="1">
        <f t="shared" si="107"/>
        <v>0</v>
      </c>
      <c r="EZ151" s="1">
        <f t="shared" si="107"/>
        <v>0</v>
      </c>
    </row>
    <row r="152" spans="1:164" ht="12" thickBot="1" x14ac:dyDescent="0.25">
      <c r="A152" s="1">
        <v>6</v>
      </c>
      <c r="B152" s="1" t="s">
        <v>288</v>
      </c>
      <c r="C152" s="21">
        <v>10</v>
      </c>
      <c r="D152" s="21">
        <v>1</v>
      </c>
      <c r="E152" s="21">
        <v>0</v>
      </c>
      <c r="F152" s="21">
        <v>9</v>
      </c>
      <c r="G152" s="21">
        <v>9</v>
      </c>
      <c r="H152" s="21">
        <v>30</v>
      </c>
      <c r="I152" s="18">
        <v>2</v>
      </c>
      <c r="J152" s="21">
        <v>-21</v>
      </c>
      <c r="L152" s="72" t="s">
        <v>272</v>
      </c>
      <c r="M152" s="91" t="s">
        <v>122</v>
      </c>
      <c r="N152" s="76" t="s">
        <v>123</v>
      </c>
      <c r="O152" s="75" t="s">
        <v>213</v>
      </c>
      <c r="P152" s="75" t="s">
        <v>141</v>
      </c>
      <c r="Q152" s="92" t="s">
        <v>213</v>
      </c>
      <c r="R152" s="77"/>
      <c r="AA152" s="72" t="s">
        <v>272</v>
      </c>
      <c r="AB152" s="91"/>
      <c r="AC152" s="76" t="s">
        <v>290</v>
      </c>
      <c r="AD152" s="78" t="s">
        <v>291</v>
      </c>
      <c r="AE152" s="78" t="s">
        <v>292</v>
      </c>
      <c r="AF152" s="92"/>
      <c r="AG152" s="77"/>
      <c r="AW152" s="80">
        <f>(IF(M152="","",(IF(MID(M152,2,1)="-",LEFT(M152,1),LEFT(M152,2)))+0))</f>
        <v>4</v>
      </c>
      <c r="AX152" s="81">
        <f>(IF(N152="","",(IF(MID(N152,2,1)="-",LEFT(N152,1),LEFT(N152,2)))+0))</f>
        <v>3</v>
      </c>
      <c r="AY152" s="81">
        <f>(IF(O152="","",(IF(MID(O152,2,1)="-",LEFT(O152,1),LEFT(O152,2)))+0))</f>
        <v>4</v>
      </c>
      <c r="AZ152" s="81">
        <f>(IF(P152="","",(IF(MID(P152,2,1)="-",LEFT(P152,1),LEFT(P152,2)))+0))</f>
        <v>3</v>
      </c>
      <c r="BA152" s="81">
        <f>(IF(Q152="","",(IF(MID(Q152,2,1)="-",LEFT(Q152,1),LEFT(Q152,2)))+0))</f>
        <v>4</v>
      </c>
      <c r="BB152" s="82"/>
      <c r="BP152" s="43" t="str">
        <f t="shared" si="87"/>
        <v/>
      </c>
      <c r="BQ152" s="43" t="str">
        <f t="shared" si="87"/>
        <v/>
      </c>
      <c r="BR152" s="43" t="str">
        <f t="shared" si="87"/>
        <v/>
      </c>
      <c r="BS152" s="43" t="str">
        <f t="shared" si="87"/>
        <v/>
      </c>
      <c r="BT152" s="43" t="str">
        <f t="shared" si="87"/>
        <v/>
      </c>
      <c r="BU152" s="44"/>
      <c r="BV152" s="80">
        <f>(IF(M152="","",IF(RIGHT(M152,2)="10",RIGHT(M152,2),RIGHT(M152,1))+0))</f>
        <v>1</v>
      </c>
      <c r="BW152" s="81">
        <f>(IF(N152="","",IF(RIGHT(N152,2)="10",RIGHT(N152,2),RIGHT(N152,1))+0))</f>
        <v>1</v>
      </c>
      <c r="BX152" s="81">
        <f>(IF(O152="","",IF(RIGHT(O152,2)="10",RIGHT(O152,2),RIGHT(O152,1))+0))</f>
        <v>0</v>
      </c>
      <c r="BY152" s="81">
        <f>(IF(P152="","",IF(RIGHT(P152,2)="10",RIGHT(P152,2),RIGHT(P152,1))+0))</f>
        <v>2</v>
      </c>
      <c r="BZ152" s="81">
        <f>(IF(Q152="","",IF(RIGHT(Q152,2)="10",RIGHT(Q152,2),RIGHT(Q152,1))+0))</f>
        <v>0</v>
      </c>
      <c r="CA152" s="82"/>
      <c r="CO152" s="43" t="str">
        <f t="shared" si="88"/>
        <v/>
      </c>
      <c r="CP152" s="43" t="str">
        <f t="shared" si="88"/>
        <v/>
      </c>
      <c r="CQ152" s="43" t="str">
        <f t="shared" si="88"/>
        <v/>
      </c>
      <c r="CR152" s="43" t="str">
        <f t="shared" si="88"/>
        <v/>
      </c>
      <c r="CS152" s="43" t="str">
        <f t="shared" si="88"/>
        <v/>
      </c>
      <c r="CU152" s="80" t="str">
        <f>(IF(M152="","",IF(AW152&gt;BV152,"H",IF(AW152&lt;BV152,"A","D"))))</f>
        <v>H</v>
      </c>
      <c r="CV152" s="81" t="str">
        <f>(IF(N152="","",IF(AX152&gt;BW152,"H",IF(AX152&lt;BW152,"A","D"))))</f>
        <v>H</v>
      </c>
      <c r="CW152" s="81" t="str">
        <f>(IF(O152="","",IF(AY152&gt;BX152,"H",IF(AY152&lt;BX152,"A","D"))))</f>
        <v>H</v>
      </c>
      <c r="CX152" s="81" t="str">
        <f>(IF(P152="","",IF(AZ152&gt;BY152,"H",IF(AZ152&lt;BY152,"A","D"))))</f>
        <v>H</v>
      </c>
      <c r="CY152" s="81" t="str">
        <f>(IF(Q152="","",IF(BA152&gt;BZ152,"H",IF(BA152&lt;BZ152,"A","D"))))</f>
        <v>H</v>
      </c>
      <c r="CZ152" s="82"/>
      <c r="DQ152" s="21" t="str">
        <f t="shared" si="89"/>
        <v/>
      </c>
      <c r="DR152" s="21" t="str">
        <f t="shared" si="89"/>
        <v/>
      </c>
      <c r="DT152" s="17" t="str">
        <f t="shared" si="90"/>
        <v>Woking</v>
      </c>
      <c r="DU152" s="45">
        <f t="shared" si="91"/>
        <v>10</v>
      </c>
      <c r="DV152" s="46">
        <f t="shared" si="92"/>
        <v>5</v>
      </c>
      <c r="DW152" s="46">
        <f t="shared" si="93"/>
        <v>0</v>
      </c>
      <c r="DX152" s="46">
        <f t="shared" si="94"/>
        <v>0</v>
      </c>
      <c r="DY152" s="46">
        <f>COUNTIF(CZ$147:CZ$152,"A")</f>
        <v>4</v>
      </c>
      <c r="DZ152" s="46">
        <f>COUNTIF(CZ$147:CZ$152,"D")</f>
        <v>1</v>
      </c>
      <c r="EA152" s="46">
        <f>COUNTIF(CZ$147:CZ$152,"H")</f>
        <v>0</v>
      </c>
      <c r="EB152" s="45">
        <f t="shared" si="95"/>
        <v>9</v>
      </c>
      <c r="EC152" s="45">
        <f t="shared" si="95"/>
        <v>1</v>
      </c>
      <c r="ED152" s="45">
        <f t="shared" si="95"/>
        <v>0</v>
      </c>
      <c r="EE152" s="47">
        <f>SUM($AW152:$BT152)+SUM(CA$147:CA$152)</f>
        <v>32</v>
      </c>
      <c r="EF152" s="47">
        <f>SUM($BV152:$CS152)+SUM(BB$147:BB$152)</f>
        <v>7</v>
      </c>
      <c r="EG152" s="45">
        <f t="shared" si="96"/>
        <v>19</v>
      </c>
      <c r="EH152" s="47">
        <f t="shared" si="97"/>
        <v>25</v>
      </c>
      <c r="EI152" s="44"/>
      <c r="EJ152" s="46">
        <f t="shared" si="98"/>
        <v>10</v>
      </c>
      <c r="EK152" s="46">
        <f t="shared" si="99"/>
        <v>9</v>
      </c>
      <c r="EL152" s="46">
        <f t="shared" si="100"/>
        <v>1</v>
      </c>
      <c r="EM152" s="46">
        <f t="shared" si="101"/>
        <v>0</v>
      </c>
      <c r="EN152" s="46">
        <f t="shared" si="102"/>
        <v>32</v>
      </c>
      <c r="EO152" s="46">
        <f t="shared" si="103"/>
        <v>7</v>
      </c>
      <c r="EP152" s="46">
        <f t="shared" si="104"/>
        <v>19</v>
      </c>
      <c r="EQ152" s="46">
        <f t="shared" si="105"/>
        <v>25</v>
      </c>
      <c r="ES152" s="1">
        <f t="shared" si="106"/>
        <v>0</v>
      </c>
      <c r="ET152" s="1">
        <f t="shared" si="107"/>
        <v>0</v>
      </c>
      <c r="EU152" s="1">
        <f t="shared" si="107"/>
        <v>0</v>
      </c>
      <c r="EV152" s="1">
        <f t="shared" si="107"/>
        <v>0</v>
      </c>
      <c r="EW152" s="1">
        <f t="shared" si="107"/>
        <v>0</v>
      </c>
      <c r="EX152" s="1">
        <f t="shared" si="107"/>
        <v>0</v>
      </c>
      <c r="EY152" s="1">
        <f t="shared" si="107"/>
        <v>0</v>
      </c>
      <c r="EZ152" s="1">
        <f t="shared" si="107"/>
        <v>0</v>
      </c>
    </row>
    <row r="153" spans="1:164" x14ac:dyDescent="0.2">
      <c r="D153" s="24">
        <f>SUM(D147:D152)</f>
        <v>29</v>
      </c>
      <c r="E153" s="24">
        <f>SUM(E147:E152)</f>
        <v>2</v>
      </c>
      <c r="F153" s="24">
        <f>SUM(F147:F152)</f>
        <v>29</v>
      </c>
      <c r="G153" s="24">
        <f>SUM(G147:G152)</f>
        <v>145</v>
      </c>
      <c r="H153" s="24">
        <f>SUM(H147:H152)</f>
        <v>145</v>
      </c>
      <c r="I153" s="21"/>
      <c r="J153" s="24">
        <f>SUM(J147:J152)</f>
        <v>0</v>
      </c>
      <c r="DQ153" s="21" t="str">
        <f t="shared" si="89"/>
        <v/>
      </c>
      <c r="DR153" s="21" t="str">
        <f t="shared" si="89"/>
        <v/>
      </c>
      <c r="DT153" s="17"/>
      <c r="DU153" s="45"/>
      <c r="DV153" s="46"/>
      <c r="DW153" s="46"/>
      <c r="DX153" s="46"/>
      <c r="DY153" s="46"/>
      <c r="DZ153" s="46"/>
      <c r="EA153" s="46"/>
      <c r="EB153" s="45"/>
      <c r="EC153" s="45"/>
      <c r="ED153" s="45"/>
      <c r="EE153" s="47"/>
      <c r="EF153" s="47"/>
      <c r="EG153" s="45"/>
      <c r="EH153" s="47"/>
      <c r="EI153" s="44"/>
      <c r="EJ153" s="46"/>
      <c r="EK153" s="46"/>
      <c r="EL153" s="46"/>
      <c r="EM153" s="46"/>
      <c r="EN153" s="46"/>
      <c r="EO153" s="46"/>
      <c r="EP153" s="46"/>
      <c r="EQ153" s="46"/>
    </row>
    <row r="154" spans="1:164" ht="12" thickBot="1" x14ac:dyDescent="0.25">
      <c r="A154" s="17" t="s">
        <v>293</v>
      </c>
      <c r="B154" s="17"/>
      <c r="C154" s="20" t="s">
        <v>266</v>
      </c>
      <c r="D154" s="18"/>
      <c r="E154" s="18"/>
      <c r="F154" s="18"/>
      <c r="G154" s="18"/>
      <c r="H154" s="18"/>
      <c r="J154" s="18"/>
      <c r="L154" s="17"/>
    </row>
    <row r="155" spans="1:164" ht="12" thickBot="1" x14ac:dyDescent="0.25">
      <c r="A155" s="17" t="s">
        <v>11</v>
      </c>
      <c r="B155" s="17" t="s">
        <v>12</v>
      </c>
      <c r="C155" s="18" t="s">
        <v>13</v>
      </c>
      <c r="D155" s="18" t="s">
        <v>14</v>
      </c>
      <c r="E155" s="18" t="s">
        <v>15</v>
      </c>
      <c r="F155" s="18" t="s">
        <v>16</v>
      </c>
      <c r="G155" s="18" t="s">
        <v>17</v>
      </c>
      <c r="H155" s="18" t="s">
        <v>18</v>
      </c>
      <c r="I155" s="18" t="s">
        <v>19</v>
      </c>
      <c r="J155" s="18" t="s">
        <v>97</v>
      </c>
      <c r="L155" s="30"/>
      <c r="M155" s="31" t="s">
        <v>294</v>
      </c>
      <c r="N155" s="32" t="s">
        <v>267</v>
      </c>
      <c r="O155" s="33" t="s">
        <v>269</v>
      </c>
      <c r="P155" s="33" t="s">
        <v>165</v>
      </c>
      <c r="Q155" s="31" t="s">
        <v>270</v>
      </c>
      <c r="R155" s="31" t="s">
        <v>271</v>
      </c>
      <c r="S155" s="94" t="s">
        <v>16</v>
      </c>
      <c r="AA155" s="30"/>
      <c r="AB155" s="31" t="s">
        <v>294</v>
      </c>
      <c r="AC155" s="32" t="s">
        <v>267</v>
      </c>
      <c r="AD155" s="33" t="s">
        <v>269</v>
      </c>
      <c r="AE155" s="33" t="s">
        <v>165</v>
      </c>
      <c r="AF155" s="31" t="s">
        <v>270</v>
      </c>
      <c r="AG155" s="34" t="s">
        <v>271</v>
      </c>
      <c r="AH155" s="94" t="s">
        <v>16</v>
      </c>
      <c r="DU155" s="21" t="s">
        <v>13</v>
      </c>
      <c r="DV155" s="21" t="s">
        <v>91</v>
      </c>
      <c r="DW155" s="21" t="s">
        <v>92</v>
      </c>
      <c r="DX155" s="21" t="s">
        <v>93</v>
      </c>
      <c r="DY155" s="21" t="s">
        <v>94</v>
      </c>
      <c r="DZ155" s="21" t="s">
        <v>95</v>
      </c>
      <c r="EA155" s="21" t="s">
        <v>96</v>
      </c>
      <c r="EB155" s="21" t="s">
        <v>14</v>
      </c>
      <c r="EC155" s="21" t="s">
        <v>15</v>
      </c>
      <c r="ED155" s="21" t="s">
        <v>16</v>
      </c>
      <c r="EE155" s="21" t="s">
        <v>17</v>
      </c>
      <c r="EF155" s="21" t="s">
        <v>18</v>
      </c>
      <c r="EG155" s="21" t="s">
        <v>19</v>
      </c>
      <c r="EH155" s="21" t="s">
        <v>97</v>
      </c>
      <c r="EI155" s="21"/>
      <c r="EJ155" s="21" t="s">
        <v>13</v>
      </c>
      <c r="EK155" s="21" t="s">
        <v>14</v>
      </c>
      <c r="EL155" s="21" t="s">
        <v>15</v>
      </c>
      <c r="EM155" s="21" t="s">
        <v>16</v>
      </c>
      <c r="EN155" s="21" t="s">
        <v>17</v>
      </c>
      <c r="EO155" s="21" t="s">
        <v>18</v>
      </c>
      <c r="EP155" s="21" t="s">
        <v>19</v>
      </c>
      <c r="EQ155" s="21" t="s">
        <v>97</v>
      </c>
    </row>
    <row r="156" spans="1:164" x14ac:dyDescent="0.2">
      <c r="A156" s="1">
        <v>1</v>
      </c>
      <c r="B156" s="1" t="s">
        <v>295</v>
      </c>
      <c r="C156" s="21">
        <v>10</v>
      </c>
      <c r="D156" s="21">
        <v>8</v>
      </c>
      <c r="E156" s="21">
        <v>1</v>
      </c>
      <c r="F156" s="21">
        <v>1</v>
      </c>
      <c r="G156" s="21">
        <v>19</v>
      </c>
      <c r="H156" s="21">
        <v>5</v>
      </c>
      <c r="I156" s="18">
        <v>17</v>
      </c>
      <c r="J156" s="21">
        <v>14</v>
      </c>
      <c r="L156" s="35" t="s">
        <v>295</v>
      </c>
      <c r="M156" s="36"/>
      <c r="N156" s="32" t="s">
        <v>123</v>
      </c>
      <c r="O156" s="33" t="s">
        <v>121</v>
      </c>
      <c r="P156" s="33" t="s">
        <v>146</v>
      </c>
      <c r="Q156" s="31" t="s">
        <v>102</v>
      </c>
      <c r="R156" s="31" t="s">
        <v>208</v>
      </c>
      <c r="S156" s="97" t="s">
        <v>296</v>
      </c>
      <c r="AA156" s="35" t="s">
        <v>295</v>
      </c>
      <c r="AB156" s="36"/>
      <c r="AC156" s="32" t="s">
        <v>297</v>
      </c>
      <c r="AD156" s="33"/>
      <c r="AE156" s="33"/>
      <c r="AF156" s="31"/>
      <c r="AG156" s="98" t="s">
        <v>298</v>
      </c>
      <c r="AH156" s="97" t="s">
        <v>296</v>
      </c>
      <c r="AP156" s="1" t="s">
        <v>106</v>
      </c>
      <c r="AW156" s="40"/>
      <c r="AX156" s="41">
        <f>(IF(N156="","",(IF(MID(N156,2,1)="-",LEFT(N156,1),LEFT(N156,2)))+0))</f>
        <v>3</v>
      </c>
      <c r="AY156" s="41">
        <f>(IF(O156="","",(IF(MID(O156,2,1)="-",LEFT(O156,1),LEFT(O156,2)))+0))</f>
        <v>2</v>
      </c>
      <c r="AZ156" s="41">
        <f>(IF(P156="","",(IF(MID(P156,2,1)="-",LEFT(P156,1),LEFT(P156,2)))+0))</f>
        <v>2</v>
      </c>
      <c r="BA156" s="41">
        <f>(IF(Q156="","",(IF(MID(Q156,2,1)="-",LEFT(Q156,1),LEFT(Q156,2)))+0))</f>
        <v>3</v>
      </c>
      <c r="BB156" s="42">
        <f>(IF(R156="","",(IF(MID(R156,2,1)="-",LEFT(R156,1),LEFT(R156,2)))+0))</f>
        <v>1</v>
      </c>
      <c r="BM156" s="21"/>
      <c r="BN156" s="21"/>
      <c r="BO156" s="21"/>
      <c r="BP156" s="43" t="str">
        <f t="shared" ref="BP156:BT161" si="108">(IF(AQ156="","",(IF(MID(AQ156,2,1)="-",LEFT(AQ156,1),LEFT(AQ156,2)))+0))</f>
        <v/>
      </c>
      <c r="BQ156" s="43" t="str">
        <f t="shared" si="108"/>
        <v/>
      </c>
      <c r="BR156" s="43" t="str">
        <f t="shared" si="108"/>
        <v/>
      </c>
      <c r="BS156" s="43" t="str">
        <f t="shared" si="108"/>
        <v/>
      </c>
      <c r="BT156" s="43" t="str">
        <f t="shared" si="108"/>
        <v/>
      </c>
      <c r="BU156" s="44"/>
      <c r="BV156" s="40"/>
      <c r="BW156" s="41">
        <f>(IF(N156="","",IF(RIGHT(N156,2)="10",RIGHT(N156,2),RIGHT(N156,1))+0))</f>
        <v>1</v>
      </c>
      <c r="BX156" s="41">
        <f>(IF(O156="","",IF(RIGHT(O156,2)="10",RIGHT(O156,2),RIGHT(O156,1))+0))</f>
        <v>1</v>
      </c>
      <c r="BY156" s="41">
        <f>(IF(P156="","",IF(RIGHT(P156,2)="10",RIGHT(P156,2),RIGHT(P156,1))+0))</f>
        <v>0</v>
      </c>
      <c r="BZ156" s="41">
        <f>(IF(Q156="","",IF(RIGHT(Q156,2)="10",RIGHT(Q156,2),RIGHT(Q156,1))+0))</f>
        <v>0</v>
      </c>
      <c r="CA156" s="42">
        <f>(IF(R156="","",IF(RIGHT(R156,2)="10",RIGHT(R156,2),RIGHT(R156,1))+0))</f>
        <v>0</v>
      </c>
      <c r="CL156" s="21"/>
      <c r="CM156" s="21"/>
      <c r="CN156" s="21"/>
      <c r="CO156" s="43" t="str">
        <f t="shared" ref="CO156:CS161" si="109">(IF(AQ156="","",IF(RIGHT(AQ156,2)="10",RIGHT(AQ156,2),RIGHT(AQ156,1))+0))</f>
        <v/>
      </c>
      <c r="CP156" s="43" t="str">
        <f t="shared" si="109"/>
        <v/>
      </c>
      <c r="CQ156" s="43" t="str">
        <f t="shared" si="109"/>
        <v/>
      </c>
      <c r="CR156" s="43" t="str">
        <f t="shared" si="109"/>
        <v/>
      </c>
      <c r="CS156" s="43" t="str">
        <f t="shared" si="109"/>
        <v/>
      </c>
      <c r="CU156" s="40"/>
      <c r="CV156" s="41" t="str">
        <f>(IF(N156="","",IF(AX156&gt;BW156,"H",IF(AX156&lt;BW156,"A","D"))))</f>
        <v>H</v>
      </c>
      <c r="CW156" s="41" t="str">
        <f>(IF(O156="","",IF(AY156&gt;BX156,"H",IF(AY156&lt;BX156,"A","D"))))</f>
        <v>H</v>
      </c>
      <c r="CX156" s="41" t="str">
        <f>(IF(P156="","",IF(AZ156&gt;BY156,"H",IF(AZ156&lt;BY156,"A","D"))))</f>
        <v>H</v>
      </c>
      <c r="CY156" s="41" t="str">
        <f>(IF(Q156="","",IF(BA156&gt;BZ156,"H",IF(BA156&lt;BZ156,"A","D"))))</f>
        <v>H</v>
      </c>
      <c r="CZ156" s="42" t="str">
        <f>(IF(R156="","",IF(BB156&gt;CA156,"H",IF(BB156&lt;CA156,"A","D"))))</f>
        <v>H</v>
      </c>
      <c r="DK156" s="21"/>
      <c r="DL156" s="21"/>
      <c r="DM156" s="21"/>
      <c r="DN156" s="21" t="str">
        <f t="shared" ref="DN156:DR162" si="110">(IF(AQ156="","",IF(BP156&gt;CO156,"H",IF(BP156&lt;CO156,"A","D"))))</f>
        <v/>
      </c>
      <c r="DO156" s="21" t="str">
        <f t="shared" si="110"/>
        <v/>
      </c>
      <c r="DP156" s="21" t="str">
        <f t="shared" si="110"/>
        <v/>
      </c>
      <c r="DQ156" s="21" t="str">
        <f t="shared" si="110"/>
        <v/>
      </c>
      <c r="DR156" s="21" t="str">
        <f t="shared" si="110"/>
        <v/>
      </c>
      <c r="DT156" s="17" t="str">
        <f t="shared" ref="DT156:DT161" si="111">L156</f>
        <v>Carshalton Athletic</v>
      </c>
      <c r="DU156" s="45">
        <f t="shared" ref="DU156:DU161" si="112">SUM(EB156:ED156)</f>
        <v>10</v>
      </c>
      <c r="DV156" s="46">
        <f t="shared" ref="DV156:DV161" si="113">COUNTIF($CU156:$DR156,"H")</f>
        <v>5</v>
      </c>
      <c r="DW156" s="46">
        <f t="shared" ref="DW156:DW161" si="114">COUNTIF($CU156:$DR156,"D")</f>
        <v>0</v>
      </c>
      <c r="DX156" s="46">
        <f t="shared" ref="DX156:DX161" si="115">COUNTIF($CU156:$DR156,"A")</f>
        <v>0</v>
      </c>
      <c r="DY156" s="46">
        <f>COUNTIF(CU$156:CU$161,"A")</f>
        <v>3</v>
      </c>
      <c r="DZ156" s="46">
        <f>COUNTIF(CU$156:CU$161,"D")</f>
        <v>1</v>
      </c>
      <c r="EA156" s="46">
        <f>COUNTIF(CU$156:CU$161,"H")</f>
        <v>1</v>
      </c>
      <c r="EB156" s="45">
        <f t="shared" ref="EB156:ED161" si="116">DV156+DY156</f>
        <v>8</v>
      </c>
      <c r="EC156" s="45">
        <f t="shared" si="116"/>
        <v>1</v>
      </c>
      <c r="ED156" s="45">
        <f t="shared" si="116"/>
        <v>1</v>
      </c>
      <c r="EE156" s="47">
        <f>SUM($AW156:$BT156)+SUM(BV$156:BV$161)</f>
        <v>19</v>
      </c>
      <c r="EF156" s="47">
        <f>SUM($BV156:$CS156)+SUM(AW$156:AW$161)</f>
        <v>5</v>
      </c>
      <c r="EG156" s="45">
        <f t="shared" ref="EG156:EG161" si="117">(EB156*2)+EC156</f>
        <v>17</v>
      </c>
      <c r="EH156" s="47">
        <f t="shared" ref="EH156:EH161" si="118">EE156-EF156</f>
        <v>14</v>
      </c>
      <c r="EI156" s="44"/>
      <c r="EJ156" s="46">
        <f t="shared" ref="EJ156:EJ161" si="119">VLOOKUP($DT156,$B$156:$J$161,2,0)</f>
        <v>10</v>
      </c>
      <c r="EK156" s="46">
        <f t="shared" ref="EK156:EK161" si="120">VLOOKUP($DT156,$B$156:$J$161,3,0)</f>
        <v>8</v>
      </c>
      <c r="EL156" s="46">
        <f t="shared" ref="EL156:EL161" si="121">VLOOKUP($DT156,$B$156:$J$161,4,0)</f>
        <v>1</v>
      </c>
      <c r="EM156" s="46">
        <f t="shared" ref="EM156:EM161" si="122">VLOOKUP($DT156,$B$156:$J$161,5,0)</f>
        <v>1</v>
      </c>
      <c r="EN156" s="46">
        <f t="shared" ref="EN156:EN161" si="123">VLOOKUP($DT156,$B$156:$J$161,6,0)</f>
        <v>19</v>
      </c>
      <c r="EO156" s="46">
        <f t="shared" ref="EO156:EO161" si="124">VLOOKUP($DT156,$B$156:$J$161,7,0)</f>
        <v>5</v>
      </c>
      <c r="EP156" s="46">
        <f t="shared" ref="EP156:EP161" si="125">VLOOKUP($DT156,$B$156:$J$161,8,0)</f>
        <v>17</v>
      </c>
      <c r="EQ156" s="46">
        <f t="shared" ref="EQ156:EQ161" si="126">VLOOKUP($DT156,$B$156:$J$161,9,0)</f>
        <v>14</v>
      </c>
      <c r="ES156" s="1">
        <f t="shared" ref="ES156:ES161" si="127">IF(DU156=EJ156,0,1)</f>
        <v>0</v>
      </c>
      <c r="ET156" s="1">
        <f t="shared" ref="ET156:EZ161" si="128">IF(EB156=EK156,0,1)</f>
        <v>0</v>
      </c>
      <c r="EU156" s="1">
        <f t="shared" si="128"/>
        <v>0</v>
      </c>
      <c r="EV156" s="1">
        <f t="shared" si="128"/>
        <v>0</v>
      </c>
      <c r="EW156" s="1">
        <f t="shared" si="128"/>
        <v>0</v>
      </c>
      <c r="EX156" s="1">
        <f t="shared" si="128"/>
        <v>0</v>
      </c>
      <c r="EY156" s="1">
        <f t="shared" si="128"/>
        <v>0</v>
      </c>
      <c r="EZ156" s="1">
        <f t="shared" si="128"/>
        <v>0</v>
      </c>
    </row>
    <row r="157" spans="1:164" x14ac:dyDescent="0.2">
      <c r="A157" s="1">
        <v>2</v>
      </c>
      <c r="B157" s="1" t="s">
        <v>272</v>
      </c>
      <c r="C157" s="21">
        <v>10</v>
      </c>
      <c r="D157" s="21">
        <v>7</v>
      </c>
      <c r="E157" s="21">
        <v>1</v>
      </c>
      <c r="F157" s="21">
        <v>2</v>
      </c>
      <c r="G157" s="21">
        <v>28</v>
      </c>
      <c r="H157" s="21">
        <v>9</v>
      </c>
      <c r="I157" s="18">
        <v>15</v>
      </c>
      <c r="J157" s="21">
        <v>19</v>
      </c>
      <c r="L157" s="64" t="s">
        <v>274</v>
      </c>
      <c r="M157" s="65" t="s">
        <v>146</v>
      </c>
      <c r="N157" s="50"/>
      <c r="O157" s="52" t="s">
        <v>208</v>
      </c>
      <c r="P157" s="52" t="s">
        <v>122</v>
      </c>
      <c r="Q157" s="52" t="s">
        <v>128</v>
      </c>
      <c r="R157" s="52" t="s">
        <v>100</v>
      </c>
      <c r="S157" s="99" t="s">
        <v>296</v>
      </c>
      <c r="AA157" s="64" t="s">
        <v>274</v>
      </c>
      <c r="AB157" s="65" t="s">
        <v>299</v>
      </c>
      <c r="AC157" s="50"/>
      <c r="AD157" s="52" t="s">
        <v>300</v>
      </c>
      <c r="AE157" s="52" t="s">
        <v>301</v>
      </c>
      <c r="AF157" s="52" t="s">
        <v>302</v>
      </c>
      <c r="AG157" s="67" t="s">
        <v>232</v>
      </c>
      <c r="AH157" s="99" t="s">
        <v>296</v>
      </c>
      <c r="AP157" s="1" t="s">
        <v>281</v>
      </c>
      <c r="AW157" s="58">
        <f t="shared" ref="AW157:AW162" si="129">(IF(M157="","",(IF(MID(M157,2,1)="-",LEFT(M157,1),LEFT(M157,2)))+0))</f>
        <v>2</v>
      </c>
      <c r="AX157" s="59"/>
      <c r="AY157" s="60">
        <f>(IF(O157="","",(IF(MID(O157,2,1)="-",LEFT(O157,1),LEFT(O157,2)))+0))</f>
        <v>1</v>
      </c>
      <c r="AZ157" s="60">
        <f>(IF(P157="","",(IF(MID(P157,2,1)="-",LEFT(P157,1),LEFT(P157,2)))+0))</f>
        <v>4</v>
      </c>
      <c r="BA157" s="60">
        <f>(IF(Q157="","",(IF(MID(Q157,2,1)="-",LEFT(Q157,1),LEFT(Q157,2)))+0))</f>
        <v>7</v>
      </c>
      <c r="BB157" s="61">
        <f>(IF(R157="","",(IF(MID(R157,2,1)="-",LEFT(R157,1),LEFT(R157,2)))+0))</f>
        <v>2</v>
      </c>
      <c r="BM157" s="21"/>
      <c r="BN157" s="21"/>
      <c r="BO157" s="21"/>
      <c r="BP157" s="43" t="str">
        <f t="shared" si="108"/>
        <v/>
      </c>
      <c r="BQ157" s="43" t="str">
        <f t="shared" si="108"/>
        <v/>
      </c>
      <c r="BR157" s="43" t="str">
        <f t="shared" si="108"/>
        <v/>
      </c>
      <c r="BS157" s="43" t="str">
        <f t="shared" si="108"/>
        <v/>
      </c>
      <c r="BT157" s="43" t="str">
        <f t="shared" si="108"/>
        <v/>
      </c>
      <c r="BU157" s="44"/>
      <c r="BV157" s="58">
        <f t="shared" ref="BV157:BV162" si="130">(IF(M157="","",IF(RIGHT(M157,2)="10",RIGHT(M157,2),RIGHT(M157,1))+0))</f>
        <v>0</v>
      </c>
      <c r="BW157" s="59"/>
      <c r="BX157" s="60">
        <f>(IF(O157="","",IF(RIGHT(O157,2)="10",RIGHT(O157,2),RIGHT(O157,1))+0))</f>
        <v>0</v>
      </c>
      <c r="BY157" s="60">
        <f>(IF(P157="","",IF(RIGHT(P157,2)="10",RIGHT(P157,2),RIGHT(P157,1))+0))</f>
        <v>1</v>
      </c>
      <c r="BZ157" s="60">
        <f>(IF(Q157="","",IF(RIGHT(Q157,2)="10",RIGHT(Q157,2),RIGHT(Q157,1))+0))</f>
        <v>1</v>
      </c>
      <c r="CA157" s="61">
        <f>(IF(R157="","",IF(RIGHT(R157,2)="10",RIGHT(R157,2),RIGHT(R157,1))+0))</f>
        <v>2</v>
      </c>
      <c r="CL157" s="21"/>
      <c r="CM157" s="21"/>
      <c r="CN157" s="21"/>
      <c r="CO157" s="43" t="str">
        <f t="shared" si="109"/>
        <v/>
      </c>
      <c r="CP157" s="43" t="str">
        <f t="shared" si="109"/>
        <v/>
      </c>
      <c r="CQ157" s="43" t="str">
        <f t="shared" si="109"/>
        <v/>
      </c>
      <c r="CR157" s="43" t="str">
        <f t="shared" si="109"/>
        <v/>
      </c>
      <c r="CS157" s="43" t="str">
        <f t="shared" si="109"/>
        <v/>
      </c>
      <c r="CU157" s="58" t="str">
        <f t="shared" ref="CU157:CU162" si="131">(IF(M157="","",IF(AW157&gt;BV157,"H",IF(AW157&lt;BV157,"A","D"))))</f>
        <v>H</v>
      </c>
      <c r="CV157" s="59"/>
      <c r="CW157" s="60" t="str">
        <f>(IF(O157="","",IF(AY157&gt;BX157,"H",IF(AY157&lt;BX157,"A","D"))))</f>
        <v>H</v>
      </c>
      <c r="CX157" s="60" t="str">
        <f>(IF(P157="","",IF(AZ157&gt;BY157,"H",IF(AZ157&lt;BY157,"A","D"))))</f>
        <v>H</v>
      </c>
      <c r="CY157" s="60" t="str">
        <f>(IF(Q157="","",IF(BA157&gt;BZ157,"H",IF(BA157&lt;BZ157,"A","D"))))</f>
        <v>H</v>
      </c>
      <c r="CZ157" s="61" t="str">
        <f>(IF(R157="","",IF(BB157&gt;CA157,"H",IF(BB157&lt;CA157,"A","D"))))</f>
        <v>D</v>
      </c>
      <c r="DK157" s="21"/>
      <c r="DL157" s="21"/>
      <c r="DM157" s="21"/>
      <c r="DN157" s="21" t="str">
        <f t="shared" si="110"/>
        <v/>
      </c>
      <c r="DO157" s="21" t="str">
        <f t="shared" si="110"/>
        <v/>
      </c>
      <c r="DP157" s="21" t="str">
        <f t="shared" si="110"/>
        <v/>
      </c>
      <c r="DQ157" s="21" t="str">
        <f t="shared" si="110"/>
        <v/>
      </c>
      <c r="DR157" s="21" t="str">
        <f t="shared" si="110"/>
        <v/>
      </c>
      <c r="DT157" s="17" t="str">
        <f t="shared" si="111"/>
        <v>Epsom &amp; Ewell</v>
      </c>
      <c r="DU157" s="45">
        <f t="shared" si="112"/>
        <v>10</v>
      </c>
      <c r="DV157" s="46">
        <f t="shared" si="113"/>
        <v>4</v>
      </c>
      <c r="DW157" s="46">
        <f t="shared" si="114"/>
        <v>1</v>
      </c>
      <c r="DX157" s="46">
        <f t="shared" si="115"/>
        <v>0</v>
      </c>
      <c r="DY157" s="46">
        <f>COUNTIF(CV$156:CV$161,"A")</f>
        <v>1</v>
      </c>
      <c r="DZ157" s="46">
        <f>COUNTIF(CV$156:CV$161,"D")</f>
        <v>0</v>
      </c>
      <c r="EA157" s="46">
        <f>COUNTIF(CV$156:CV$161,"H")</f>
        <v>4</v>
      </c>
      <c r="EB157" s="45">
        <f t="shared" si="116"/>
        <v>5</v>
      </c>
      <c r="EC157" s="45">
        <f t="shared" si="116"/>
        <v>1</v>
      </c>
      <c r="ED157" s="45">
        <f t="shared" si="116"/>
        <v>4</v>
      </c>
      <c r="EE157" s="47">
        <f>SUM($AW157:$BT157)+SUM(BW$156:BW$161)</f>
        <v>22</v>
      </c>
      <c r="EF157" s="47">
        <f>SUM($BV157:$CS157)+SUM(AX$156:AX$161)</f>
        <v>20</v>
      </c>
      <c r="EG157" s="45">
        <f t="shared" si="117"/>
        <v>11</v>
      </c>
      <c r="EH157" s="47">
        <f t="shared" si="118"/>
        <v>2</v>
      </c>
      <c r="EI157" s="44"/>
      <c r="EJ157" s="46">
        <f t="shared" si="119"/>
        <v>10</v>
      </c>
      <c r="EK157" s="46">
        <f t="shared" si="120"/>
        <v>5</v>
      </c>
      <c r="EL157" s="46">
        <f t="shared" si="121"/>
        <v>1</v>
      </c>
      <c r="EM157" s="46">
        <f t="shared" si="122"/>
        <v>4</v>
      </c>
      <c r="EN157" s="46">
        <f t="shared" si="123"/>
        <v>22</v>
      </c>
      <c r="EO157" s="46">
        <f t="shared" si="124"/>
        <v>20</v>
      </c>
      <c r="EP157" s="46">
        <f t="shared" si="125"/>
        <v>11</v>
      </c>
      <c r="EQ157" s="46">
        <f t="shared" si="126"/>
        <v>2</v>
      </c>
      <c r="ES157" s="1">
        <f t="shared" si="127"/>
        <v>0</v>
      </c>
      <c r="ET157" s="1">
        <f t="shared" si="128"/>
        <v>0</v>
      </c>
      <c r="EU157" s="1">
        <f t="shared" si="128"/>
        <v>0</v>
      </c>
      <c r="EV157" s="1">
        <f t="shared" si="128"/>
        <v>0</v>
      </c>
      <c r="EW157" s="1">
        <f t="shared" si="128"/>
        <v>0</v>
      </c>
      <c r="EX157" s="1">
        <f t="shared" si="128"/>
        <v>0</v>
      </c>
      <c r="EY157" s="1">
        <f t="shared" si="128"/>
        <v>0</v>
      </c>
      <c r="EZ157" s="1">
        <f t="shared" si="128"/>
        <v>0</v>
      </c>
    </row>
    <row r="158" spans="1:164" x14ac:dyDescent="0.2">
      <c r="A158" s="1">
        <v>3</v>
      </c>
      <c r="B158" s="1" t="s">
        <v>303</v>
      </c>
      <c r="C158" s="21">
        <v>10</v>
      </c>
      <c r="D158" s="21">
        <v>5</v>
      </c>
      <c r="E158" s="21">
        <v>1</v>
      </c>
      <c r="F158" s="21">
        <v>4</v>
      </c>
      <c r="G158" s="21">
        <v>24</v>
      </c>
      <c r="H158" s="21">
        <v>18</v>
      </c>
      <c r="I158" s="18">
        <v>11</v>
      </c>
      <c r="J158" s="21">
        <v>6</v>
      </c>
      <c r="L158" s="48" t="s">
        <v>286</v>
      </c>
      <c r="M158" s="62" t="s">
        <v>216</v>
      </c>
      <c r="N158" s="52" t="s">
        <v>213</v>
      </c>
      <c r="O158" s="50"/>
      <c r="P158" s="53" t="s">
        <v>217</v>
      </c>
      <c r="Q158" s="53" t="s">
        <v>123</v>
      </c>
      <c r="R158" s="53" t="s">
        <v>175</v>
      </c>
      <c r="S158" s="97" t="s">
        <v>296</v>
      </c>
      <c r="AA158" s="48" t="s">
        <v>286</v>
      </c>
      <c r="AB158" s="62"/>
      <c r="AC158" s="52" t="s">
        <v>304</v>
      </c>
      <c r="AD158" s="50"/>
      <c r="AE158" s="53"/>
      <c r="AF158" s="53"/>
      <c r="AG158" s="57" t="s">
        <v>283</v>
      </c>
      <c r="AH158" s="97" t="s">
        <v>296</v>
      </c>
      <c r="AP158" s="1" t="s">
        <v>305</v>
      </c>
      <c r="AW158" s="58">
        <f t="shared" si="129"/>
        <v>0</v>
      </c>
      <c r="AX158" s="60">
        <f>(IF(N158="","",(IF(MID(N158,2,1)="-",LEFT(N158,1),LEFT(N158,2)))+0))</f>
        <v>4</v>
      </c>
      <c r="AY158" s="59"/>
      <c r="AZ158" s="60">
        <f>(IF(P158="","",(IF(MID(P158,2,1)="-",LEFT(P158,1),LEFT(P158,2)))+0))</f>
        <v>2</v>
      </c>
      <c r="BA158" s="60">
        <f>(IF(Q158="","",(IF(MID(Q158,2,1)="-",LEFT(Q158,1),LEFT(Q158,2)))+0))</f>
        <v>3</v>
      </c>
      <c r="BB158" s="61">
        <f>(IF(R158="","",(IF(MID(R158,2,1)="-",LEFT(R158,1),LEFT(R158,2)))+0))</f>
        <v>0</v>
      </c>
      <c r="BP158" s="43" t="str">
        <f t="shared" si="108"/>
        <v/>
      </c>
      <c r="BQ158" s="43" t="str">
        <f t="shared" si="108"/>
        <v/>
      </c>
      <c r="BR158" s="43" t="str">
        <f t="shared" si="108"/>
        <v/>
      </c>
      <c r="BS158" s="43" t="str">
        <f t="shared" si="108"/>
        <v/>
      </c>
      <c r="BT158" s="43" t="str">
        <f t="shared" si="108"/>
        <v/>
      </c>
      <c r="BU158" s="44"/>
      <c r="BV158" s="58">
        <f t="shared" si="130"/>
        <v>2</v>
      </c>
      <c r="BW158" s="60">
        <f>(IF(N158="","",IF(RIGHT(N158,2)="10",RIGHT(N158,2),RIGHT(N158,1))+0))</f>
        <v>0</v>
      </c>
      <c r="BX158" s="59"/>
      <c r="BY158" s="60">
        <f>(IF(P158="","",IF(RIGHT(P158,2)="10",RIGHT(P158,2),RIGHT(P158,1))+0))</f>
        <v>6</v>
      </c>
      <c r="BZ158" s="60">
        <f>(IF(Q158="","",IF(RIGHT(Q158,2)="10",RIGHT(Q158,2),RIGHT(Q158,1))+0))</f>
        <v>1</v>
      </c>
      <c r="CA158" s="61">
        <f>(IF(R158="","",IF(RIGHT(R158,2)="10",RIGHT(R158,2),RIGHT(R158,1))+0))</f>
        <v>5</v>
      </c>
      <c r="CO158" s="43" t="str">
        <f t="shared" si="109"/>
        <v/>
      </c>
      <c r="CP158" s="43" t="str">
        <f t="shared" si="109"/>
        <v/>
      </c>
      <c r="CQ158" s="43" t="str">
        <f t="shared" si="109"/>
        <v/>
      </c>
      <c r="CR158" s="43" t="str">
        <f t="shared" si="109"/>
        <v/>
      </c>
      <c r="CS158" s="43" t="str">
        <f t="shared" si="109"/>
        <v/>
      </c>
      <c r="CU158" s="58" t="str">
        <f t="shared" si="131"/>
        <v>A</v>
      </c>
      <c r="CV158" s="60" t="str">
        <f>(IF(N158="","",IF(AX158&gt;BW158,"H",IF(AX158&lt;BW158,"A","D"))))</f>
        <v>H</v>
      </c>
      <c r="CW158" s="59"/>
      <c r="CX158" s="60" t="str">
        <f>(IF(P158="","",IF(AZ158&gt;BY158,"H",IF(AZ158&lt;BY158,"A","D"))))</f>
        <v>A</v>
      </c>
      <c r="CY158" s="60" t="str">
        <f>(IF(Q158="","",IF(BA158&gt;BZ158,"H",IF(BA158&lt;BZ158,"A","D"))))</f>
        <v>H</v>
      </c>
      <c r="CZ158" s="61" t="str">
        <f>(IF(R158="","",IF(BB158&gt;CA158,"H",IF(BB158&lt;CA158,"A","D"))))</f>
        <v>A</v>
      </c>
      <c r="DQ158" s="21" t="str">
        <f t="shared" si="110"/>
        <v/>
      </c>
      <c r="DR158" s="21" t="str">
        <f t="shared" si="110"/>
        <v/>
      </c>
      <c r="DT158" s="17" t="str">
        <f t="shared" si="111"/>
        <v>Redhill</v>
      </c>
      <c r="DU158" s="45">
        <f t="shared" si="112"/>
        <v>10</v>
      </c>
      <c r="DV158" s="46">
        <f t="shared" si="113"/>
        <v>2</v>
      </c>
      <c r="DW158" s="46">
        <f t="shared" si="114"/>
        <v>0</v>
      </c>
      <c r="DX158" s="46">
        <f t="shared" si="115"/>
        <v>3</v>
      </c>
      <c r="DY158" s="46">
        <f>COUNTIF(CW$156:CW$161,"A")</f>
        <v>0</v>
      </c>
      <c r="DZ158" s="46">
        <f>COUNTIF(CW$156:CW$161,"D")</f>
        <v>0</v>
      </c>
      <c r="EA158" s="46">
        <f>COUNTIF(CW$156:CW$161,"H")</f>
        <v>5</v>
      </c>
      <c r="EB158" s="45">
        <f t="shared" si="116"/>
        <v>2</v>
      </c>
      <c r="EC158" s="45">
        <f t="shared" si="116"/>
        <v>0</v>
      </c>
      <c r="ED158" s="45">
        <f t="shared" si="116"/>
        <v>8</v>
      </c>
      <c r="EE158" s="47">
        <f>SUM($AW158:$BT158)+SUM(BX$156:BX$161)</f>
        <v>14</v>
      </c>
      <c r="EF158" s="47">
        <f>SUM($BV158:$CS158)+SUM(AY$156:AY$161)</f>
        <v>32</v>
      </c>
      <c r="EG158" s="45">
        <f t="shared" si="117"/>
        <v>4</v>
      </c>
      <c r="EH158" s="47">
        <f t="shared" si="118"/>
        <v>-18</v>
      </c>
      <c r="EI158" s="44"/>
      <c r="EJ158" s="46">
        <f t="shared" si="119"/>
        <v>10</v>
      </c>
      <c r="EK158" s="46">
        <f t="shared" si="120"/>
        <v>2</v>
      </c>
      <c r="EL158" s="46">
        <f t="shared" si="121"/>
        <v>0</v>
      </c>
      <c r="EM158" s="46">
        <f t="shared" si="122"/>
        <v>8</v>
      </c>
      <c r="EN158" s="46">
        <f t="shared" si="123"/>
        <v>14</v>
      </c>
      <c r="EO158" s="46">
        <f t="shared" si="124"/>
        <v>32</v>
      </c>
      <c r="EP158" s="46">
        <f t="shared" si="125"/>
        <v>4</v>
      </c>
      <c r="EQ158" s="46">
        <f t="shared" si="126"/>
        <v>-18</v>
      </c>
      <c r="ES158" s="1">
        <f t="shared" si="127"/>
        <v>0</v>
      </c>
      <c r="ET158" s="1">
        <f t="shared" si="128"/>
        <v>0</v>
      </c>
      <c r="EU158" s="1">
        <f t="shared" si="128"/>
        <v>0</v>
      </c>
      <c r="EV158" s="1">
        <f t="shared" si="128"/>
        <v>0</v>
      </c>
      <c r="EW158" s="1">
        <f t="shared" si="128"/>
        <v>0</v>
      </c>
      <c r="EX158" s="1">
        <f t="shared" si="128"/>
        <v>0</v>
      </c>
      <c r="EY158" s="1">
        <f t="shared" si="128"/>
        <v>0</v>
      </c>
      <c r="EZ158" s="1">
        <f t="shared" si="128"/>
        <v>0</v>
      </c>
    </row>
    <row r="159" spans="1:164" s="17" customFormat="1" x14ac:dyDescent="0.2">
      <c r="A159" s="17">
        <v>4</v>
      </c>
      <c r="B159" s="17" t="s">
        <v>274</v>
      </c>
      <c r="C159" s="18">
        <v>10</v>
      </c>
      <c r="D159" s="18">
        <v>5</v>
      </c>
      <c r="E159" s="18">
        <v>1</v>
      </c>
      <c r="F159" s="18">
        <v>4</v>
      </c>
      <c r="G159" s="18">
        <v>22</v>
      </c>
      <c r="H159" s="18">
        <v>20</v>
      </c>
      <c r="I159" s="18">
        <v>11</v>
      </c>
      <c r="J159" s="18">
        <v>2</v>
      </c>
      <c r="L159" s="48" t="s">
        <v>303</v>
      </c>
      <c r="M159" s="62" t="s">
        <v>110</v>
      </c>
      <c r="N159" s="52" t="s">
        <v>213</v>
      </c>
      <c r="O159" s="53" t="s">
        <v>101</v>
      </c>
      <c r="P159" s="50"/>
      <c r="Q159" s="53" t="s">
        <v>306</v>
      </c>
      <c r="R159" s="53" t="s">
        <v>216</v>
      </c>
      <c r="S159" s="97" t="s">
        <v>140</v>
      </c>
      <c r="AA159" s="48" t="s">
        <v>303</v>
      </c>
      <c r="AB159" s="62"/>
      <c r="AC159" s="52" t="s">
        <v>233</v>
      </c>
      <c r="AD159" s="53"/>
      <c r="AE159" s="50"/>
      <c r="AF159" s="53"/>
      <c r="AG159" s="70"/>
      <c r="AH159" s="117"/>
      <c r="AP159" s="1" t="s">
        <v>285</v>
      </c>
      <c r="AW159" s="58">
        <f t="shared" si="129"/>
        <v>1</v>
      </c>
      <c r="AX159" s="60">
        <f>(IF(N159="","",(IF(MID(N159,2,1)="-",LEFT(N159,1),LEFT(N159,2)))+0))</f>
        <v>4</v>
      </c>
      <c r="AY159" s="60">
        <f>(IF(O159="","",(IF(MID(O159,2,1)="-",LEFT(O159,1),LEFT(O159,2)))+0))</f>
        <v>5</v>
      </c>
      <c r="AZ159" s="59"/>
      <c r="BA159" s="60">
        <f>(IF(Q159="","",(IF(MID(Q159,2,1)="-",LEFT(Q159,1),LEFT(Q159,2)))+0))</f>
        <v>5</v>
      </c>
      <c r="BB159" s="61">
        <f>(IF(R159="","",(IF(MID(R159,2,1)="-",LEFT(R159,1),LEFT(R159,2)))+0))</f>
        <v>0</v>
      </c>
      <c r="BC159" s="1"/>
      <c r="BD159" s="1"/>
      <c r="BE159" s="1"/>
      <c r="BF159" s="1"/>
      <c r="BG159" s="1"/>
      <c r="BH159" s="1"/>
      <c r="BI159" s="1"/>
      <c r="BJ159" s="1"/>
      <c r="BK159" s="1"/>
      <c r="BL159" s="1"/>
      <c r="BM159" s="1"/>
      <c r="BN159" s="1"/>
      <c r="BO159" s="1"/>
      <c r="BP159" s="43" t="str">
        <f t="shared" si="108"/>
        <v/>
      </c>
      <c r="BQ159" s="43" t="str">
        <f t="shared" si="108"/>
        <v/>
      </c>
      <c r="BR159" s="43" t="str">
        <f t="shared" si="108"/>
        <v/>
      </c>
      <c r="BS159" s="43" t="str">
        <f t="shared" si="108"/>
        <v/>
      </c>
      <c r="BT159" s="43" t="str">
        <f t="shared" si="108"/>
        <v/>
      </c>
      <c r="BU159" s="44"/>
      <c r="BV159" s="58">
        <f t="shared" si="130"/>
        <v>1</v>
      </c>
      <c r="BW159" s="60">
        <f>(IF(N159="","",IF(RIGHT(N159,2)="10",RIGHT(N159,2),RIGHT(N159,1))+0))</f>
        <v>0</v>
      </c>
      <c r="BX159" s="60">
        <f>(IF(O159="","",IF(RIGHT(O159,2)="10",RIGHT(O159,2),RIGHT(O159,1))+0))</f>
        <v>3</v>
      </c>
      <c r="BY159" s="59"/>
      <c r="BZ159" s="60">
        <f>(IF(Q159="","",IF(RIGHT(Q159,2)="10",RIGHT(Q159,2),RIGHT(Q159,1))+0))</f>
        <v>1</v>
      </c>
      <c r="CA159" s="61">
        <f>(IF(R159="","",IF(RIGHT(R159,2)="10",RIGHT(R159,2),RIGHT(R159,1))+0))</f>
        <v>2</v>
      </c>
      <c r="CB159" s="1"/>
      <c r="CC159" s="1"/>
      <c r="CD159" s="1"/>
      <c r="CE159" s="1"/>
      <c r="CF159" s="1"/>
      <c r="CG159" s="1"/>
      <c r="CH159" s="1"/>
      <c r="CI159" s="1"/>
      <c r="CJ159" s="1"/>
      <c r="CK159" s="1"/>
      <c r="CL159" s="1"/>
      <c r="CM159" s="1"/>
      <c r="CN159" s="1"/>
      <c r="CO159" s="43" t="str">
        <f t="shared" si="109"/>
        <v/>
      </c>
      <c r="CP159" s="43" t="str">
        <f t="shared" si="109"/>
        <v/>
      </c>
      <c r="CQ159" s="43" t="str">
        <f t="shared" si="109"/>
        <v/>
      </c>
      <c r="CR159" s="43" t="str">
        <f t="shared" si="109"/>
        <v/>
      </c>
      <c r="CS159" s="43" t="str">
        <f t="shared" si="109"/>
        <v/>
      </c>
      <c r="CT159" s="1"/>
      <c r="CU159" s="58" t="str">
        <f t="shared" si="131"/>
        <v>D</v>
      </c>
      <c r="CV159" s="60" t="str">
        <f>(IF(N159="","",IF(AX159&gt;BW159,"H",IF(AX159&lt;BW159,"A","D"))))</f>
        <v>H</v>
      </c>
      <c r="CW159" s="60" t="str">
        <f>(IF(O159="","",IF(AY159&gt;BX159,"H",IF(AY159&lt;BX159,"A","D"))))</f>
        <v>H</v>
      </c>
      <c r="CX159" s="59"/>
      <c r="CY159" s="60" t="str">
        <f>(IF(Q159="","",IF(BA159&gt;BZ159,"H",IF(BA159&lt;BZ159,"A","D"))))</f>
        <v>H</v>
      </c>
      <c r="CZ159" s="61" t="str">
        <f>(IF(R159="","",IF(BB159&gt;CA159,"H",IF(BB159&lt;CA159,"A","D"))))</f>
        <v>A</v>
      </c>
      <c r="DA159" s="1"/>
      <c r="DB159" s="1"/>
      <c r="DC159" s="1"/>
      <c r="DD159" s="1"/>
      <c r="DE159" s="1"/>
      <c r="DF159" s="1"/>
      <c r="DG159" s="1"/>
      <c r="DH159" s="1"/>
      <c r="DI159" s="1"/>
      <c r="DJ159" s="1"/>
      <c r="DK159" s="1"/>
      <c r="DL159" s="1"/>
      <c r="DM159" s="1"/>
      <c r="DN159" s="1"/>
      <c r="DO159" s="1"/>
      <c r="DP159" s="1"/>
      <c r="DQ159" s="21" t="str">
        <f t="shared" si="110"/>
        <v/>
      </c>
      <c r="DR159" s="21" t="str">
        <f t="shared" si="110"/>
        <v/>
      </c>
      <c r="DS159" s="1"/>
      <c r="DT159" s="17" t="str">
        <f t="shared" si="111"/>
        <v>Sutton United</v>
      </c>
      <c r="DU159" s="45">
        <f t="shared" si="112"/>
        <v>10</v>
      </c>
      <c r="DV159" s="46">
        <f t="shared" si="113"/>
        <v>3</v>
      </c>
      <c r="DW159" s="46">
        <f t="shared" si="114"/>
        <v>1</v>
      </c>
      <c r="DX159" s="46">
        <f t="shared" si="115"/>
        <v>1</v>
      </c>
      <c r="DY159" s="46">
        <f>COUNTIF(CX$156:CX$161,"A")</f>
        <v>2</v>
      </c>
      <c r="DZ159" s="46">
        <f>COUNTIF(CX$156:CX$161,"D")</f>
        <v>0</v>
      </c>
      <c r="EA159" s="46">
        <f>COUNTIF(CX$156:CX$161,"H")</f>
        <v>3</v>
      </c>
      <c r="EB159" s="45">
        <f t="shared" si="116"/>
        <v>5</v>
      </c>
      <c r="EC159" s="45">
        <f t="shared" si="116"/>
        <v>1</v>
      </c>
      <c r="ED159" s="45">
        <f t="shared" si="116"/>
        <v>4</v>
      </c>
      <c r="EE159" s="47">
        <f>SUM($AW159:$BT159)+SUM(BY$156:BY$161)</f>
        <v>24</v>
      </c>
      <c r="EF159" s="47">
        <f>SUM($BV159:$CS159)+SUM(AZ$156:AZ$161)</f>
        <v>18</v>
      </c>
      <c r="EG159" s="45">
        <f t="shared" si="117"/>
        <v>11</v>
      </c>
      <c r="EH159" s="47">
        <f t="shared" si="118"/>
        <v>6</v>
      </c>
      <c r="EI159" s="44"/>
      <c r="EJ159" s="46">
        <f t="shared" si="119"/>
        <v>10</v>
      </c>
      <c r="EK159" s="46">
        <f t="shared" si="120"/>
        <v>5</v>
      </c>
      <c r="EL159" s="46">
        <f t="shared" si="121"/>
        <v>1</v>
      </c>
      <c r="EM159" s="46">
        <f t="shared" si="122"/>
        <v>4</v>
      </c>
      <c r="EN159" s="46">
        <f t="shared" si="123"/>
        <v>24</v>
      </c>
      <c r="EO159" s="46">
        <f t="shared" si="124"/>
        <v>18</v>
      </c>
      <c r="EP159" s="46">
        <f t="shared" si="125"/>
        <v>11</v>
      </c>
      <c r="EQ159" s="46">
        <f t="shared" si="126"/>
        <v>6</v>
      </c>
      <c r="ER159" s="1"/>
      <c r="ES159" s="1">
        <f t="shared" si="127"/>
        <v>0</v>
      </c>
      <c r="ET159" s="1">
        <f t="shared" si="128"/>
        <v>0</v>
      </c>
      <c r="EU159" s="1">
        <f t="shared" si="128"/>
        <v>0</v>
      </c>
      <c r="EV159" s="1">
        <f t="shared" si="128"/>
        <v>0</v>
      </c>
      <c r="EW159" s="1">
        <f t="shared" si="128"/>
        <v>0</v>
      </c>
      <c r="EX159" s="1">
        <f t="shared" si="128"/>
        <v>0</v>
      </c>
      <c r="EY159" s="1">
        <f t="shared" si="128"/>
        <v>0</v>
      </c>
      <c r="EZ159" s="1">
        <f t="shared" si="128"/>
        <v>0</v>
      </c>
      <c r="FC159" s="19"/>
      <c r="FD159" s="19"/>
      <c r="FE159" s="19"/>
      <c r="FF159" s="19"/>
      <c r="FG159" s="19"/>
      <c r="FH159" s="1"/>
    </row>
    <row r="160" spans="1:164" x14ac:dyDescent="0.2">
      <c r="A160" s="1">
        <v>5</v>
      </c>
      <c r="B160" s="1" t="s">
        <v>286</v>
      </c>
      <c r="C160" s="21">
        <v>10</v>
      </c>
      <c r="D160" s="21">
        <v>2</v>
      </c>
      <c r="E160" s="21">
        <v>0</v>
      </c>
      <c r="F160" s="21">
        <v>8</v>
      </c>
      <c r="G160" s="21">
        <v>14</v>
      </c>
      <c r="H160" s="21">
        <v>32</v>
      </c>
      <c r="I160" s="18">
        <v>4</v>
      </c>
      <c r="J160" s="21">
        <v>-18</v>
      </c>
      <c r="L160" s="48" t="s">
        <v>288</v>
      </c>
      <c r="M160" s="85" t="s">
        <v>139</v>
      </c>
      <c r="N160" s="52" t="s">
        <v>113</v>
      </c>
      <c r="O160" s="53" t="s">
        <v>306</v>
      </c>
      <c r="P160" s="53" t="s">
        <v>216</v>
      </c>
      <c r="Q160" s="50"/>
      <c r="R160" s="86" t="s">
        <v>129</v>
      </c>
      <c r="S160" s="97" t="s">
        <v>242</v>
      </c>
      <c r="AA160" s="48" t="s">
        <v>288</v>
      </c>
      <c r="AB160" s="85"/>
      <c r="AC160" s="52" t="s">
        <v>307</v>
      </c>
      <c r="AD160" s="53"/>
      <c r="AE160" s="53"/>
      <c r="AF160" s="50"/>
      <c r="AG160" s="57" t="s">
        <v>308</v>
      </c>
      <c r="AH160" s="118"/>
      <c r="AW160" s="58">
        <f t="shared" si="129"/>
        <v>0</v>
      </c>
      <c r="AX160" s="60">
        <f>(IF(N160="","",(IF(MID(N160,2,1)="-",LEFT(N160,1),LEFT(N160,2)))+0))</f>
        <v>1</v>
      </c>
      <c r="AY160" s="60">
        <f>(IF(O160="","",(IF(MID(O160,2,1)="-",LEFT(O160,1),LEFT(O160,2)))+0))</f>
        <v>5</v>
      </c>
      <c r="AZ160" s="60">
        <f>(IF(P160="","",(IF(MID(P160,2,1)="-",LEFT(P160,1),LEFT(P160,2)))+0))</f>
        <v>0</v>
      </c>
      <c r="BA160" s="59"/>
      <c r="BB160" s="61">
        <f>(IF(R160="","",(IF(MID(R160,2,1)="-",LEFT(R160,1),LEFT(R160,2)))+0))</f>
        <v>2</v>
      </c>
      <c r="BP160" s="43" t="str">
        <f t="shared" si="108"/>
        <v/>
      </c>
      <c r="BQ160" s="43" t="str">
        <f t="shared" si="108"/>
        <v/>
      </c>
      <c r="BR160" s="43" t="str">
        <f t="shared" si="108"/>
        <v/>
      </c>
      <c r="BS160" s="43" t="str">
        <f t="shared" si="108"/>
        <v/>
      </c>
      <c r="BT160" s="43" t="str">
        <f t="shared" si="108"/>
        <v/>
      </c>
      <c r="BU160" s="44"/>
      <c r="BV160" s="58">
        <f t="shared" si="130"/>
        <v>3</v>
      </c>
      <c r="BW160" s="60">
        <f>(IF(N160="","",IF(RIGHT(N160,2)="10",RIGHT(N160,2),RIGHT(N160,1))+0))</f>
        <v>4</v>
      </c>
      <c r="BX160" s="60">
        <f>(IF(O160="","",IF(RIGHT(O160,2)="10",RIGHT(O160,2),RIGHT(O160,1))+0))</f>
        <v>1</v>
      </c>
      <c r="BY160" s="60">
        <f>(IF(P160="","",IF(RIGHT(P160,2)="10",RIGHT(P160,2),RIGHT(P160,1))+0))</f>
        <v>2</v>
      </c>
      <c r="BZ160" s="59"/>
      <c r="CA160" s="61">
        <f>(IF(R160="","",IF(RIGHT(R160,2)="10",RIGHT(R160,2),RIGHT(R160,1))+0))</f>
        <v>4</v>
      </c>
      <c r="CO160" s="43" t="str">
        <f t="shared" si="109"/>
        <v/>
      </c>
      <c r="CP160" s="43" t="str">
        <f t="shared" si="109"/>
        <v/>
      </c>
      <c r="CQ160" s="43" t="str">
        <f t="shared" si="109"/>
        <v/>
      </c>
      <c r="CR160" s="43" t="str">
        <f t="shared" si="109"/>
        <v/>
      </c>
      <c r="CS160" s="43" t="str">
        <f t="shared" si="109"/>
        <v/>
      </c>
      <c r="CU160" s="58" t="str">
        <f t="shared" si="131"/>
        <v>A</v>
      </c>
      <c r="CV160" s="60" t="str">
        <f>(IF(N160="","",IF(AX160&gt;BW160,"H",IF(AX160&lt;BW160,"A","D"))))</f>
        <v>A</v>
      </c>
      <c r="CW160" s="60" t="str">
        <f>(IF(O160="","",IF(AY160&gt;BX160,"H",IF(AY160&lt;BX160,"A","D"))))</f>
        <v>H</v>
      </c>
      <c r="CX160" s="60" t="str">
        <f>(IF(P160="","",IF(AZ160&gt;BY160,"H",IF(AZ160&lt;BY160,"A","D"))))</f>
        <v>A</v>
      </c>
      <c r="CY160" s="59"/>
      <c r="CZ160" s="61" t="str">
        <f>(IF(R160="","",IF(BB160&gt;CA160,"H",IF(BB160&lt;CA160,"A","D"))))</f>
        <v>A</v>
      </c>
      <c r="DQ160" s="21" t="str">
        <f t="shared" si="110"/>
        <v/>
      </c>
      <c r="DR160" s="21" t="str">
        <f t="shared" si="110"/>
        <v/>
      </c>
      <c r="DT160" s="17" t="str">
        <f t="shared" si="111"/>
        <v>Whyteleafe</v>
      </c>
      <c r="DU160" s="45">
        <f t="shared" si="112"/>
        <v>10</v>
      </c>
      <c r="DV160" s="46">
        <f t="shared" si="113"/>
        <v>1</v>
      </c>
      <c r="DW160" s="46">
        <f t="shared" si="114"/>
        <v>0</v>
      </c>
      <c r="DX160" s="46">
        <f t="shared" si="115"/>
        <v>4</v>
      </c>
      <c r="DY160" s="46">
        <f>COUNTIF(CY$156:CY$161,"A")</f>
        <v>0</v>
      </c>
      <c r="DZ160" s="46">
        <f>COUNTIF(CY$156:CY$161,"D")</f>
        <v>0</v>
      </c>
      <c r="EA160" s="46">
        <f>COUNTIF(CY$156:CY$161,"H")</f>
        <v>5</v>
      </c>
      <c r="EB160" s="45">
        <f t="shared" si="116"/>
        <v>1</v>
      </c>
      <c r="EC160" s="45">
        <f t="shared" si="116"/>
        <v>0</v>
      </c>
      <c r="ED160" s="45">
        <f t="shared" si="116"/>
        <v>9</v>
      </c>
      <c r="EE160" s="47">
        <f>SUM($AW160:$BT160)+SUM(BZ$156:BZ$161)</f>
        <v>12</v>
      </c>
      <c r="EF160" s="47">
        <f>SUM($BV160:$CS160)+SUM(BA$156:BA$161)</f>
        <v>35</v>
      </c>
      <c r="EG160" s="45">
        <f t="shared" si="117"/>
        <v>2</v>
      </c>
      <c r="EH160" s="47">
        <f t="shared" si="118"/>
        <v>-23</v>
      </c>
      <c r="EI160" s="44"/>
      <c r="EJ160" s="46">
        <f t="shared" si="119"/>
        <v>10</v>
      </c>
      <c r="EK160" s="46">
        <f t="shared" si="120"/>
        <v>1</v>
      </c>
      <c r="EL160" s="46">
        <f t="shared" si="121"/>
        <v>0</v>
      </c>
      <c r="EM160" s="46">
        <f t="shared" si="122"/>
        <v>9</v>
      </c>
      <c r="EN160" s="46">
        <f t="shared" si="123"/>
        <v>12</v>
      </c>
      <c r="EO160" s="46">
        <f t="shared" si="124"/>
        <v>35</v>
      </c>
      <c r="EP160" s="46">
        <f t="shared" si="125"/>
        <v>2</v>
      </c>
      <c r="EQ160" s="46">
        <f t="shared" si="126"/>
        <v>-23</v>
      </c>
      <c r="ES160" s="1">
        <f t="shared" si="127"/>
        <v>0</v>
      </c>
      <c r="ET160" s="1">
        <f t="shared" si="128"/>
        <v>0</v>
      </c>
      <c r="EU160" s="1">
        <f t="shared" si="128"/>
        <v>0</v>
      </c>
      <c r="EV160" s="1">
        <f t="shared" si="128"/>
        <v>0</v>
      </c>
      <c r="EW160" s="1">
        <f t="shared" si="128"/>
        <v>0</v>
      </c>
      <c r="EX160" s="1">
        <f t="shared" si="128"/>
        <v>0</v>
      </c>
      <c r="EY160" s="1">
        <f t="shared" si="128"/>
        <v>0</v>
      </c>
      <c r="EZ160" s="1">
        <f t="shared" si="128"/>
        <v>0</v>
      </c>
    </row>
    <row r="161" spans="1:164" ht="12" thickBot="1" x14ac:dyDescent="0.25">
      <c r="A161" s="1">
        <v>6</v>
      </c>
      <c r="B161" s="1" t="s">
        <v>288</v>
      </c>
      <c r="C161" s="21">
        <v>10</v>
      </c>
      <c r="D161" s="21">
        <v>1</v>
      </c>
      <c r="E161" s="21">
        <v>0</v>
      </c>
      <c r="F161" s="21">
        <v>9</v>
      </c>
      <c r="G161" s="21">
        <v>12</v>
      </c>
      <c r="H161" s="21">
        <v>35</v>
      </c>
      <c r="I161" s="18">
        <v>2</v>
      </c>
      <c r="J161" s="21">
        <v>-23</v>
      </c>
      <c r="L161" s="72" t="s">
        <v>272</v>
      </c>
      <c r="M161" s="85" t="s">
        <v>216</v>
      </c>
      <c r="N161" s="52" t="s">
        <v>122</v>
      </c>
      <c r="O161" s="53" t="s">
        <v>112</v>
      </c>
      <c r="P161" s="53" t="s">
        <v>102</v>
      </c>
      <c r="Q161" s="86" t="s">
        <v>123</v>
      </c>
      <c r="R161" s="50"/>
      <c r="S161" s="97" t="s">
        <v>296</v>
      </c>
      <c r="AA161" s="72" t="s">
        <v>272</v>
      </c>
      <c r="AB161" s="119" t="s">
        <v>304</v>
      </c>
      <c r="AC161" s="76" t="s">
        <v>309</v>
      </c>
      <c r="AD161" s="78" t="s">
        <v>233</v>
      </c>
      <c r="AE161" s="75"/>
      <c r="AF161" s="78" t="s">
        <v>310</v>
      </c>
      <c r="AG161" s="77"/>
      <c r="AH161" s="97" t="s">
        <v>296</v>
      </c>
      <c r="AW161" s="80">
        <f t="shared" si="129"/>
        <v>0</v>
      </c>
      <c r="AX161" s="81">
        <f>(IF(N161="","",(IF(MID(N161,2,1)="-",LEFT(N161,1),LEFT(N161,2)))+0))</f>
        <v>4</v>
      </c>
      <c r="AY161" s="81">
        <f>(IF(O161="","",(IF(MID(O161,2,1)="-",LEFT(O161,1),LEFT(O161,2)))+0))</f>
        <v>5</v>
      </c>
      <c r="AZ161" s="81">
        <f>(IF(P161="","",(IF(MID(P161,2,1)="-",LEFT(P161,1),LEFT(P161,2)))+0))</f>
        <v>3</v>
      </c>
      <c r="BA161" s="81">
        <f>(IF(Q161="","",(IF(MID(Q161,2,1)="-",LEFT(Q161,1),LEFT(Q161,2)))+0))</f>
        <v>3</v>
      </c>
      <c r="BB161" s="82"/>
      <c r="BP161" s="43" t="str">
        <f t="shared" si="108"/>
        <v/>
      </c>
      <c r="BQ161" s="43" t="str">
        <f t="shared" si="108"/>
        <v/>
      </c>
      <c r="BR161" s="43" t="str">
        <f t="shared" si="108"/>
        <v/>
      </c>
      <c r="BS161" s="43" t="str">
        <f t="shared" si="108"/>
        <v/>
      </c>
      <c r="BT161" s="43" t="str">
        <f t="shared" si="108"/>
        <v/>
      </c>
      <c r="BU161" s="44"/>
      <c r="BV161" s="80">
        <f t="shared" si="130"/>
        <v>2</v>
      </c>
      <c r="BW161" s="81">
        <f>(IF(N161="","",IF(RIGHT(N161,2)="10",RIGHT(N161,2),RIGHT(N161,1))+0))</f>
        <v>1</v>
      </c>
      <c r="BX161" s="81">
        <f>(IF(O161="","",IF(RIGHT(O161,2)="10",RIGHT(O161,2),RIGHT(O161,1))+0))</f>
        <v>0</v>
      </c>
      <c r="BY161" s="81">
        <f>(IF(P161="","",IF(RIGHT(P161,2)="10",RIGHT(P161,2),RIGHT(P161,1))+0))</f>
        <v>0</v>
      </c>
      <c r="BZ161" s="81">
        <f>(IF(Q161="","",IF(RIGHT(Q161,2)="10",RIGHT(Q161,2),RIGHT(Q161,1))+0))</f>
        <v>1</v>
      </c>
      <c r="CA161" s="82"/>
      <c r="CO161" s="43" t="str">
        <f t="shared" si="109"/>
        <v/>
      </c>
      <c r="CP161" s="43" t="str">
        <f t="shared" si="109"/>
        <v/>
      </c>
      <c r="CQ161" s="43" t="str">
        <f t="shared" si="109"/>
        <v/>
      </c>
      <c r="CR161" s="43" t="str">
        <f t="shared" si="109"/>
        <v/>
      </c>
      <c r="CS161" s="43" t="str">
        <f t="shared" si="109"/>
        <v/>
      </c>
      <c r="CU161" s="80" t="str">
        <f t="shared" si="131"/>
        <v>A</v>
      </c>
      <c r="CV161" s="81" t="str">
        <f>(IF(N161="","",IF(AX161&gt;BW161,"H",IF(AX161&lt;BW161,"A","D"))))</f>
        <v>H</v>
      </c>
      <c r="CW161" s="81" t="str">
        <f>(IF(O161="","",IF(AY161&gt;BX161,"H",IF(AY161&lt;BX161,"A","D"))))</f>
        <v>H</v>
      </c>
      <c r="CX161" s="81" t="str">
        <f>(IF(P161="","",IF(AZ161&gt;BY161,"H",IF(AZ161&lt;BY161,"A","D"))))</f>
        <v>H</v>
      </c>
      <c r="CY161" s="81" t="str">
        <f>(IF(Q161="","",IF(BA161&gt;BZ161,"H",IF(BA161&lt;BZ161,"A","D"))))</f>
        <v>H</v>
      </c>
      <c r="CZ161" s="82"/>
      <c r="DQ161" s="21" t="str">
        <f t="shared" si="110"/>
        <v/>
      </c>
      <c r="DR161" s="21" t="str">
        <f t="shared" si="110"/>
        <v/>
      </c>
      <c r="DT161" s="17" t="str">
        <f t="shared" si="111"/>
        <v>Woking</v>
      </c>
      <c r="DU161" s="45">
        <f t="shared" si="112"/>
        <v>10</v>
      </c>
      <c r="DV161" s="46">
        <f t="shared" si="113"/>
        <v>4</v>
      </c>
      <c r="DW161" s="46">
        <f t="shared" si="114"/>
        <v>0</v>
      </c>
      <c r="DX161" s="46">
        <f t="shared" si="115"/>
        <v>1</v>
      </c>
      <c r="DY161" s="46">
        <f>COUNTIF(CZ$156:CZ$161,"A")</f>
        <v>3</v>
      </c>
      <c r="DZ161" s="46">
        <f>COUNTIF(CZ$156:CZ$161,"D")</f>
        <v>1</v>
      </c>
      <c r="EA161" s="46">
        <f>COUNTIF(CZ$156:CZ$161,"H")</f>
        <v>1</v>
      </c>
      <c r="EB161" s="45">
        <f t="shared" si="116"/>
        <v>7</v>
      </c>
      <c r="EC161" s="45">
        <f t="shared" si="116"/>
        <v>1</v>
      </c>
      <c r="ED161" s="45">
        <f t="shared" si="116"/>
        <v>2</v>
      </c>
      <c r="EE161" s="47">
        <f>SUM($AW161:$BT161)+SUM(CA$156:CA$161)</f>
        <v>28</v>
      </c>
      <c r="EF161" s="47">
        <f>SUM($BV161:$CS161)+SUM(BB$156:BB$161)</f>
        <v>9</v>
      </c>
      <c r="EG161" s="45">
        <f t="shared" si="117"/>
        <v>15</v>
      </c>
      <c r="EH161" s="47">
        <f t="shared" si="118"/>
        <v>19</v>
      </c>
      <c r="EI161" s="44"/>
      <c r="EJ161" s="46">
        <f t="shared" si="119"/>
        <v>10</v>
      </c>
      <c r="EK161" s="46">
        <f t="shared" si="120"/>
        <v>7</v>
      </c>
      <c r="EL161" s="46">
        <f t="shared" si="121"/>
        <v>1</v>
      </c>
      <c r="EM161" s="46">
        <f t="shared" si="122"/>
        <v>2</v>
      </c>
      <c r="EN161" s="46">
        <f t="shared" si="123"/>
        <v>28</v>
      </c>
      <c r="EO161" s="46">
        <f t="shared" si="124"/>
        <v>9</v>
      </c>
      <c r="EP161" s="46">
        <f t="shared" si="125"/>
        <v>15</v>
      </c>
      <c r="EQ161" s="46">
        <f t="shared" si="126"/>
        <v>19</v>
      </c>
      <c r="ES161" s="1">
        <f t="shared" si="127"/>
        <v>0</v>
      </c>
      <c r="ET161" s="1">
        <f t="shared" si="128"/>
        <v>0</v>
      </c>
      <c r="EU161" s="1">
        <f t="shared" si="128"/>
        <v>0</v>
      </c>
      <c r="EV161" s="1">
        <f t="shared" si="128"/>
        <v>0</v>
      </c>
      <c r="EW161" s="1">
        <f t="shared" si="128"/>
        <v>0</v>
      </c>
      <c r="EX161" s="1">
        <f t="shared" si="128"/>
        <v>0</v>
      </c>
      <c r="EY161" s="1">
        <f t="shared" si="128"/>
        <v>0</v>
      </c>
      <c r="EZ161" s="1">
        <f t="shared" si="128"/>
        <v>0</v>
      </c>
    </row>
    <row r="162" spans="1:164" ht="12" thickBot="1" x14ac:dyDescent="0.25">
      <c r="D162" s="24">
        <f>SUM(D156:D161)</f>
        <v>28</v>
      </c>
      <c r="E162" s="24">
        <f>SUM(E156:E161)</f>
        <v>4</v>
      </c>
      <c r="F162" s="24">
        <f>SUM(F156:F161)</f>
        <v>28</v>
      </c>
      <c r="G162" s="24">
        <f>SUM(G156:G161)</f>
        <v>119</v>
      </c>
      <c r="H162" s="24">
        <f>SUM(H156:H161)</f>
        <v>119</v>
      </c>
      <c r="I162" s="21"/>
      <c r="J162" s="24">
        <f>SUM(J156:J161)</f>
        <v>0</v>
      </c>
      <c r="L162" s="108" t="s">
        <v>311</v>
      </c>
      <c r="M162" s="120" t="s">
        <v>230</v>
      </c>
      <c r="N162" s="121" t="s">
        <v>121</v>
      </c>
      <c r="O162" s="109" t="s">
        <v>296</v>
      </c>
      <c r="P162" s="109" t="s">
        <v>131</v>
      </c>
      <c r="Q162" s="109" t="s">
        <v>296</v>
      </c>
      <c r="R162" s="109" t="s">
        <v>296</v>
      </c>
      <c r="S162" s="113"/>
      <c r="AA162" s="108" t="s">
        <v>311</v>
      </c>
      <c r="AB162" s="122"/>
      <c r="AC162" s="121" t="s">
        <v>238</v>
      </c>
      <c r="AD162" s="109" t="s">
        <v>296</v>
      </c>
      <c r="AE162" s="122"/>
      <c r="AF162" s="109" t="s">
        <v>296</v>
      </c>
      <c r="AG162" s="109" t="s">
        <v>296</v>
      </c>
      <c r="AH162" s="113"/>
      <c r="AW162" s="1">
        <f t="shared" si="129"/>
        <v>1</v>
      </c>
      <c r="AY162" s="1" t="e">
        <f>(IF(O162="","",(IF(MID(O162,2,1)="-",LEFT(O162,1),LEFT(O162,2)))+0))</f>
        <v>#VALUE!</v>
      </c>
      <c r="AZ162" s="1">
        <f>(IF(P162="","",(IF(MID(P162,2,1)="-",LEFT(P162,1),LEFT(P162,2)))+0))</f>
        <v>0</v>
      </c>
      <c r="BA162" s="1" t="e">
        <f>(IF(Q162="","",(IF(MID(Q162,2,1)="-",LEFT(Q162,1),LEFT(Q162,2)))+0))</f>
        <v>#VALUE!</v>
      </c>
      <c r="BV162" s="1">
        <f t="shared" si="130"/>
        <v>3</v>
      </c>
      <c r="BX162" s="1" t="e">
        <f>(IF(O162="","",IF(RIGHT(O162,2)="10",RIGHT(O162,2),RIGHT(O162,1))+0))</f>
        <v>#VALUE!</v>
      </c>
      <c r="BY162" s="1">
        <f>(IF(P162="","",IF(RIGHT(P162,2)="10",RIGHT(P162,2),RIGHT(P162,1))+0))</f>
        <v>1</v>
      </c>
      <c r="BZ162" s="1" t="e">
        <f>(IF(Q162="","",IF(RIGHT(Q162,2)="10",RIGHT(Q162,2),RIGHT(Q162,1))+0))</f>
        <v>#VALUE!</v>
      </c>
      <c r="CU162" s="1" t="str">
        <f t="shared" si="131"/>
        <v>A</v>
      </c>
      <c r="CW162" s="1" t="e">
        <f>(IF(O162="","",IF(AY162&gt;BX162,"H",IF(AY162&lt;BX162,"A","D"))))</f>
        <v>#VALUE!</v>
      </c>
      <c r="CX162" s="1" t="str">
        <f>(IF(P162="","",IF(AZ162&gt;BY162,"H",IF(AZ162&lt;BY162,"A","D"))))</f>
        <v>A</v>
      </c>
      <c r="CY162" s="1" t="e">
        <f>(IF(Q162="","",IF(BA162&gt;BZ162,"H",IF(BA162&lt;BZ162,"A","D"))))</f>
        <v>#VALUE!</v>
      </c>
      <c r="DQ162" s="21" t="str">
        <f t="shared" si="110"/>
        <v/>
      </c>
      <c r="DR162" s="21" t="str">
        <f t="shared" si="110"/>
        <v/>
      </c>
      <c r="DT162" s="17"/>
      <c r="DU162" s="45"/>
      <c r="DV162" s="46"/>
      <c r="DW162" s="46"/>
      <c r="DX162" s="46"/>
      <c r="DY162" s="46"/>
      <c r="DZ162" s="46"/>
      <c r="EA162" s="46"/>
      <c r="EB162" s="45"/>
      <c r="EC162" s="45"/>
      <c r="ED162" s="45"/>
      <c r="EE162" s="47"/>
      <c r="EF162" s="47"/>
      <c r="EG162" s="45"/>
      <c r="EH162" s="47"/>
      <c r="EI162" s="44"/>
      <c r="EJ162" s="46"/>
      <c r="EK162" s="46"/>
      <c r="EL162" s="46"/>
      <c r="EM162" s="46"/>
      <c r="EN162" s="46"/>
      <c r="EO162" s="46"/>
      <c r="EP162" s="46"/>
      <c r="EQ162" s="46"/>
    </row>
    <row r="163" spans="1:164" x14ac:dyDescent="0.2">
      <c r="B163" s="1" t="s">
        <v>312</v>
      </c>
      <c r="C163" s="21">
        <v>5</v>
      </c>
      <c r="D163" s="21">
        <v>3</v>
      </c>
      <c r="E163" s="21">
        <v>0</v>
      </c>
      <c r="F163" s="21">
        <v>2</v>
      </c>
      <c r="G163" s="21">
        <v>14</v>
      </c>
      <c r="H163" s="21">
        <v>8</v>
      </c>
      <c r="I163" s="18">
        <v>6</v>
      </c>
      <c r="J163" s="21">
        <v>6</v>
      </c>
    </row>
    <row r="164" spans="1:164" ht="12" thickBot="1" x14ac:dyDescent="0.25">
      <c r="A164" s="17" t="s">
        <v>313</v>
      </c>
      <c r="B164" s="17"/>
      <c r="C164" s="20" t="s">
        <v>266</v>
      </c>
      <c r="D164" s="18"/>
      <c r="E164" s="18"/>
      <c r="F164" s="18"/>
      <c r="G164" s="18"/>
      <c r="H164" s="18"/>
      <c r="J164" s="18"/>
    </row>
    <row r="165" spans="1:164" ht="12" thickBot="1" x14ac:dyDescent="0.25">
      <c r="A165" s="17" t="s">
        <v>11</v>
      </c>
      <c r="B165" s="17" t="s">
        <v>12</v>
      </c>
      <c r="C165" s="18" t="s">
        <v>13</v>
      </c>
      <c r="D165" s="18" t="s">
        <v>14</v>
      </c>
      <c r="E165" s="18" t="s">
        <v>15</v>
      </c>
      <c r="F165" s="18" t="s">
        <v>16</v>
      </c>
      <c r="G165" s="18" t="s">
        <v>17</v>
      </c>
      <c r="H165" s="18" t="s">
        <v>18</v>
      </c>
      <c r="I165" s="18" t="s">
        <v>19</v>
      </c>
      <c r="J165" s="18" t="s">
        <v>97</v>
      </c>
      <c r="L165" s="30"/>
      <c r="M165" s="31" t="s">
        <v>294</v>
      </c>
      <c r="N165" s="31" t="s">
        <v>314</v>
      </c>
      <c r="O165" s="32" t="s">
        <v>267</v>
      </c>
      <c r="P165" s="33" t="s">
        <v>165</v>
      </c>
      <c r="Q165" s="31" t="s">
        <v>315</v>
      </c>
      <c r="R165" s="31" t="s">
        <v>270</v>
      </c>
      <c r="S165" s="34" t="s">
        <v>316</v>
      </c>
      <c r="U165" s="123" t="s">
        <v>317</v>
      </c>
      <c r="AA165" s="30"/>
      <c r="AB165" s="31" t="s">
        <v>294</v>
      </c>
      <c r="AC165" s="31" t="s">
        <v>314</v>
      </c>
      <c r="AD165" s="32" t="s">
        <v>267</v>
      </c>
      <c r="AE165" s="33" t="s">
        <v>165</v>
      </c>
      <c r="AF165" s="31" t="s">
        <v>315</v>
      </c>
      <c r="AG165" s="31" t="s">
        <v>270</v>
      </c>
      <c r="AH165" s="34" t="s">
        <v>316</v>
      </c>
      <c r="DU165" s="21" t="s">
        <v>13</v>
      </c>
      <c r="DV165" s="21" t="s">
        <v>91</v>
      </c>
      <c r="DW165" s="21" t="s">
        <v>92</v>
      </c>
      <c r="DX165" s="21" t="s">
        <v>93</v>
      </c>
      <c r="DY165" s="21" t="s">
        <v>94</v>
      </c>
      <c r="DZ165" s="21" t="s">
        <v>95</v>
      </c>
      <c r="EA165" s="21" t="s">
        <v>96</v>
      </c>
      <c r="EB165" s="21" t="s">
        <v>14</v>
      </c>
      <c r="EC165" s="21" t="s">
        <v>15</v>
      </c>
      <c r="ED165" s="21" t="s">
        <v>16</v>
      </c>
      <c r="EE165" s="21" t="s">
        <v>17</v>
      </c>
      <c r="EF165" s="21" t="s">
        <v>18</v>
      </c>
      <c r="EG165" s="21" t="s">
        <v>19</v>
      </c>
      <c r="EH165" s="21" t="s">
        <v>97</v>
      </c>
      <c r="EI165" s="21"/>
      <c r="EJ165" s="21" t="s">
        <v>13</v>
      </c>
      <c r="EK165" s="21" t="s">
        <v>14</v>
      </c>
      <c r="EL165" s="21" t="s">
        <v>15</v>
      </c>
      <c r="EM165" s="21" t="s">
        <v>16</v>
      </c>
      <c r="EN165" s="21" t="s">
        <v>17</v>
      </c>
      <c r="EO165" s="21" t="s">
        <v>18</v>
      </c>
      <c r="EP165" s="21" t="s">
        <v>19</v>
      </c>
      <c r="EQ165" s="21" t="s">
        <v>97</v>
      </c>
    </row>
    <row r="166" spans="1:164" x14ac:dyDescent="0.2">
      <c r="A166" s="1">
        <v>1</v>
      </c>
      <c r="B166" s="1" t="s">
        <v>318</v>
      </c>
      <c r="C166" s="21">
        <v>12</v>
      </c>
      <c r="D166" s="21">
        <v>10</v>
      </c>
      <c r="E166" s="21">
        <v>2</v>
      </c>
      <c r="F166" s="21">
        <v>0</v>
      </c>
      <c r="G166" s="21">
        <v>41</v>
      </c>
      <c r="H166" s="21">
        <v>2</v>
      </c>
      <c r="I166" s="18">
        <v>22</v>
      </c>
      <c r="J166" s="21">
        <v>39</v>
      </c>
      <c r="L166" s="35" t="s">
        <v>295</v>
      </c>
      <c r="M166" s="36"/>
      <c r="N166" s="31" t="s">
        <v>100</v>
      </c>
      <c r="O166" s="32" t="s">
        <v>146</v>
      </c>
      <c r="P166" s="33" t="s">
        <v>184</v>
      </c>
      <c r="Q166" s="31" t="s">
        <v>110</v>
      </c>
      <c r="R166" s="31" t="s">
        <v>213</v>
      </c>
      <c r="S166" s="34" t="s">
        <v>184</v>
      </c>
      <c r="U166" s="123" t="s">
        <v>319</v>
      </c>
      <c r="AA166" s="35" t="s">
        <v>295</v>
      </c>
      <c r="AB166" s="36"/>
      <c r="AC166" s="31"/>
      <c r="AD166" s="32" t="s">
        <v>320</v>
      </c>
      <c r="AE166" s="33"/>
      <c r="AF166" s="31"/>
      <c r="AG166" s="31"/>
      <c r="AH166" s="34"/>
      <c r="AP166" s="1" t="s">
        <v>106</v>
      </c>
      <c r="AW166" s="40"/>
      <c r="AX166" s="41">
        <f t="shared" ref="AX166:BC166" si="132">(IF(N166="","",(IF(MID(N166,2,1)="-",LEFT(N166,1),LEFT(N166,2)))+0))</f>
        <v>2</v>
      </c>
      <c r="AY166" s="41">
        <f t="shared" si="132"/>
        <v>2</v>
      </c>
      <c r="AZ166" s="41">
        <f t="shared" si="132"/>
        <v>1</v>
      </c>
      <c r="BA166" s="41">
        <f t="shared" si="132"/>
        <v>1</v>
      </c>
      <c r="BB166" s="41">
        <f t="shared" si="132"/>
        <v>4</v>
      </c>
      <c r="BC166" s="42">
        <f t="shared" si="132"/>
        <v>1</v>
      </c>
      <c r="BM166" s="21"/>
      <c r="BN166" s="21"/>
      <c r="BO166" s="21"/>
      <c r="BP166" s="43" t="str">
        <f t="shared" ref="BP166:BT172" si="133">(IF(AQ166="","",(IF(MID(AQ166,2,1)="-",LEFT(AQ166,1),LEFT(AQ166,2)))+0))</f>
        <v/>
      </c>
      <c r="BQ166" s="43" t="str">
        <f t="shared" si="133"/>
        <v/>
      </c>
      <c r="BR166" s="43" t="str">
        <f t="shared" si="133"/>
        <v/>
      </c>
      <c r="BS166" s="43" t="str">
        <f t="shared" si="133"/>
        <v/>
      </c>
      <c r="BT166" s="43" t="str">
        <f t="shared" si="133"/>
        <v/>
      </c>
      <c r="BU166" s="44"/>
      <c r="BV166" s="40"/>
      <c r="BW166" s="41">
        <f t="shared" ref="BW166:CB166" si="134">(IF(N166="","",IF(RIGHT(N166,2)="10",RIGHT(N166,2),RIGHT(N166,1))+0))</f>
        <v>2</v>
      </c>
      <c r="BX166" s="41">
        <f t="shared" si="134"/>
        <v>0</v>
      </c>
      <c r="BY166" s="41">
        <f t="shared" si="134"/>
        <v>2</v>
      </c>
      <c r="BZ166" s="41">
        <f t="shared" si="134"/>
        <v>1</v>
      </c>
      <c r="CA166" s="41">
        <f t="shared" si="134"/>
        <v>0</v>
      </c>
      <c r="CB166" s="42">
        <f t="shared" si="134"/>
        <v>2</v>
      </c>
      <c r="CL166" s="21"/>
      <c r="CM166" s="21"/>
      <c r="CN166" s="21"/>
      <c r="CO166" s="43" t="str">
        <f t="shared" ref="CO166:CS172" si="135">(IF(AQ166="","",IF(RIGHT(AQ166,2)="10",RIGHT(AQ166,2),RIGHT(AQ166,1))+0))</f>
        <v/>
      </c>
      <c r="CP166" s="43" t="str">
        <f t="shared" si="135"/>
        <v/>
      </c>
      <c r="CQ166" s="43" t="str">
        <f t="shared" si="135"/>
        <v/>
      </c>
      <c r="CR166" s="43" t="str">
        <f t="shared" si="135"/>
        <v/>
      </c>
      <c r="CS166" s="43" t="str">
        <f t="shared" si="135"/>
        <v/>
      </c>
      <c r="CU166" s="40"/>
      <c r="CV166" s="41" t="str">
        <f t="shared" ref="CV166:DA166" si="136">(IF(N166="","",IF(AX166&gt;BW166,"H",IF(AX166&lt;BW166,"A","D"))))</f>
        <v>D</v>
      </c>
      <c r="CW166" s="41" t="str">
        <f t="shared" si="136"/>
        <v>H</v>
      </c>
      <c r="CX166" s="41" t="str">
        <f t="shared" si="136"/>
        <v>A</v>
      </c>
      <c r="CY166" s="41" t="str">
        <f t="shared" si="136"/>
        <v>D</v>
      </c>
      <c r="CZ166" s="41" t="str">
        <f t="shared" si="136"/>
        <v>H</v>
      </c>
      <c r="DA166" s="42" t="str">
        <f t="shared" si="136"/>
        <v>A</v>
      </c>
      <c r="DK166" s="21"/>
      <c r="DL166" s="21"/>
      <c r="DM166" s="21"/>
      <c r="DN166" s="21" t="str">
        <f t="shared" ref="DN166:DR173" si="137">(IF(AQ166="","",IF(BP166&gt;CO166,"H",IF(BP166&lt;CO166,"A","D"))))</f>
        <v/>
      </c>
      <c r="DO166" s="21" t="str">
        <f t="shared" si="137"/>
        <v/>
      </c>
      <c r="DP166" s="21" t="str">
        <f t="shared" si="137"/>
        <v/>
      </c>
      <c r="DQ166" s="21" t="str">
        <f t="shared" si="137"/>
        <v/>
      </c>
      <c r="DR166" s="21" t="str">
        <f t="shared" si="137"/>
        <v/>
      </c>
      <c r="DT166" s="17" t="str">
        <f t="shared" ref="DT166:DT172" si="138">L166</f>
        <v>Carshalton Athletic</v>
      </c>
      <c r="DU166" s="45">
        <f>SUM(EB166:ED166)</f>
        <v>12</v>
      </c>
      <c r="DV166" s="46">
        <f>COUNTIF($CU166:$DR166,"H")</f>
        <v>2</v>
      </c>
      <c r="DW166" s="46">
        <f>COUNTIF($CU166:$DR166,"D")</f>
        <v>2</v>
      </c>
      <c r="DX166" s="46">
        <f>COUNTIF($CU166:$DR166,"A")</f>
        <v>2</v>
      </c>
      <c r="DY166" s="46">
        <f>COUNTIF(CU$166:CU$172,"A")</f>
        <v>3</v>
      </c>
      <c r="DZ166" s="46">
        <f>COUNTIF(CU$166:CU$172,"D")</f>
        <v>1</v>
      </c>
      <c r="EA166" s="46">
        <f>COUNTIF(CU$166:CU$172,"H")</f>
        <v>2</v>
      </c>
      <c r="EB166" s="45">
        <f>DV166+DY166</f>
        <v>5</v>
      </c>
      <c r="EC166" s="45">
        <f t="shared" ref="EC166:ED172" si="139">DW166+DZ166</f>
        <v>3</v>
      </c>
      <c r="ED166" s="45">
        <f t="shared" si="139"/>
        <v>4</v>
      </c>
      <c r="EE166" s="47">
        <f>SUM($AW166:$BT166)+SUM(BV$166:BV$172)</f>
        <v>22</v>
      </c>
      <c r="EF166" s="47">
        <f>SUM($BV166:$CS166)+SUM(AW$166:AW$172)</f>
        <v>15</v>
      </c>
      <c r="EG166" s="45">
        <f t="shared" ref="EG166:EG172" si="140">(EB166*2)+EC166</f>
        <v>13</v>
      </c>
      <c r="EH166" s="47">
        <f>EE166-EF166</f>
        <v>7</v>
      </c>
      <c r="EI166" s="44"/>
      <c r="EJ166" s="46">
        <f t="shared" ref="EJ166:EJ172" si="141">VLOOKUP($DT166,$B$166:$J$172,2,0)</f>
        <v>12</v>
      </c>
      <c r="EK166" s="46">
        <f t="shared" ref="EK166:EK172" si="142">VLOOKUP($DT166,$B$166:$J$172,3,0)</f>
        <v>5</v>
      </c>
      <c r="EL166" s="46">
        <f t="shared" ref="EL166:EL172" si="143">VLOOKUP($DT166,$B$166:$J$172,4,0)</f>
        <v>3</v>
      </c>
      <c r="EM166" s="46">
        <f t="shared" ref="EM166:EM172" si="144">VLOOKUP($DT166,$B$166:$J$172,5,0)</f>
        <v>4</v>
      </c>
      <c r="EN166" s="46">
        <f t="shared" ref="EN166:EN172" si="145">VLOOKUP($DT166,$B$166:$J$172,6,0)</f>
        <v>22</v>
      </c>
      <c r="EO166" s="46">
        <f t="shared" ref="EO166:EO172" si="146">VLOOKUP($DT166,$B$166:$J$172,7,0)</f>
        <v>15</v>
      </c>
      <c r="EP166" s="46">
        <f t="shared" ref="EP166:EP172" si="147">VLOOKUP($DT166,$B$166:$J$172,8,0)</f>
        <v>13</v>
      </c>
      <c r="EQ166" s="46">
        <f t="shared" ref="EQ166:EQ172" si="148">VLOOKUP($DT166,$B$166:$J$172,9,0)</f>
        <v>7</v>
      </c>
      <c r="ES166" s="1">
        <f>IF(DU166=EJ166,0,1)</f>
        <v>0</v>
      </c>
      <c r="ET166" s="1">
        <f>IF(EB166=EK166,0,1)</f>
        <v>0</v>
      </c>
      <c r="EU166" s="1">
        <f t="shared" ref="EU166:EZ172" si="149">IF(EC166=EL166,0,1)</f>
        <v>0</v>
      </c>
      <c r="EV166" s="1">
        <f t="shared" si="149"/>
        <v>0</v>
      </c>
      <c r="EW166" s="1">
        <f t="shared" si="149"/>
        <v>0</v>
      </c>
      <c r="EX166" s="1">
        <f t="shared" si="149"/>
        <v>0</v>
      </c>
      <c r="EY166" s="1">
        <f t="shared" si="149"/>
        <v>0</v>
      </c>
      <c r="EZ166" s="1">
        <f t="shared" si="149"/>
        <v>0</v>
      </c>
    </row>
    <row r="167" spans="1:164" x14ac:dyDescent="0.2">
      <c r="A167" s="1">
        <v>2</v>
      </c>
      <c r="B167" s="1" t="s">
        <v>303</v>
      </c>
      <c r="C167" s="21">
        <v>12</v>
      </c>
      <c r="D167" s="21">
        <v>6</v>
      </c>
      <c r="E167" s="21">
        <v>4</v>
      </c>
      <c r="F167" s="21">
        <v>2</v>
      </c>
      <c r="G167" s="21">
        <v>27</v>
      </c>
      <c r="H167" s="21">
        <v>13</v>
      </c>
      <c r="I167" s="18">
        <v>16</v>
      </c>
      <c r="J167" s="21">
        <v>14</v>
      </c>
      <c r="L167" s="48" t="s">
        <v>321</v>
      </c>
      <c r="M167" s="85" t="s">
        <v>208</v>
      </c>
      <c r="N167" s="50"/>
      <c r="O167" s="52" t="s">
        <v>100</v>
      </c>
      <c r="P167" s="53" t="s">
        <v>244</v>
      </c>
      <c r="Q167" s="86" t="s">
        <v>208</v>
      </c>
      <c r="R167" s="124" t="s">
        <v>244</v>
      </c>
      <c r="S167" s="125" t="s">
        <v>244</v>
      </c>
      <c r="U167" s="123" t="s">
        <v>322</v>
      </c>
      <c r="AA167" s="48" t="s">
        <v>321</v>
      </c>
      <c r="AB167" s="85"/>
      <c r="AC167" s="50"/>
      <c r="AD167" s="52" t="s">
        <v>280</v>
      </c>
      <c r="AE167" s="53"/>
      <c r="AF167" s="86"/>
      <c r="AG167" s="126"/>
      <c r="AH167" s="127"/>
      <c r="AW167" s="58">
        <f t="shared" ref="AW167:AW172" si="150">(IF(M167="","",(IF(MID(M167,2,1)="-",LEFT(M167,1),LEFT(M167,2)))+0))</f>
        <v>1</v>
      </c>
      <c r="AX167" s="59"/>
      <c r="AY167" s="60">
        <f>(IF(O167="","",(IF(MID(O167,2,1)="-",LEFT(O167,1),LEFT(O167,2)))+0))</f>
        <v>2</v>
      </c>
      <c r="AZ167" s="60">
        <f>(IF(P167="","",(IF(MID(P167,2,1)="-",LEFT(P167,1),LEFT(P167,2)))+0))</f>
        <v>0</v>
      </c>
      <c r="BA167" s="60">
        <f>(IF(Q167="","",(IF(MID(Q167,2,1)="-",LEFT(Q167,1),LEFT(Q167,2)))+0))</f>
        <v>1</v>
      </c>
      <c r="BB167" s="60">
        <f>(IF(R167="","",(IF(MID(R167,2,1)="-",LEFT(R167,1),LEFT(R167,2)))+0))</f>
        <v>0</v>
      </c>
      <c r="BC167" s="61">
        <f>(IF(S167="","",(IF(MID(S167,2,1)="-",LEFT(S167,1),LEFT(S167,2)))+0))</f>
        <v>0</v>
      </c>
      <c r="BM167" s="21"/>
      <c r="BN167" s="21"/>
      <c r="BO167" s="21"/>
      <c r="BP167" s="43" t="str">
        <f t="shared" si="133"/>
        <v/>
      </c>
      <c r="BQ167" s="43" t="str">
        <f t="shared" si="133"/>
        <v/>
      </c>
      <c r="BR167" s="43" t="str">
        <f t="shared" si="133"/>
        <v/>
      </c>
      <c r="BS167" s="43" t="str">
        <f t="shared" si="133"/>
        <v/>
      </c>
      <c r="BT167" s="43" t="str">
        <f t="shared" si="133"/>
        <v/>
      </c>
      <c r="BU167" s="44"/>
      <c r="BV167" s="58">
        <f t="shared" ref="BV167:BV172" si="151">(IF(M167="","",IF(RIGHT(M167,2)="10",RIGHT(M167,2),RIGHT(M167,1))+0))</f>
        <v>0</v>
      </c>
      <c r="BW167" s="59"/>
      <c r="BX167" s="60">
        <f>(IF(O167="","",IF(RIGHT(O167,2)="10",RIGHT(O167,2),RIGHT(O167,1))+0))</f>
        <v>2</v>
      </c>
      <c r="BY167" s="60">
        <f>(IF(P167="","",IF(RIGHT(P167,2)="10",RIGHT(P167,2),RIGHT(P167,1))+0))</f>
        <v>0</v>
      </c>
      <c r="BZ167" s="60">
        <f>(IF(Q167="","",IF(RIGHT(Q167,2)="10",RIGHT(Q167,2),RIGHT(Q167,1))+0))</f>
        <v>0</v>
      </c>
      <c r="CA167" s="60">
        <f>(IF(R167="","",IF(RIGHT(R167,2)="10",RIGHT(R167,2),RIGHT(R167,1))+0))</f>
        <v>0</v>
      </c>
      <c r="CB167" s="61">
        <f>(IF(S167="","",IF(RIGHT(S167,2)="10",RIGHT(S167,2),RIGHT(S167,1))+0))</f>
        <v>0</v>
      </c>
      <c r="CL167" s="21"/>
      <c r="CM167" s="21"/>
      <c r="CN167" s="21"/>
      <c r="CO167" s="43" t="str">
        <f t="shared" si="135"/>
        <v/>
      </c>
      <c r="CP167" s="43" t="str">
        <f t="shared" si="135"/>
        <v/>
      </c>
      <c r="CQ167" s="43" t="str">
        <f t="shared" si="135"/>
        <v/>
      </c>
      <c r="CR167" s="43" t="str">
        <f t="shared" si="135"/>
        <v/>
      </c>
      <c r="CS167" s="43" t="str">
        <f t="shared" si="135"/>
        <v/>
      </c>
      <c r="CU167" s="58" t="str">
        <f t="shared" ref="CU167:CU172" si="152">(IF(M167="","",IF(AW167&gt;BV167,"H",IF(AW167&lt;BV167,"A","D"))))</f>
        <v>H</v>
      </c>
      <c r="CV167" s="59"/>
      <c r="CW167" s="60" t="str">
        <f>(IF(O167="","",IF(AY167&gt;BX167,"H",IF(AY167&lt;BX167,"A","D"))))</f>
        <v>D</v>
      </c>
      <c r="CX167" s="60" t="str">
        <f>(IF(P167="","",IF(AZ167&gt;BY167,"H",IF(AZ167&lt;BY167,"A","D"))))</f>
        <v>D</v>
      </c>
      <c r="CY167" s="60" t="str">
        <f>(IF(Q167="","",IF(BA167&gt;BZ167,"H",IF(BA167&lt;BZ167,"A","D"))))</f>
        <v>H</v>
      </c>
      <c r="CZ167" s="60" t="str">
        <f>(IF(R167="","",IF(BB167&gt;CA167,"H",IF(BB167&lt;CA167,"A","D"))))</f>
        <v>D</v>
      </c>
      <c r="DA167" s="61" t="str">
        <f>(IF(S167="","",IF(BC167&gt;CB167,"H",IF(BC167&lt;CB167,"A","D"))))</f>
        <v>D</v>
      </c>
      <c r="DK167" s="21"/>
      <c r="DL167" s="21"/>
      <c r="DM167" s="21"/>
      <c r="DN167" s="21" t="str">
        <f t="shared" si="137"/>
        <v/>
      </c>
      <c r="DO167" s="21" t="str">
        <f t="shared" si="137"/>
        <v/>
      </c>
      <c r="DP167" s="21" t="str">
        <f t="shared" si="137"/>
        <v/>
      </c>
      <c r="DQ167" s="21" t="str">
        <f t="shared" si="137"/>
        <v/>
      </c>
      <c r="DR167" s="21" t="str">
        <f t="shared" si="137"/>
        <v/>
      </c>
      <c r="DT167" s="17" t="str">
        <f t="shared" si="138"/>
        <v>Croydon</v>
      </c>
      <c r="DU167" s="45">
        <f t="shared" ref="DU167:DU172" si="153">SUM(EB167:ED167)</f>
        <v>12</v>
      </c>
      <c r="DV167" s="46">
        <f t="shared" ref="DV167:DV172" si="154">COUNTIF($CU167:$DR167,"H")</f>
        <v>2</v>
      </c>
      <c r="DW167" s="46">
        <f t="shared" ref="DW167:DW172" si="155">COUNTIF($CU167:$DR167,"D")</f>
        <v>4</v>
      </c>
      <c r="DX167" s="46">
        <f t="shared" ref="DX167:DX172" si="156">COUNTIF($CU167:$DR167,"A")</f>
        <v>0</v>
      </c>
      <c r="DY167" s="46">
        <f>COUNTIF(CV$166:CV$172,"A")</f>
        <v>1</v>
      </c>
      <c r="DZ167" s="46">
        <f>COUNTIF(CV$166:CV$172,"D")</f>
        <v>3</v>
      </c>
      <c r="EA167" s="46">
        <f>COUNTIF(CV$166:CV$172,"H")</f>
        <v>2</v>
      </c>
      <c r="EB167" s="45">
        <f t="shared" ref="EB167:EB172" si="157">DV167+DY167</f>
        <v>3</v>
      </c>
      <c r="EC167" s="45">
        <f t="shared" si="139"/>
        <v>7</v>
      </c>
      <c r="ED167" s="45">
        <f t="shared" si="139"/>
        <v>2</v>
      </c>
      <c r="EE167" s="47">
        <f>SUM($AW167:$BT167)+SUM(BW$166:BW$172)</f>
        <v>11</v>
      </c>
      <c r="EF167" s="47">
        <f>SUM($BV167:$CS167)+SUM(AX$166:AX$172)</f>
        <v>12</v>
      </c>
      <c r="EG167" s="45">
        <f t="shared" si="140"/>
        <v>13</v>
      </c>
      <c r="EH167" s="47">
        <f t="shared" ref="EH167:EH172" si="158">EE167-EF167</f>
        <v>-1</v>
      </c>
      <c r="EI167" s="44"/>
      <c r="EJ167" s="46">
        <f t="shared" si="141"/>
        <v>12</v>
      </c>
      <c r="EK167" s="46">
        <f t="shared" si="142"/>
        <v>3</v>
      </c>
      <c r="EL167" s="46">
        <f t="shared" si="143"/>
        <v>7</v>
      </c>
      <c r="EM167" s="46">
        <f t="shared" si="144"/>
        <v>2</v>
      </c>
      <c r="EN167" s="46">
        <f t="shared" si="145"/>
        <v>11</v>
      </c>
      <c r="EO167" s="46">
        <f t="shared" si="146"/>
        <v>12</v>
      </c>
      <c r="EP167" s="46">
        <f t="shared" si="147"/>
        <v>13</v>
      </c>
      <c r="EQ167" s="46">
        <f t="shared" si="148"/>
        <v>-1</v>
      </c>
      <c r="ES167" s="1">
        <f t="shared" ref="ES167:ES172" si="159">IF(DU167=EJ167,0,1)</f>
        <v>0</v>
      </c>
      <c r="ET167" s="1">
        <f t="shared" ref="ET167:ET172" si="160">IF(EB167=EK167,0,1)</f>
        <v>0</v>
      </c>
      <c r="EU167" s="1">
        <f t="shared" si="149"/>
        <v>0</v>
      </c>
      <c r="EV167" s="1">
        <f t="shared" si="149"/>
        <v>0</v>
      </c>
      <c r="EW167" s="1">
        <f t="shared" si="149"/>
        <v>0</v>
      </c>
      <c r="EX167" s="1">
        <f t="shared" si="149"/>
        <v>0</v>
      </c>
      <c r="EY167" s="1">
        <f t="shared" si="149"/>
        <v>0</v>
      </c>
      <c r="EZ167" s="1">
        <f t="shared" si="149"/>
        <v>0</v>
      </c>
    </row>
    <row r="168" spans="1:164" x14ac:dyDescent="0.2">
      <c r="A168" s="1">
        <v>3</v>
      </c>
      <c r="B168" s="1" t="s">
        <v>295</v>
      </c>
      <c r="C168" s="21">
        <v>12</v>
      </c>
      <c r="D168" s="21">
        <v>5</v>
      </c>
      <c r="E168" s="21">
        <v>3</v>
      </c>
      <c r="F168" s="21">
        <v>4</v>
      </c>
      <c r="G168" s="21">
        <v>22</v>
      </c>
      <c r="H168" s="21">
        <v>15</v>
      </c>
      <c r="I168" s="18">
        <v>13</v>
      </c>
      <c r="J168" s="21">
        <v>7</v>
      </c>
      <c r="L168" s="64" t="s">
        <v>274</v>
      </c>
      <c r="M168" s="65" t="s">
        <v>184</v>
      </c>
      <c r="N168" s="124" t="s">
        <v>244</v>
      </c>
      <c r="O168" s="50"/>
      <c r="P168" s="52" t="s">
        <v>139</v>
      </c>
      <c r="Q168" s="52" t="s">
        <v>287</v>
      </c>
      <c r="R168" s="52" t="s">
        <v>102</v>
      </c>
      <c r="S168" s="67" t="s">
        <v>131</v>
      </c>
      <c r="U168" s="123" t="s">
        <v>323</v>
      </c>
      <c r="AA168" s="64" t="s">
        <v>274</v>
      </c>
      <c r="AB168" s="65" t="s">
        <v>324</v>
      </c>
      <c r="AC168" s="126"/>
      <c r="AD168" s="50"/>
      <c r="AE168" s="52" t="s">
        <v>325</v>
      </c>
      <c r="AF168" s="52" t="s">
        <v>326</v>
      </c>
      <c r="AG168" s="52" t="s">
        <v>327</v>
      </c>
      <c r="AH168" s="67" t="s">
        <v>125</v>
      </c>
      <c r="AW168" s="58">
        <f t="shared" si="150"/>
        <v>1</v>
      </c>
      <c r="AX168" s="60">
        <f>(IF(N168="","",(IF(MID(N168,2,1)="-",LEFT(N168,1),LEFT(N168,2)))+0))</f>
        <v>0</v>
      </c>
      <c r="AY168" s="59"/>
      <c r="AZ168" s="60">
        <f>(IF(P168="","",(IF(MID(P168,2,1)="-",LEFT(P168,1),LEFT(P168,2)))+0))</f>
        <v>0</v>
      </c>
      <c r="BA168" s="60">
        <f>(IF(Q168="","",(IF(MID(Q168,2,1)="-",LEFT(Q168,1),LEFT(Q168,2)))+0))</f>
        <v>2</v>
      </c>
      <c r="BB168" s="60">
        <f>(IF(R168="","",(IF(MID(R168,2,1)="-",LEFT(R168,1),LEFT(R168,2)))+0))</f>
        <v>3</v>
      </c>
      <c r="BC168" s="61">
        <f>(IF(S168="","",(IF(MID(S168,2,1)="-",LEFT(S168,1),LEFT(S168,2)))+0))</f>
        <v>0</v>
      </c>
      <c r="BP168" s="43" t="str">
        <f t="shared" si="133"/>
        <v/>
      </c>
      <c r="BQ168" s="43" t="str">
        <f t="shared" si="133"/>
        <v/>
      </c>
      <c r="BR168" s="43" t="str">
        <f t="shared" si="133"/>
        <v/>
      </c>
      <c r="BS168" s="43" t="str">
        <f t="shared" si="133"/>
        <v/>
      </c>
      <c r="BT168" s="43" t="str">
        <f t="shared" si="133"/>
        <v/>
      </c>
      <c r="BU168" s="44"/>
      <c r="BV168" s="58">
        <f t="shared" si="151"/>
        <v>2</v>
      </c>
      <c r="BW168" s="60">
        <f>(IF(N168="","",IF(RIGHT(N168,2)="10",RIGHT(N168,2),RIGHT(N168,1))+0))</f>
        <v>0</v>
      </c>
      <c r="BX168" s="59"/>
      <c r="BY168" s="60">
        <f>(IF(P168="","",IF(RIGHT(P168,2)="10",RIGHT(P168,2),RIGHT(P168,1))+0))</f>
        <v>3</v>
      </c>
      <c r="BZ168" s="60">
        <f>(IF(Q168="","",IF(RIGHT(Q168,2)="10",RIGHT(Q168,2),RIGHT(Q168,1))+0))</f>
        <v>5</v>
      </c>
      <c r="CA168" s="60">
        <f>(IF(R168="","",IF(RIGHT(R168,2)="10",RIGHT(R168,2),RIGHT(R168,1))+0))</f>
        <v>0</v>
      </c>
      <c r="CB168" s="61">
        <f>(IF(S168="","",IF(RIGHT(S168,2)="10",RIGHT(S168,2),RIGHT(S168,1))+0))</f>
        <v>1</v>
      </c>
      <c r="CO168" s="43" t="str">
        <f t="shared" si="135"/>
        <v/>
      </c>
      <c r="CP168" s="43" t="str">
        <f t="shared" si="135"/>
        <v/>
      </c>
      <c r="CQ168" s="43" t="str">
        <f t="shared" si="135"/>
        <v/>
      </c>
      <c r="CR168" s="43" t="str">
        <f t="shared" si="135"/>
        <v/>
      </c>
      <c r="CS168" s="43" t="str">
        <f t="shared" si="135"/>
        <v/>
      </c>
      <c r="CU168" s="58" t="str">
        <f t="shared" si="152"/>
        <v>A</v>
      </c>
      <c r="CV168" s="60" t="str">
        <f>(IF(N168="","",IF(AX168&gt;BW168,"H",IF(AX168&lt;BW168,"A","D"))))</f>
        <v>D</v>
      </c>
      <c r="CW168" s="59"/>
      <c r="CX168" s="60" t="str">
        <f>(IF(P168="","",IF(AZ168&gt;BY168,"H",IF(AZ168&lt;BY168,"A","D"))))</f>
        <v>A</v>
      </c>
      <c r="CY168" s="60" t="str">
        <f>(IF(Q168="","",IF(BA168&gt;BZ168,"H",IF(BA168&lt;BZ168,"A","D"))))</f>
        <v>A</v>
      </c>
      <c r="CZ168" s="60" t="str">
        <f>(IF(R168="","",IF(BB168&gt;CA168,"H",IF(BB168&lt;CA168,"A","D"))))</f>
        <v>H</v>
      </c>
      <c r="DA168" s="61" t="str">
        <f>(IF(S168="","",IF(BC168&gt;CB168,"H",IF(BC168&lt;CB168,"A","D"))))</f>
        <v>A</v>
      </c>
      <c r="DQ168" s="21" t="str">
        <f t="shared" si="137"/>
        <v/>
      </c>
      <c r="DR168" s="21" t="str">
        <f t="shared" si="137"/>
        <v/>
      </c>
      <c r="DT168" s="17" t="str">
        <f t="shared" si="138"/>
        <v>Epsom &amp; Ewell</v>
      </c>
      <c r="DU168" s="45">
        <f t="shared" si="153"/>
        <v>12</v>
      </c>
      <c r="DV168" s="46">
        <f t="shared" si="154"/>
        <v>1</v>
      </c>
      <c r="DW168" s="46">
        <f t="shared" si="155"/>
        <v>1</v>
      </c>
      <c r="DX168" s="46">
        <f t="shared" si="156"/>
        <v>4</v>
      </c>
      <c r="DY168" s="46">
        <f>COUNTIF(CW$166:CW$172,"A")</f>
        <v>1</v>
      </c>
      <c r="DZ168" s="46">
        <f>COUNTIF(CW$166:CW$172,"D")</f>
        <v>2</v>
      </c>
      <c r="EA168" s="46">
        <f>COUNTIF(CW$166:CW$172,"H")</f>
        <v>3</v>
      </c>
      <c r="EB168" s="45">
        <f t="shared" si="157"/>
        <v>2</v>
      </c>
      <c r="EC168" s="45">
        <f t="shared" si="139"/>
        <v>3</v>
      </c>
      <c r="ED168" s="45">
        <f t="shared" si="139"/>
        <v>7</v>
      </c>
      <c r="EE168" s="47">
        <f>SUM($AW168:$BT168)+SUM(BX$166:BX$172)</f>
        <v>11</v>
      </c>
      <c r="EF168" s="47">
        <f>SUM($BV168:$CS168)+SUM(AY$166:AY$172)</f>
        <v>30</v>
      </c>
      <c r="EG168" s="45">
        <f t="shared" si="140"/>
        <v>7</v>
      </c>
      <c r="EH168" s="47">
        <f t="shared" si="158"/>
        <v>-19</v>
      </c>
      <c r="EI168" s="44"/>
      <c r="EJ168" s="46">
        <f t="shared" si="141"/>
        <v>12</v>
      </c>
      <c r="EK168" s="46">
        <f t="shared" si="142"/>
        <v>2</v>
      </c>
      <c r="EL168" s="46">
        <f t="shared" si="143"/>
        <v>3</v>
      </c>
      <c r="EM168" s="46">
        <f t="shared" si="144"/>
        <v>7</v>
      </c>
      <c r="EN168" s="46">
        <f t="shared" si="145"/>
        <v>11</v>
      </c>
      <c r="EO168" s="46">
        <f t="shared" si="146"/>
        <v>30</v>
      </c>
      <c r="EP168" s="46">
        <f t="shared" si="147"/>
        <v>7</v>
      </c>
      <c r="EQ168" s="46">
        <f t="shared" si="148"/>
        <v>-19</v>
      </c>
      <c r="ES168" s="1">
        <f t="shared" si="159"/>
        <v>0</v>
      </c>
      <c r="ET168" s="1">
        <f t="shared" si="160"/>
        <v>0</v>
      </c>
      <c r="EU168" s="1">
        <f t="shared" si="149"/>
        <v>0</v>
      </c>
      <c r="EV168" s="1">
        <f t="shared" si="149"/>
        <v>0</v>
      </c>
      <c r="EW168" s="1">
        <f t="shared" si="149"/>
        <v>0</v>
      </c>
      <c r="EX168" s="1">
        <f t="shared" si="149"/>
        <v>0</v>
      </c>
      <c r="EY168" s="1">
        <f t="shared" si="149"/>
        <v>0</v>
      </c>
      <c r="EZ168" s="1">
        <f t="shared" si="149"/>
        <v>0</v>
      </c>
    </row>
    <row r="169" spans="1:164" x14ac:dyDescent="0.2">
      <c r="A169" s="1">
        <v>4</v>
      </c>
      <c r="B169" s="1" t="s">
        <v>321</v>
      </c>
      <c r="C169" s="21">
        <v>12</v>
      </c>
      <c r="D169" s="21">
        <v>3</v>
      </c>
      <c r="E169" s="21">
        <v>7</v>
      </c>
      <c r="F169" s="21">
        <v>2</v>
      </c>
      <c r="G169" s="21">
        <v>11</v>
      </c>
      <c r="H169" s="21">
        <v>12</v>
      </c>
      <c r="I169" s="18">
        <v>13</v>
      </c>
      <c r="J169" s="21">
        <v>-1</v>
      </c>
      <c r="L169" s="48" t="s">
        <v>303</v>
      </c>
      <c r="M169" s="62" t="s">
        <v>177</v>
      </c>
      <c r="N169" s="53" t="s">
        <v>100</v>
      </c>
      <c r="O169" s="52" t="s">
        <v>213</v>
      </c>
      <c r="P169" s="50"/>
      <c r="Q169" s="53" t="s">
        <v>112</v>
      </c>
      <c r="R169" s="53" t="s">
        <v>244</v>
      </c>
      <c r="S169" s="125" t="s">
        <v>244</v>
      </c>
      <c r="U169" s="123" t="s">
        <v>328</v>
      </c>
      <c r="AA169" s="48" t="s">
        <v>303</v>
      </c>
      <c r="AB169" s="62"/>
      <c r="AC169" s="53"/>
      <c r="AD169" s="52" t="s">
        <v>329</v>
      </c>
      <c r="AE169" s="50"/>
      <c r="AF169" s="53"/>
      <c r="AG169" s="53"/>
      <c r="AH169" s="127"/>
      <c r="AW169" s="58">
        <f t="shared" si="150"/>
        <v>3</v>
      </c>
      <c r="AX169" s="60">
        <f>(IF(N169="","",(IF(MID(N169,2,1)="-",LEFT(N169,1),LEFT(N169,2)))+0))</f>
        <v>2</v>
      </c>
      <c r="AY169" s="60">
        <f>(IF(O169="","",(IF(MID(O169,2,1)="-",LEFT(O169,1),LEFT(O169,2)))+0))</f>
        <v>4</v>
      </c>
      <c r="AZ169" s="59"/>
      <c r="BA169" s="60">
        <f>(IF(Q169="","",(IF(MID(Q169,2,1)="-",LEFT(Q169,1),LEFT(Q169,2)))+0))</f>
        <v>5</v>
      </c>
      <c r="BB169" s="60">
        <f>(IF(R169="","",(IF(MID(R169,2,1)="-",LEFT(R169,1),LEFT(R169,2)))+0))</f>
        <v>0</v>
      </c>
      <c r="BC169" s="61">
        <f>(IF(S169="","",(IF(MID(S169,2,1)="-",LEFT(S169,1),LEFT(S169,2)))+0))</f>
        <v>0</v>
      </c>
      <c r="BP169" s="43" t="str">
        <f t="shared" si="133"/>
        <v/>
      </c>
      <c r="BQ169" s="43" t="str">
        <f t="shared" si="133"/>
        <v/>
      </c>
      <c r="BR169" s="43" t="str">
        <f t="shared" si="133"/>
        <v/>
      </c>
      <c r="BS169" s="43" t="str">
        <f t="shared" si="133"/>
        <v/>
      </c>
      <c r="BT169" s="43" t="str">
        <f t="shared" si="133"/>
        <v/>
      </c>
      <c r="BU169" s="44"/>
      <c r="BV169" s="58">
        <f t="shared" si="151"/>
        <v>5</v>
      </c>
      <c r="BW169" s="60">
        <f>(IF(N169="","",IF(RIGHT(N169,2)="10",RIGHT(N169,2),RIGHT(N169,1))+0))</f>
        <v>2</v>
      </c>
      <c r="BX169" s="60">
        <f>(IF(O169="","",IF(RIGHT(O169,2)="10",RIGHT(O169,2),RIGHT(O169,1))+0))</f>
        <v>0</v>
      </c>
      <c r="BY169" s="59"/>
      <c r="BZ169" s="60">
        <f>(IF(Q169="","",IF(RIGHT(Q169,2)="10",RIGHT(Q169,2),RIGHT(Q169,1))+0))</f>
        <v>0</v>
      </c>
      <c r="CA169" s="60">
        <f>(IF(R169="","",IF(RIGHT(R169,2)="10",RIGHT(R169,2),RIGHT(R169,1))+0))</f>
        <v>0</v>
      </c>
      <c r="CB169" s="61">
        <f>(IF(S169="","",IF(RIGHT(S169,2)="10",RIGHT(S169,2),RIGHT(S169,1))+0))</f>
        <v>0</v>
      </c>
      <c r="CO169" s="43" t="str">
        <f t="shared" si="135"/>
        <v/>
      </c>
      <c r="CP169" s="43" t="str">
        <f t="shared" si="135"/>
        <v/>
      </c>
      <c r="CQ169" s="43" t="str">
        <f t="shared" si="135"/>
        <v/>
      </c>
      <c r="CR169" s="43" t="str">
        <f t="shared" si="135"/>
        <v/>
      </c>
      <c r="CS169" s="43" t="str">
        <f t="shared" si="135"/>
        <v/>
      </c>
      <c r="CU169" s="58" t="str">
        <f t="shared" si="152"/>
        <v>A</v>
      </c>
      <c r="CV169" s="60" t="str">
        <f>(IF(N169="","",IF(AX169&gt;BW169,"H",IF(AX169&lt;BW169,"A","D"))))</f>
        <v>D</v>
      </c>
      <c r="CW169" s="60" t="str">
        <f>(IF(O169="","",IF(AY169&gt;BX169,"H",IF(AY169&lt;BX169,"A","D"))))</f>
        <v>H</v>
      </c>
      <c r="CX169" s="59"/>
      <c r="CY169" s="60" t="str">
        <f>(IF(Q169="","",IF(BA169&gt;BZ169,"H",IF(BA169&lt;BZ169,"A","D"))))</f>
        <v>H</v>
      </c>
      <c r="CZ169" s="60" t="str">
        <f>(IF(R169="","",IF(BB169&gt;CA169,"H",IF(BB169&lt;CA169,"A","D"))))</f>
        <v>D</v>
      </c>
      <c r="DA169" s="61" t="str">
        <f>(IF(S169="","",IF(BC169&gt;CB169,"H",IF(BC169&lt;CB169,"A","D"))))</f>
        <v>D</v>
      </c>
      <c r="DQ169" s="21" t="str">
        <f t="shared" si="137"/>
        <v/>
      </c>
      <c r="DR169" s="21" t="str">
        <f t="shared" si="137"/>
        <v/>
      </c>
      <c r="DT169" s="17" t="str">
        <f t="shared" si="138"/>
        <v>Sutton United</v>
      </c>
      <c r="DU169" s="45">
        <f t="shared" si="153"/>
        <v>12</v>
      </c>
      <c r="DV169" s="46">
        <f t="shared" si="154"/>
        <v>2</v>
      </c>
      <c r="DW169" s="46">
        <f t="shared" si="155"/>
        <v>3</v>
      </c>
      <c r="DX169" s="46">
        <f t="shared" si="156"/>
        <v>1</v>
      </c>
      <c r="DY169" s="46">
        <f>COUNTIF(CX$166:CX$172,"A")</f>
        <v>4</v>
      </c>
      <c r="DZ169" s="46">
        <f>COUNTIF(CX$166:CX$172,"D")</f>
        <v>1</v>
      </c>
      <c r="EA169" s="46">
        <f>COUNTIF(CX$166:CX$172,"H")</f>
        <v>1</v>
      </c>
      <c r="EB169" s="45">
        <f t="shared" si="157"/>
        <v>6</v>
      </c>
      <c r="EC169" s="45">
        <f t="shared" si="139"/>
        <v>4</v>
      </c>
      <c r="ED169" s="45">
        <f t="shared" si="139"/>
        <v>2</v>
      </c>
      <c r="EE169" s="47">
        <f>SUM($AW169:$BT169)+SUM(BY$166:BY$172)</f>
        <v>27</v>
      </c>
      <c r="EF169" s="47">
        <f>SUM($BV169:$CS169)+SUM(AZ$166:AZ$172)</f>
        <v>13</v>
      </c>
      <c r="EG169" s="45">
        <f t="shared" si="140"/>
        <v>16</v>
      </c>
      <c r="EH169" s="47">
        <f t="shared" si="158"/>
        <v>14</v>
      </c>
      <c r="EI169" s="44"/>
      <c r="EJ169" s="46">
        <f t="shared" si="141"/>
        <v>12</v>
      </c>
      <c r="EK169" s="46">
        <f t="shared" si="142"/>
        <v>6</v>
      </c>
      <c r="EL169" s="46">
        <f t="shared" si="143"/>
        <v>4</v>
      </c>
      <c r="EM169" s="46">
        <f t="shared" si="144"/>
        <v>2</v>
      </c>
      <c r="EN169" s="46">
        <f t="shared" si="145"/>
        <v>27</v>
      </c>
      <c r="EO169" s="46">
        <f t="shared" si="146"/>
        <v>13</v>
      </c>
      <c r="EP169" s="46">
        <f t="shared" si="147"/>
        <v>16</v>
      </c>
      <c r="EQ169" s="46">
        <f t="shared" si="148"/>
        <v>14</v>
      </c>
      <c r="ES169" s="1">
        <f t="shared" si="159"/>
        <v>0</v>
      </c>
      <c r="ET169" s="1">
        <f t="shared" si="160"/>
        <v>0</v>
      </c>
      <c r="EU169" s="1">
        <f t="shared" si="149"/>
        <v>0</v>
      </c>
      <c r="EV169" s="1">
        <f t="shared" si="149"/>
        <v>0</v>
      </c>
      <c r="EW169" s="1">
        <f t="shared" si="149"/>
        <v>0</v>
      </c>
      <c r="EX169" s="1">
        <f t="shared" si="149"/>
        <v>0</v>
      </c>
      <c r="EY169" s="1">
        <f t="shared" si="149"/>
        <v>0</v>
      </c>
      <c r="EZ169" s="1">
        <f t="shared" si="149"/>
        <v>0</v>
      </c>
    </row>
    <row r="170" spans="1:164" x14ac:dyDescent="0.2">
      <c r="A170" s="1">
        <v>5</v>
      </c>
      <c r="B170" s="1" t="s">
        <v>330</v>
      </c>
      <c r="C170" s="21">
        <v>12</v>
      </c>
      <c r="D170" s="21">
        <v>3</v>
      </c>
      <c r="E170" s="21">
        <v>3</v>
      </c>
      <c r="F170" s="21">
        <v>6</v>
      </c>
      <c r="G170" s="21">
        <v>19</v>
      </c>
      <c r="H170" s="21">
        <v>24</v>
      </c>
      <c r="I170" s="18">
        <v>9</v>
      </c>
      <c r="J170" s="21">
        <v>-5</v>
      </c>
      <c r="L170" s="48" t="s">
        <v>330</v>
      </c>
      <c r="M170" s="85" t="s">
        <v>244</v>
      </c>
      <c r="N170" s="86" t="s">
        <v>208</v>
      </c>
      <c r="O170" s="52" t="s">
        <v>140</v>
      </c>
      <c r="P170" s="53" t="s">
        <v>184</v>
      </c>
      <c r="Q170" s="50"/>
      <c r="R170" s="86" t="s">
        <v>276</v>
      </c>
      <c r="S170" s="90" t="s">
        <v>139</v>
      </c>
      <c r="U170" s="123" t="s">
        <v>331</v>
      </c>
      <c r="AA170" s="48" t="s">
        <v>330</v>
      </c>
      <c r="AB170" s="85"/>
      <c r="AC170" s="86"/>
      <c r="AD170" s="52" t="s">
        <v>332</v>
      </c>
      <c r="AE170" s="53"/>
      <c r="AF170" s="50"/>
      <c r="AG170" s="86"/>
      <c r="AH170" s="90"/>
      <c r="AW170" s="58">
        <f t="shared" si="150"/>
        <v>0</v>
      </c>
      <c r="AX170" s="60">
        <f>(IF(N170="","",(IF(MID(N170,2,1)="-",LEFT(N170,1),LEFT(N170,2)))+0))</f>
        <v>1</v>
      </c>
      <c r="AY170" s="60">
        <f>(IF(O170="","",(IF(MID(O170,2,1)="-",LEFT(O170,1),LEFT(O170,2)))+0))</f>
        <v>2</v>
      </c>
      <c r="AZ170" s="60">
        <f>(IF(P170="","",(IF(MID(P170,2,1)="-",LEFT(P170,1),LEFT(P170,2)))+0))</f>
        <v>1</v>
      </c>
      <c r="BA170" s="59"/>
      <c r="BB170" s="60">
        <f>(IF(R170="","",(IF(MID(R170,2,1)="-",LEFT(R170,1),LEFT(R170,2)))+0))</f>
        <v>8</v>
      </c>
      <c r="BC170" s="61">
        <f>(IF(S170="","",(IF(MID(S170,2,1)="-",LEFT(S170,1),LEFT(S170,2)))+0))</f>
        <v>0</v>
      </c>
      <c r="BP170" s="43" t="str">
        <f t="shared" si="133"/>
        <v/>
      </c>
      <c r="BQ170" s="43" t="str">
        <f t="shared" si="133"/>
        <v/>
      </c>
      <c r="BR170" s="43" t="str">
        <f t="shared" si="133"/>
        <v/>
      </c>
      <c r="BS170" s="43" t="str">
        <f t="shared" si="133"/>
        <v/>
      </c>
      <c r="BT170" s="43" t="str">
        <f t="shared" si="133"/>
        <v/>
      </c>
      <c r="BU170" s="44"/>
      <c r="BV170" s="58">
        <f t="shared" si="151"/>
        <v>0</v>
      </c>
      <c r="BW170" s="60">
        <f>(IF(N170="","",IF(RIGHT(N170,2)="10",RIGHT(N170,2),RIGHT(N170,1))+0))</f>
        <v>0</v>
      </c>
      <c r="BX170" s="60">
        <f>(IF(O170="","",IF(RIGHT(O170,2)="10",RIGHT(O170,2),RIGHT(O170,1))+0))</f>
        <v>3</v>
      </c>
      <c r="BY170" s="60">
        <f>(IF(P170="","",IF(RIGHT(P170,2)="10",RIGHT(P170,2),RIGHT(P170,1))+0))</f>
        <v>2</v>
      </c>
      <c r="BZ170" s="59"/>
      <c r="CA170" s="60">
        <f>(IF(R170="","",IF(RIGHT(R170,2)="10",RIGHT(R170,2),RIGHT(R170,1))+0))</f>
        <v>1</v>
      </c>
      <c r="CB170" s="61">
        <f>(IF(S170="","",IF(RIGHT(S170,2)="10",RIGHT(S170,2),RIGHT(S170,1))+0))</f>
        <v>3</v>
      </c>
      <c r="CO170" s="43" t="str">
        <f t="shared" si="135"/>
        <v/>
      </c>
      <c r="CP170" s="43" t="str">
        <f t="shared" si="135"/>
        <v/>
      </c>
      <c r="CQ170" s="43" t="str">
        <f t="shared" si="135"/>
        <v/>
      </c>
      <c r="CR170" s="43" t="str">
        <f t="shared" si="135"/>
        <v/>
      </c>
      <c r="CS170" s="43" t="str">
        <f t="shared" si="135"/>
        <v/>
      </c>
      <c r="CU170" s="58" t="str">
        <f t="shared" si="152"/>
        <v>D</v>
      </c>
      <c r="CV170" s="60" t="str">
        <f>(IF(N170="","",IF(AX170&gt;BW170,"H",IF(AX170&lt;BW170,"A","D"))))</f>
        <v>H</v>
      </c>
      <c r="CW170" s="60" t="str">
        <f>(IF(O170="","",IF(AY170&gt;BX170,"H",IF(AY170&lt;BX170,"A","D"))))</f>
        <v>A</v>
      </c>
      <c r="CX170" s="60" t="str">
        <f>(IF(P170="","",IF(AZ170&gt;BY170,"H",IF(AZ170&lt;BY170,"A","D"))))</f>
        <v>A</v>
      </c>
      <c r="CY170" s="59"/>
      <c r="CZ170" s="60" t="str">
        <f>(IF(R170="","",IF(BB170&gt;CA170,"H",IF(BB170&lt;CA170,"A","D"))))</f>
        <v>H</v>
      </c>
      <c r="DA170" s="61" t="str">
        <f>(IF(S170="","",IF(BC170&gt;CB170,"H",IF(BC170&lt;CB170,"A","D"))))</f>
        <v>A</v>
      </c>
      <c r="DQ170" s="21" t="str">
        <f t="shared" si="137"/>
        <v/>
      </c>
      <c r="DR170" s="21" t="str">
        <f t="shared" si="137"/>
        <v/>
      </c>
      <c r="DT170" s="17" t="str">
        <f t="shared" si="138"/>
        <v>Tooting &amp; Mitcham United</v>
      </c>
      <c r="DU170" s="45">
        <f t="shared" si="153"/>
        <v>12</v>
      </c>
      <c r="DV170" s="46">
        <f t="shared" si="154"/>
        <v>2</v>
      </c>
      <c r="DW170" s="46">
        <f t="shared" si="155"/>
        <v>1</v>
      </c>
      <c r="DX170" s="46">
        <f t="shared" si="156"/>
        <v>3</v>
      </c>
      <c r="DY170" s="46">
        <f>COUNTIF(CY$166:CY$172,"A")</f>
        <v>1</v>
      </c>
      <c r="DZ170" s="46">
        <f>COUNTIF(CY$166:CY$172,"D")</f>
        <v>2</v>
      </c>
      <c r="EA170" s="46">
        <f>COUNTIF(CY$166:CY$172,"H")</f>
        <v>3</v>
      </c>
      <c r="EB170" s="45">
        <f t="shared" si="157"/>
        <v>3</v>
      </c>
      <c r="EC170" s="45">
        <f t="shared" si="139"/>
        <v>3</v>
      </c>
      <c r="ED170" s="45">
        <f t="shared" si="139"/>
        <v>6</v>
      </c>
      <c r="EE170" s="47">
        <f>SUM($AW170:$BT170)+SUM(BZ$166:BZ$172)</f>
        <v>19</v>
      </c>
      <c r="EF170" s="47">
        <f>SUM($BV170:$CS170)+SUM(BA$166:BA$172)</f>
        <v>24</v>
      </c>
      <c r="EG170" s="45">
        <f t="shared" si="140"/>
        <v>9</v>
      </c>
      <c r="EH170" s="47">
        <f t="shared" si="158"/>
        <v>-5</v>
      </c>
      <c r="EI170" s="44"/>
      <c r="EJ170" s="46">
        <f t="shared" si="141"/>
        <v>12</v>
      </c>
      <c r="EK170" s="46">
        <f t="shared" si="142"/>
        <v>3</v>
      </c>
      <c r="EL170" s="46">
        <f t="shared" si="143"/>
        <v>3</v>
      </c>
      <c r="EM170" s="46">
        <f t="shared" si="144"/>
        <v>6</v>
      </c>
      <c r="EN170" s="46">
        <f t="shared" si="145"/>
        <v>19</v>
      </c>
      <c r="EO170" s="46">
        <f t="shared" si="146"/>
        <v>24</v>
      </c>
      <c r="EP170" s="46">
        <f t="shared" si="147"/>
        <v>9</v>
      </c>
      <c r="EQ170" s="46">
        <f t="shared" si="148"/>
        <v>-5</v>
      </c>
      <c r="ES170" s="1">
        <f t="shared" si="159"/>
        <v>0</v>
      </c>
      <c r="ET170" s="1">
        <f t="shared" si="160"/>
        <v>0</v>
      </c>
      <c r="EU170" s="1">
        <f t="shared" si="149"/>
        <v>0</v>
      </c>
      <c r="EV170" s="1">
        <f t="shared" si="149"/>
        <v>0</v>
      </c>
      <c r="EW170" s="1">
        <f t="shared" si="149"/>
        <v>0</v>
      </c>
      <c r="EX170" s="1">
        <f t="shared" si="149"/>
        <v>0</v>
      </c>
      <c r="EY170" s="1">
        <f t="shared" si="149"/>
        <v>0</v>
      </c>
      <c r="EZ170" s="1">
        <f t="shared" si="149"/>
        <v>0</v>
      </c>
    </row>
    <row r="171" spans="1:164" s="17" customFormat="1" x14ac:dyDescent="0.2">
      <c r="A171" s="17">
        <v>6</v>
      </c>
      <c r="B171" s="17" t="s">
        <v>274</v>
      </c>
      <c r="C171" s="18">
        <v>12</v>
      </c>
      <c r="D171" s="18">
        <v>2</v>
      </c>
      <c r="E171" s="18">
        <v>3</v>
      </c>
      <c r="F171" s="18">
        <v>7</v>
      </c>
      <c r="G171" s="18">
        <v>11</v>
      </c>
      <c r="H171" s="18">
        <v>30</v>
      </c>
      <c r="I171" s="18">
        <v>7</v>
      </c>
      <c r="J171" s="18">
        <v>-19</v>
      </c>
      <c r="L171" s="48" t="s">
        <v>288</v>
      </c>
      <c r="M171" s="85" t="s">
        <v>185</v>
      </c>
      <c r="N171" s="86" t="s">
        <v>230</v>
      </c>
      <c r="O171" s="124" t="s">
        <v>244</v>
      </c>
      <c r="P171" s="53" t="s">
        <v>175</v>
      </c>
      <c r="Q171" s="86" t="s">
        <v>110</v>
      </c>
      <c r="R171" s="50"/>
      <c r="S171" s="90" t="s">
        <v>333</v>
      </c>
      <c r="T171" s="1"/>
      <c r="AA171" s="48" t="s">
        <v>288</v>
      </c>
      <c r="AB171" s="85"/>
      <c r="AC171" s="86"/>
      <c r="AD171" s="126"/>
      <c r="AE171" s="53"/>
      <c r="AF171" s="86"/>
      <c r="AG171" s="50"/>
      <c r="AH171" s="90"/>
      <c r="AI171" s="1"/>
      <c r="AW171" s="58">
        <f t="shared" si="150"/>
        <v>0</v>
      </c>
      <c r="AX171" s="60">
        <f>(IF(N171="","",(IF(MID(N171,2,1)="-",LEFT(N171,1),LEFT(N171,2)))+0))</f>
        <v>1</v>
      </c>
      <c r="AY171" s="60">
        <f>(IF(O171="","",(IF(MID(O171,2,1)="-",LEFT(O171,1),LEFT(O171,2)))+0))</f>
        <v>0</v>
      </c>
      <c r="AZ171" s="60">
        <f>(IF(P171="","",(IF(MID(P171,2,1)="-",LEFT(P171,1),LEFT(P171,2)))+0))</f>
        <v>0</v>
      </c>
      <c r="BA171" s="60">
        <f>(IF(Q171="","",(IF(MID(Q171,2,1)="-",LEFT(Q171,1),LEFT(Q171,2)))+0))</f>
        <v>1</v>
      </c>
      <c r="BB171" s="59"/>
      <c r="BC171" s="61">
        <f>(IF(S171="","",(IF(MID(S171,2,1)="-",LEFT(S171,1),LEFT(S171,2)))+0))</f>
        <v>0</v>
      </c>
      <c r="BD171" s="1"/>
      <c r="BE171" s="1"/>
      <c r="BF171" s="1"/>
      <c r="BG171" s="1"/>
      <c r="BH171" s="1"/>
      <c r="BI171" s="1"/>
      <c r="BJ171" s="1"/>
      <c r="BK171" s="1"/>
      <c r="BL171" s="1"/>
      <c r="BM171" s="1"/>
      <c r="BN171" s="1"/>
      <c r="BO171" s="1"/>
      <c r="BP171" s="43" t="str">
        <f t="shared" si="133"/>
        <v/>
      </c>
      <c r="BQ171" s="43" t="str">
        <f t="shared" si="133"/>
        <v/>
      </c>
      <c r="BR171" s="43" t="str">
        <f t="shared" si="133"/>
        <v/>
      </c>
      <c r="BS171" s="43" t="str">
        <f t="shared" si="133"/>
        <v/>
      </c>
      <c r="BT171" s="43" t="str">
        <f t="shared" si="133"/>
        <v/>
      </c>
      <c r="BU171" s="44"/>
      <c r="BV171" s="58">
        <f t="shared" si="151"/>
        <v>4</v>
      </c>
      <c r="BW171" s="60">
        <f>(IF(N171="","",IF(RIGHT(N171,2)="10",RIGHT(N171,2),RIGHT(N171,1))+0))</f>
        <v>3</v>
      </c>
      <c r="BX171" s="60">
        <f>(IF(O171="","",IF(RIGHT(O171,2)="10",RIGHT(O171,2),RIGHT(O171,1))+0))</f>
        <v>0</v>
      </c>
      <c r="BY171" s="60">
        <f>(IF(P171="","",IF(RIGHT(P171,2)="10",RIGHT(P171,2),RIGHT(P171,1))+0))</f>
        <v>5</v>
      </c>
      <c r="BZ171" s="60">
        <f>(IF(Q171="","",IF(RIGHT(Q171,2)="10",RIGHT(Q171,2),RIGHT(Q171,1))+0))</f>
        <v>1</v>
      </c>
      <c r="CA171" s="59"/>
      <c r="CB171" s="61">
        <f>(IF(S171="","",IF(RIGHT(S171,2)="10",RIGHT(S171,2),RIGHT(S171,1))+0))</f>
        <v>8</v>
      </c>
      <c r="CC171" s="1"/>
      <c r="CD171" s="1"/>
      <c r="CE171" s="1"/>
      <c r="CF171" s="1"/>
      <c r="CG171" s="1"/>
      <c r="CH171" s="1"/>
      <c r="CI171" s="1"/>
      <c r="CJ171" s="1"/>
      <c r="CK171" s="1"/>
      <c r="CL171" s="1"/>
      <c r="CM171" s="1"/>
      <c r="CN171" s="1"/>
      <c r="CO171" s="43" t="str">
        <f t="shared" si="135"/>
        <v/>
      </c>
      <c r="CP171" s="43" t="str">
        <f t="shared" si="135"/>
        <v/>
      </c>
      <c r="CQ171" s="43" t="str">
        <f t="shared" si="135"/>
        <v/>
      </c>
      <c r="CR171" s="43" t="str">
        <f t="shared" si="135"/>
        <v/>
      </c>
      <c r="CS171" s="43" t="str">
        <f t="shared" si="135"/>
        <v/>
      </c>
      <c r="CT171" s="1"/>
      <c r="CU171" s="58" t="str">
        <f t="shared" si="152"/>
        <v>A</v>
      </c>
      <c r="CV171" s="60" t="str">
        <f>(IF(N171="","",IF(AX171&gt;BW171,"H",IF(AX171&lt;BW171,"A","D"))))</f>
        <v>A</v>
      </c>
      <c r="CW171" s="60" t="str">
        <f>(IF(O171="","",IF(AY171&gt;BX171,"H",IF(AY171&lt;BX171,"A","D"))))</f>
        <v>D</v>
      </c>
      <c r="CX171" s="60" t="str">
        <f>(IF(P171="","",IF(AZ171&gt;BY171,"H",IF(AZ171&lt;BY171,"A","D"))))</f>
        <v>A</v>
      </c>
      <c r="CY171" s="60" t="str">
        <f>(IF(Q171="","",IF(BA171&gt;BZ171,"H",IF(BA171&lt;BZ171,"A","D"))))</f>
        <v>D</v>
      </c>
      <c r="CZ171" s="59"/>
      <c r="DA171" s="61" t="str">
        <f>(IF(S171="","",IF(BC171&gt;CB171,"H",IF(BC171&lt;CB171,"A","D"))))</f>
        <v>A</v>
      </c>
      <c r="DB171" s="1"/>
      <c r="DC171" s="1"/>
      <c r="DD171" s="1"/>
      <c r="DE171" s="1"/>
      <c r="DF171" s="1"/>
      <c r="DG171" s="1"/>
      <c r="DH171" s="1"/>
      <c r="DI171" s="1"/>
      <c r="DJ171" s="1"/>
      <c r="DK171" s="1"/>
      <c r="DL171" s="1"/>
      <c r="DM171" s="1"/>
      <c r="DN171" s="1"/>
      <c r="DO171" s="1"/>
      <c r="DP171" s="1"/>
      <c r="DQ171" s="21" t="str">
        <f t="shared" si="137"/>
        <v/>
      </c>
      <c r="DR171" s="21" t="str">
        <f t="shared" si="137"/>
        <v/>
      </c>
      <c r="DS171" s="1"/>
      <c r="DT171" s="17" t="str">
        <f t="shared" si="138"/>
        <v>Whyteleafe</v>
      </c>
      <c r="DU171" s="45">
        <f t="shared" si="153"/>
        <v>12</v>
      </c>
      <c r="DV171" s="46">
        <f t="shared" si="154"/>
        <v>0</v>
      </c>
      <c r="DW171" s="46">
        <f t="shared" si="155"/>
        <v>2</v>
      </c>
      <c r="DX171" s="46">
        <f t="shared" si="156"/>
        <v>4</v>
      </c>
      <c r="DY171" s="46">
        <f>COUNTIF(CZ$166:CZ$172,"A")</f>
        <v>0</v>
      </c>
      <c r="DZ171" s="46">
        <f>COUNTIF(CZ$166:CZ$172,"D")</f>
        <v>2</v>
      </c>
      <c r="EA171" s="46">
        <f>COUNTIF(CZ$166:CZ$172,"H")</f>
        <v>4</v>
      </c>
      <c r="EB171" s="45">
        <f t="shared" si="157"/>
        <v>0</v>
      </c>
      <c r="EC171" s="45">
        <f t="shared" si="139"/>
        <v>4</v>
      </c>
      <c r="ED171" s="45">
        <f t="shared" si="139"/>
        <v>8</v>
      </c>
      <c r="EE171" s="47">
        <f>SUM($AW171:$BT171)+SUM(CA$166:CA$172)</f>
        <v>3</v>
      </c>
      <c r="EF171" s="47">
        <f>SUM($BV171:$CS171)+SUM(BB$166:BB$172)</f>
        <v>38</v>
      </c>
      <c r="EG171" s="45">
        <f t="shared" si="140"/>
        <v>4</v>
      </c>
      <c r="EH171" s="47">
        <f t="shared" si="158"/>
        <v>-35</v>
      </c>
      <c r="EI171" s="44"/>
      <c r="EJ171" s="46">
        <f t="shared" si="141"/>
        <v>12</v>
      </c>
      <c r="EK171" s="46">
        <f t="shared" si="142"/>
        <v>0</v>
      </c>
      <c r="EL171" s="46">
        <f t="shared" si="143"/>
        <v>4</v>
      </c>
      <c r="EM171" s="46">
        <f t="shared" si="144"/>
        <v>8</v>
      </c>
      <c r="EN171" s="46">
        <f t="shared" si="145"/>
        <v>3</v>
      </c>
      <c r="EO171" s="46">
        <f t="shared" si="146"/>
        <v>38</v>
      </c>
      <c r="EP171" s="46">
        <f t="shared" si="147"/>
        <v>4</v>
      </c>
      <c r="EQ171" s="46">
        <f t="shared" si="148"/>
        <v>-35</v>
      </c>
      <c r="ER171" s="1"/>
      <c r="ES171" s="1">
        <f t="shared" si="159"/>
        <v>0</v>
      </c>
      <c r="ET171" s="1">
        <f t="shared" si="160"/>
        <v>0</v>
      </c>
      <c r="EU171" s="1">
        <f t="shared" si="149"/>
        <v>0</v>
      </c>
      <c r="EV171" s="1">
        <f t="shared" si="149"/>
        <v>0</v>
      </c>
      <c r="EW171" s="1">
        <f t="shared" si="149"/>
        <v>0</v>
      </c>
      <c r="EX171" s="1">
        <f t="shared" si="149"/>
        <v>0</v>
      </c>
      <c r="EY171" s="1">
        <f t="shared" si="149"/>
        <v>0</v>
      </c>
      <c r="EZ171" s="1">
        <f t="shared" si="149"/>
        <v>0</v>
      </c>
      <c r="FC171" s="19"/>
      <c r="FD171" s="19"/>
      <c r="FE171" s="19"/>
      <c r="FF171" s="19"/>
      <c r="FG171" s="19"/>
      <c r="FH171" s="1"/>
    </row>
    <row r="172" spans="1:164" ht="12" thickBot="1" x14ac:dyDescent="0.25">
      <c r="A172" s="1">
        <v>7</v>
      </c>
      <c r="B172" s="1" t="s">
        <v>288</v>
      </c>
      <c r="C172" s="21">
        <v>12</v>
      </c>
      <c r="D172" s="21">
        <v>0</v>
      </c>
      <c r="E172" s="21">
        <v>4</v>
      </c>
      <c r="F172" s="21">
        <v>8</v>
      </c>
      <c r="G172" s="21">
        <v>3</v>
      </c>
      <c r="H172" s="21">
        <v>38</v>
      </c>
      <c r="I172" s="18">
        <v>4</v>
      </c>
      <c r="J172" s="21">
        <v>-35</v>
      </c>
      <c r="L172" s="72" t="s">
        <v>318</v>
      </c>
      <c r="M172" s="91" t="s">
        <v>102</v>
      </c>
      <c r="N172" s="92" t="s">
        <v>213</v>
      </c>
      <c r="O172" s="76" t="s">
        <v>135</v>
      </c>
      <c r="P172" s="75" t="s">
        <v>122</v>
      </c>
      <c r="Q172" s="92" t="s">
        <v>112</v>
      </c>
      <c r="R172" s="92" t="s">
        <v>146</v>
      </c>
      <c r="S172" s="77"/>
      <c r="AA172" s="72" t="s">
        <v>318</v>
      </c>
      <c r="AB172" s="91"/>
      <c r="AC172" s="92"/>
      <c r="AD172" s="76" t="s">
        <v>297</v>
      </c>
      <c r="AE172" s="75"/>
      <c r="AF172" s="92"/>
      <c r="AG172" s="92"/>
      <c r="AH172" s="77"/>
      <c r="AW172" s="80">
        <f t="shared" si="150"/>
        <v>3</v>
      </c>
      <c r="AX172" s="81">
        <f>(IF(N172="","",(IF(MID(N172,2,1)="-",LEFT(N172,1),LEFT(N172,2)))+0))</f>
        <v>4</v>
      </c>
      <c r="AY172" s="81">
        <f>(IF(O172="","",(IF(MID(O172,2,1)="-",LEFT(O172,1),LEFT(O172,2)))+0))</f>
        <v>9</v>
      </c>
      <c r="AZ172" s="81">
        <f>(IF(P172="","",(IF(MID(P172,2,1)="-",LEFT(P172,1),LEFT(P172,2)))+0))</f>
        <v>4</v>
      </c>
      <c r="BA172" s="81">
        <f>(IF(Q172="","",(IF(MID(Q172,2,1)="-",LEFT(Q172,1),LEFT(Q172,2)))+0))</f>
        <v>5</v>
      </c>
      <c r="BB172" s="81">
        <f>(IF(R172="","",(IF(MID(R172,2,1)="-",LEFT(R172,1),LEFT(R172,2)))+0))</f>
        <v>2</v>
      </c>
      <c r="BC172" s="82"/>
      <c r="BP172" s="43" t="str">
        <f t="shared" si="133"/>
        <v/>
      </c>
      <c r="BQ172" s="43" t="str">
        <f t="shared" si="133"/>
        <v/>
      </c>
      <c r="BR172" s="43" t="str">
        <f t="shared" si="133"/>
        <v/>
      </c>
      <c r="BS172" s="43" t="str">
        <f t="shared" si="133"/>
        <v/>
      </c>
      <c r="BT172" s="43" t="str">
        <f t="shared" si="133"/>
        <v/>
      </c>
      <c r="BU172" s="44"/>
      <c r="BV172" s="80">
        <f t="shared" si="151"/>
        <v>0</v>
      </c>
      <c r="BW172" s="81">
        <f>(IF(N172="","",IF(RIGHT(N172,2)="10",RIGHT(N172,2),RIGHT(N172,1))+0))</f>
        <v>0</v>
      </c>
      <c r="BX172" s="81">
        <f>(IF(O172="","",IF(RIGHT(O172,2)="10",RIGHT(O172,2),RIGHT(O172,1))+0))</f>
        <v>0</v>
      </c>
      <c r="BY172" s="81">
        <f>(IF(P172="","",IF(RIGHT(P172,2)="10",RIGHT(P172,2),RIGHT(P172,1))+0))</f>
        <v>1</v>
      </c>
      <c r="BZ172" s="81">
        <f>(IF(Q172="","",IF(RIGHT(Q172,2)="10",RIGHT(Q172,2),RIGHT(Q172,1))+0))</f>
        <v>0</v>
      </c>
      <c r="CA172" s="81">
        <f>(IF(R172="","",IF(RIGHT(R172,2)="10",RIGHT(R172,2),RIGHT(R172,1))+0))</f>
        <v>0</v>
      </c>
      <c r="CB172" s="82"/>
      <c r="CO172" s="43" t="str">
        <f t="shared" si="135"/>
        <v/>
      </c>
      <c r="CP172" s="43" t="str">
        <f t="shared" si="135"/>
        <v/>
      </c>
      <c r="CQ172" s="43" t="str">
        <f t="shared" si="135"/>
        <v/>
      </c>
      <c r="CR172" s="43" t="str">
        <f t="shared" si="135"/>
        <v/>
      </c>
      <c r="CS172" s="43" t="str">
        <f t="shared" si="135"/>
        <v/>
      </c>
      <c r="CU172" s="80" t="str">
        <f t="shared" si="152"/>
        <v>H</v>
      </c>
      <c r="CV172" s="81" t="str">
        <f>(IF(N172="","",IF(AX172&gt;BW172,"H",IF(AX172&lt;BW172,"A","D"))))</f>
        <v>H</v>
      </c>
      <c r="CW172" s="81" t="str">
        <f>(IF(O172="","",IF(AY172&gt;BX172,"H",IF(AY172&lt;BX172,"A","D"))))</f>
        <v>H</v>
      </c>
      <c r="CX172" s="81" t="str">
        <f>(IF(P172="","",IF(AZ172&gt;BY172,"H",IF(AZ172&lt;BY172,"A","D"))))</f>
        <v>H</v>
      </c>
      <c r="CY172" s="81" t="str">
        <f>(IF(Q172="","",IF(BA172&gt;BZ172,"H",IF(BA172&lt;BZ172,"A","D"))))</f>
        <v>H</v>
      </c>
      <c r="CZ172" s="81" t="str">
        <f>(IF(R172="","",IF(BB172&gt;CA172,"H",IF(BB172&lt;CA172,"A","D"))))</f>
        <v>H</v>
      </c>
      <c r="DA172" s="82"/>
      <c r="DQ172" s="21" t="str">
        <f t="shared" si="137"/>
        <v/>
      </c>
      <c r="DR172" s="21" t="str">
        <f t="shared" si="137"/>
        <v/>
      </c>
      <c r="DT172" s="17" t="str">
        <f t="shared" si="138"/>
        <v>Wimbledon</v>
      </c>
      <c r="DU172" s="45">
        <f t="shared" si="153"/>
        <v>12</v>
      </c>
      <c r="DV172" s="46">
        <f t="shared" si="154"/>
        <v>6</v>
      </c>
      <c r="DW172" s="46">
        <f t="shared" si="155"/>
        <v>0</v>
      </c>
      <c r="DX172" s="46">
        <f t="shared" si="156"/>
        <v>0</v>
      </c>
      <c r="DY172" s="46">
        <f>COUNTIF(DA$166:DA$172,"A")</f>
        <v>4</v>
      </c>
      <c r="DZ172" s="46">
        <f>COUNTIF(DA$166:DA$172,"D")</f>
        <v>2</v>
      </c>
      <c r="EA172" s="46">
        <f>COUNTIF(DA$166:DA$172,"H")</f>
        <v>0</v>
      </c>
      <c r="EB172" s="45">
        <f t="shared" si="157"/>
        <v>10</v>
      </c>
      <c r="EC172" s="45">
        <f t="shared" si="139"/>
        <v>2</v>
      </c>
      <c r="ED172" s="45">
        <f t="shared" si="139"/>
        <v>0</v>
      </c>
      <c r="EE172" s="47">
        <f>SUM($AW172:$BT172)+SUM(CB$166:CB$172)</f>
        <v>41</v>
      </c>
      <c r="EF172" s="47">
        <f>SUM($BV172:$CS172)+SUM(BC$166:BC$172)</f>
        <v>2</v>
      </c>
      <c r="EG172" s="45">
        <f t="shared" si="140"/>
        <v>22</v>
      </c>
      <c r="EH172" s="47">
        <f t="shared" si="158"/>
        <v>39</v>
      </c>
      <c r="EI172" s="44"/>
      <c r="EJ172" s="46">
        <f t="shared" si="141"/>
        <v>12</v>
      </c>
      <c r="EK172" s="46">
        <f t="shared" si="142"/>
        <v>10</v>
      </c>
      <c r="EL172" s="46">
        <f t="shared" si="143"/>
        <v>2</v>
      </c>
      <c r="EM172" s="46">
        <f t="shared" si="144"/>
        <v>0</v>
      </c>
      <c r="EN172" s="46">
        <f t="shared" si="145"/>
        <v>41</v>
      </c>
      <c r="EO172" s="46">
        <f t="shared" si="146"/>
        <v>2</v>
      </c>
      <c r="EP172" s="46">
        <f t="shared" si="147"/>
        <v>22</v>
      </c>
      <c r="EQ172" s="46">
        <f t="shared" si="148"/>
        <v>39</v>
      </c>
      <c r="ES172" s="1">
        <f t="shared" si="159"/>
        <v>0</v>
      </c>
      <c r="ET172" s="1">
        <f t="shared" si="160"/>
        <v>0</v>
      </c>
      <c r="EU172" s="1">
        <f t="shared" si="149"/>
        <v>0</v>
      </c>
      <c r="EV172" s="1">
        <f t="shared" si="149"/>
        <v>0</v>
      </c>
      <c r="EW172" s="1">
        <f t="shared" si="149"/>
        <v>0</v>
      </c>
      <c r="EX172" s="1">
        <f t="shared" si="149"/>
        <v>0</v>
      </c>
      <c r="EY172" s="1">
        <f t="shared" si="149"/>
        <v>0</v>
      </c>
      <c r="EZ172" s="1">
        <f t="shared" si="149"/>
        <v>0</v>
      </c>
    </row>
    <row r="173" spans="1:164" x14ac:dyDescent="0.2">
      <c r="D173" s="24">
        <f>SUM(D165:D172)</f>
        <v>29</v>
      </c>
      <c r="E173" s="24">
        <f>SUM(E165:E172)</f>
        <v>26</v>
      </c>
      <c r="F173" s="24">
        <f>SUM(F165:F172)</f>
        <v>29</v>
      </c>
      <c r="G173" s="24">
        <f>SUM(G165:G172)</f>
        <v>134</v>
      </c>
      <c r="H173" s="24">
        <f>SUM(H165:H172)</f>
        <v>134</v>
      </c>
      <c r="I173" s="21"/>
      <c r="J173" s="24">
        <f>SUM(J165:J172)</f>
        <v>0</v>
      </c>
      <c r="K173" s="21"/>
      <c r="L173" s="21"/>
      <c r="M173" s="21"/>
      <c r="N173" s="21"/>
      <c r="O173" s="21"/>
      <c r="P173" s="21"/>
      <c r="Q173" s="21"/>
      <c r="R173" s="21"/>
      <c r="S173" s="21"/>
      <c r="AA173" s="21"/>
      <c r="AB173" s="21"/>
      <c r="AC173" s="21"/>
      <c r="AD173" s="21"/>
      <c r="AE173" s="21"/>
      <c r="AF173" s="21"/>
      <c r="AG173" s="21"/>
      <c r="AH173" s="21"/>
      <c r="DQ173" s="21" t="str">
        <f t="shared" si="137"/>
        <v/>
      </c>
      <c r="DR173" s="21" t="str">
        <f t="shared" si="137"/>
        <v/>
      </c>
      <c r="DT173" s="17"/>
      <c r="DU173" s="45"/>
      <c r="DV173" s="46"/>
      <c r="DW173" s="46"/>
      <c r="DX173" s="46"/>
      <c r="DY173" s="46"/>
      <c r="DZ173" s="46"/>
      <c r="EA173" s="46"/>
      <c r="EB173" s="45"/>
      <c r="EC173" s="45"/>
      <c r="ED173" s="45"/>
      <c r="EE173" s="47"/>
      <c r="EF173" s="47"/>
      <c r="EG173" s="45"/>
      <c r="EH173" s="47"/>
      <c r="EI173" s="44"/>
      <c r="EJ173" s="46"/>
      <c r="EK173" s="46"/>
      <c r="EL173" s="46"/>
      <c r="EM173" s="46"/>
      <c r="EN173" s="46"/>
      <c r="EO173" s="46"/>
      <c r="EP173" s="46"/>
      <c r="EQ173" s="46"/>
    </row>
    <row r="174" spans="1:164" ht="12" thickBot="1" x14ac:dyDescent="0.25">
      <c r="A174" s="17" t="s">
        <v>334</v>
      </c>
      <c r="B174" s="17"/>
      <c r="C174" s="20" t="s">
        <v>335</v>
      </c>
      <c r="D174" s="18"/>
      <c r="E174" s="18"/>
      <c r="F174" s="18"/>
      <c r="G174" s="18"/>
      <c r="H174" s="18"/>
      <c r="J174" s="18"/>
    </row>
    <row r="175" spans="1:164" ht="12" thickBot="1" x14ac:dyDescent="0.25">
      <c r="A175" s="17" t="s">
        <v>11</v>
      </c>
      <c r="B175" s="17" t="s">
        <v>12</v>
      </c>
      <c r="C175" s="18" t="s">
        <v>13</v>
      </c>
      <c r="D175" s="18" t="s">
        <v>14</v>
      </c>
      <c r="E175" s="18" t="s">
        <v>15</v>
      </c>
      <c r="F175" s="18" t="s">
        <v>16</v>
      </c>
      <c r="G175" s="18" t="s">
        <v>17</v>
      </c>
      <c r="H175" s="18" t="s">
        <v>18</v>
      </c>
      <c r="I175" s="18" t="s">
        <v>19</v>
      </c>
      <c r="J175" s="18" t="s">
        <v>97</v>
      </c>
      <c r="L175" s="30"/>
      <c r="M175" s="31" t="s">
        <v>336</v>
      </c>
      <c r="N175" s="31" t="s">
        <v>337</v>
      </c>
      <c r="O175" s="33" t="s">
        <v>338</v>
      </c>
      <c r="P175" s="32" t="s">
        <v>267</v>
      </c>
      <c r="Q175" s="31" t="s">
        <v>339</v>
      </c>
      <c r="R175" s="31" t="s">
        <v>340</v>
      </c>
      <c r="S175" s="31" t="s">
        <v>341</v>
      </c>
      <c r="T175" s="31" t="s">
        <v>342</v>
      </c>
      <c r="U175" s="94" t="s">
        <v>343</v>
      </c>
      <c r="AA175" s="30"/>
      <c r="AB175" s="31" t="s">
        <v>336</v>
      </c>
      <c r="AC175" s="31" t="s">
        <v>337</v>
      </c>
      <c r="AD175" s="33" t="s">
        <v>338</v>
      </c>
      <c r="AE175" s="32" t="s">
        <v>267</v>
      </c>
      <c r="AF175" s="31" t="s">
        <v>339</v>
      </c>
      <c r="AG175" s="31" t="s">
        <v>340</v>
      </c>
      <c r="AH175" s="31" t="s">
        <v>341</v>
      </c>
      <c r="AI175" s="34" t="s">
        <v>342</v>
      </c>
      <c r="AJ175" s="94" t="s">
        <v>343</v>
      </c>
      <c r="DU175" s="21" t="s">
        <v>13</v>
      </c>
      <c r="DV175" s="21" t="s">
        <v>91</v>
      </c>
      <c r="DW175" s="21" t="s">
        <v>92</v>
      </c>
      <c r="DX175" s="21" t="s">
        <v>93</v>
      </c>
      <c r="DY175" s="21" t="s">
        <v>94</v>
      </c>
      <c r="DZ175" s="21" t="s">
        <v>95</v>
      </c>
      <c r="EA175" s="21" t="s">
        <v>96</v>
      </c>
      <c r="EB175" s="21" t="s">
        <v>14</v>
      </c>
      <c r="EC175" s="21" t="s">
        <v>15</v>
      </c>
      <c r="ED175" s="21" t="s">
        <v>16</v>
      </c>
      <c r="EE175" s="21" t="s">
        <v>17</v>
      </c>
      <c r="EF175" s="21" t="s">
        <v>18</v>
      </c>
      <c r="EG175" s="21" t="s">
        <v>19</v>
      </c>
      <c r="EH175" s="21" t="s">
        <v>97</v>
      </c>
      <c r="EI175" s="21"/>
      <c r="EJ175" s="21" t="s">
        <v>13</v>
      </c>
      <c r="EK175" s="21" t="s">
        <v>14</v>
      </c>
      <c r="EL175" s="21" t="s">
        <v>15</v>
      </c>
      <c r="EM175" s="21" t="s">
        <v>16</v>
      </c>
      <c r="EN175" s="21" t="s">
        <v>17</v>
      </c>
      <c r="EO175" s="21" t="s">
        <v>18</v>
      </c>
      <c r="EP175" s="21" t="s">
        <v>19</v>
      </c>
      <c r="EQ175" s="21" t="s">
        <v>97</v>
      </c>
    </row>
    <row r="176" spans="1:164" x14ac:dyDescent="0.2">
      <c r="A176" s="1">
        <v>1</v>
      </c>
      <c r="B176" s="1" t="s">
        <v>344</v>
      </c>
      <c r="C176" s="21">
        <v>14</v>
      </c>
      <c r="D176" s="21">
        <v>10</v>
      </c>
      <c r="E176" s="21">
        <v>2</v>
      </c>
      <c r="F176" s="21">
        <v>2</v>
      </c>
      <c r="G176" s="21">
        <v>34</v>
      </c>
      <c r="H176" s="21">
        <v>24</v>
      </c>
      <c r="I176" s="18">
        <v>22</v>
      </c>
      <c r="J176" s="21">
        <f>G176-H176</f>
        <v>10</v>
      </c>
      <c r="L176" s="35" t="s">
        <v>345</v>
      </c>
      <c r="M176" s="36"/>
      <c r="N176" s="31"/>
      <c r="O176" s="33"/>
      <c r="P176" s="128"/>
      <c r="Q176" s="31"/>
      <c r="R176" s="31"/>
      <c r="S176" s="31"/>
      <c r="T176" s="31"/>
      <c r="U176" s="97"/>
      <c r="AA176" s="35" t="s">
        <v>345</v>
      </c>
      <c r="AB176" s="36"/>
      <c r="AC176" s="31"/>
      <c r="AD176" s="33"/>
      <c r="AE176" s="32"/>
      <c r="AF176" s="31"/>
      <c r="AG176" s="31"/>
      <c r="AH176" s="31"/>
      <c r="AI176" s="34"/>
      <c r="AJ176" s="97"/>
      <c r="AP176" s="1" t="s">
        <v>106</v>
      </c>
      <c r="AW176" s="40"/>
      <c r="AX176" s="41" t="str">
        <f t="shared" ref="AX176:BD177" si="161">(IF(N176="","",(IF(MID(N176,2,1)="-",LEFT(N176,1),LEFT(N176,2)))+0))</f>
        <v/>
      </c>
      <c r="AY176" s="41" t="str">
        <f t="shared" si="161"/>
        <v/>
      </c>
      <c r="AZ176" s="41" t="str">
        <f t="shared" si="161"/>
        <v/>
      </c>
      <c r="BA176" s="41" t="str">
        <f t="shared" si="161"/>
        <v/>
      </c>
      <c r="BB176" s="41" t="str">
        <f t="shared" si="161"/>
        <v/>
      </c>
      <c r="BC176" s="41" t="str">
        <f t="shared" si="161"/>
        <v/>
      </c>
      <c r="BD176" s="42" t="str">
        <f t="shared" si="161"/>
        <v/>
      </c>
      <c r="BM176" s="21"/>
      <c r="BN176" s="21"/>
      <c r="BO176" s="21"/>
      <c r="BP176" s="43" t="str">
        <f t="shared" ref="BP176:BT183" si="162">(IF(AQ176="","",(IF(MID(AQ176,2,1)="-",LEFT(AQ176,1),LEFT(AQ176,2)))+0))</f>
        <v/>
      </c>
      <c r="BQ176" s="43" t="str">
        <f t="shared" si="162"/>
        <v/>
      </c>
      <c r="BR176" s="43" t="str">
        <f t="shared" si="162"/>
        <v/>
      </c>
      <c r="BS176" s="43" t="str">
        <f t="shared" si="162"/>
        <v/>
      </c>
      <c r="BT176" s="43" t="str">
        <f t="shared" si="162"/>
        <v/>
      </c>
      <c r="BU176" s="44"/>
      <c r="BV176" s="40"/>
      <c r="BW176" s="41" t="str">
        <f t="shared" ref="BW176:CC177" si="163">(IF(N176="","",IF(RIGHT(N176,2)="10",RIGHT(N176,2),RIGHT(N176,1))+0))</f>
        <v/>
      </c>
      <c r="BX176" s="41" t="str">
        <f t="shared" si="163"/>
        <v/>
      </c>
      <c r="BY176" s="41" t="str">
        <f t="shared" si="163"/>
        <v/>
      </c>
      <c r="BZ176" s="41" t="str">
        <f t="shared" si="163"/>
        <v/>
      </c>
      <c r="CA176" s="41" t="str">
        <f t="shared" si="163"/>
        <v/>
      </c>
      <c r="CB176" s="41" t="str">
        <f t="shared" si="163"/>
        <v/>
      </c>
      <c r="CC176" s="42" t="str">
        <f t="shared" si="163"/>
        <v/>
      </c>
      <c r="CL176" s="21"/>
      <c r="CM176" s="21"/>
      <c r="CN176" s="21"/>
      <c r="CO176" s="43" t="str">
        <f t="shared" ref="CO176:CS183" si="164">(IF(AQ176="","",IF(RIGHT(AQ176,2)="10",RIGHT(AQ176,2),RIGHT(AQ176,1))+0))</f>
        <v/>
      </c>
      <c r="CP176" s="43" t="str">
        <f t="shared" si="164"/>
        <v/>
      </c>
      <c r="CQ176" s="43" t="str">
        <f t="shared" si="164"/>
        <v/>
      </c>
      <c r="CR176" s="43" t="str">
        <f t="shared" si="164"/>
        <v/>
      </c>
      <c r="CS176" s="43" t="str">
        <f t="shared" si="164"/>
        <v/>
      </c>
      <c r="CU176" s="40"/>
      <c r="CV176" s="41" t="str">
        <f t="shared" ref="CV176:DB177" si="165">(IF(N176="","",IF(AX176&gt;BW176,"H",IF(AX176&lt;BW176,"A","D"))))</f>
        <v/>
      </c>
      <c r="CW176" s="41" t="str">
        <f t="shared" si="165"/>
        <v/>
      </c>
      <c r="CX176" s="41" t="str">
        <f t="shared" si="165"/>
        <v/>
      </c>
      <c r="CY176" s="41" t="str">
        <f t="shared" si="165"/>
        <v/>
      </c>
      <c r="CZ176" s="41" t="str">
        <f t="shared" si="165"/>
        <v/>
      </c>
      <c r="DA176" s="41" t="str">
        <f t="shared" si="165"/>
        <v/>
      </c>
      <c r="DB176" s="42" t="str">
        <f t="shared" si="165"/>
        <v/>
      </c>
      <c r="DK176" s="21"/>
      <c r="DL176" s="21"/>
      <c r="DM176" s="21"/>
      <c r="DN176" s="21" t="str">
        <f t="shared" ref="DN176:DR183" si="166">(IF(AQ176="","",IF(BP176&gt;CO176,"H",IF(BP176&lt;CO176,"A","D"))))</f>
        <v/>
      </c>
      <c r="DO176" s="21" t="str">
        <f t="shared" si="166"/>
        <v/>
      </c>
      <c r="DP176" s="21" t="str">
        <f t="shared" si="166"/>
        <v/>
      </c>
      <c r="DQ176" s="21" t="str">
        <f t="shared" si="166"/>
        <v/>
      </c>
      <c r="DR176" s="21" t="str">
        <f t="shared" si="166"/>
        <v/>
      </c>
      <c r="DT176" s="17" t="str">
        <f t="shared" ref="DT176:DT184" si="167">L176</f>
        <v>AZ Sportsworld</v>
      </c>
      <c r="DU176" s="45">
        <f>SUM(EB176:ED176)</f>
        <v>1</v>
      </c>
      <c r="DV176" s="46">
        <f>COUNTIF($CU176:$DR176,"H")</f>
        <v>0</v>
      </c>
      <c r="DW176" s="46">
        <f>COUNTIF($CU176:$DR176,"D")</f>
        <v>0</v>
      </c>
      <c r="DX176" s="46">
        <f>COUNTIF($CU176:$DR176,"A")</f>
        <v>0</v>
      </c>
      <c r="DY176" s="46">
        <f>COUNTIF(CU$176:CU$183,"A")</f>
        <v>0</v>
      </c>
      <c r="DZ176" s="46">
        <f>COUNTIF(CU$176:CU$183,"D")</f>
        <v>1</v>
      </c>
      <c r="EA176" s="46">
        <f>COUNTIF(CU$176:CU$183,"H")</f>
        <v>0</v>
      </c>
      <c r="EB176" s="45">
        <f>DV176+DY176</f>
        <v>0</v>
      </c>
      <c r="EC176" s="45">
        <f t="shared" ref="EC176:ED183" si="168">DW176+DZ176</f>
        <v>1</v>
      </c>
      <c r="ED176" s="45">
        <f t="shared" si="168"/>
        <v>0</v>
      </c>
      <c r="EE176" s="47">
        <f>SUM($AW176:$BT176)+SUM(BV$176:BV$183)</f>
        <v>0</v>
      </c>
      <c r="EF176" s="47">
        <f>SUM($BV176:$CS176)+SUM(AW$176:AW$183)</f>
        <v>0</v>
      </c>
      <c r="EG176" s="45">
        <f t="shared" ref="EG176:EG183" si="169">(EB176*2)+EC176</f>
        <v>1</v>
      </c>
      <c r="EH176" s="47">
        <f>EE176-EF176</f>
        <v>0</v>
      </c>
      <c r="EI176" s="44"/>
      <c r="EJ176" s="46">
        <f t="shared" ref="EJ176:EJ184" si="170">VLOOKUP($DT176,$B$176:$J$183,2,0)</f>
        <v>14</v>
      </c>
      <c r="EK176" s="46">
        <f t="shared" ref="EK176:EK184" si="171">VLOOKUP($DT176,$B$176:$J$183,3,0)</f>
        <v>2</v>
      </c>
      <c r="EL176" s="46">
        <f t="shared" ref="EL176:EL184" si="172">VLOOKUP($DT176,$B$176:$J$183,4,0)</f>
        <v>3</v>
      </c>
      <c r="EM176" s="46">
        <f t="shared" ref="EM176:EM184" si="173">VLOOKUP($DT176,$B$176:$J$183,5,0)</f>
        <v>9</v>
      </c>
      <c r="EN176" s="46">
        <f t="shared" ref="EN176:EN184" si="174">VLOOKUP($DT176,$B$176:$J$183,6,0)</f>
        <v>22</v>
      </c>
      <c r="EO176" s="46">
        <f t="shared" ref="EO176:EO184" si="175">VLOOKUP($DT176,$B$176:$J$183,7,0)</f>
        <v>35</v>
      </c>
      <c r="EP176" s="46">
        <f t="shared" ref="EP176:EP184" si="176">VLOOKUP($DT176,$B$176:$J$183,8,0)</f>
        <v>7</v>
      </c>
      <c r="EQ176" s="46">
        <f t="shared" ref="EQ176:EQ184" si="177">VLOOKUP($DT176,$B$176:$J$183,9,0)</f>
        <v>-13</v>
      </c>
      <c r="ES176" s="1">
        <f>IF(DU176=EJ176,0,1)</f>
        <v>1</v>
      </c>
      <c r="ET176" s="1">
        <f>IF(EB176=EK176,0,1)</f>
        <v>1</v>
      </c>
      <c r="EU176" s="1">
        <f t="shared" ref="EU176:EZ183" si="178">IF(EC176=EL176,0,1)</f>
        <v>1</v>
      </c>
      <c r="EV176" s="1">
        <f t="shared" si="178"/>
        <v>1</v>
      </c>
      <c r="EW176" s="1">
        <f t="shared" si="178"/>
        <v>1</v>
      </c>
      <c r="EX176" s="1">
        <f t="shared" si="178"/>
        <v>1</v>
      </c>
      <c r="EY176" s="1">
        <f t="shared" si="178"/>
        <v>1</v>
      </c>
      <c r="EZ176" s="1">
        <f t="shared" si="178"/>
        <v>1</v>
      </c>
    </row>
    <row r="177" spans="1:164" x14ac:dyDescent="0.2">
      <c r="A177" s="1">
        <v>2</v>
      </c>
      <c r="B177" s="1" t="s">
        <v>346</v>
      </c>
      <c r="C177" s="21">
        <v>14</v>
      </c>
      <c r="D177" s="21">
        <v>7</v>
      </c>
      <c r="E177" s="21">
        <v>5</v>
      </c>
      <c r="F177" s="21">
        <v>2</v>
      </c>
      <c r="G177" s="21">
        <v>34</v>
      </c>
      <c r="H177" s="21">
        <v>23</v>
      </c>
      <c r="I177" s="18">
        <v>19</v>
      </c>
      <c r="J177" s="21">
        <f t="shared" ref="J177:J183" si="179">G177-H177</f>
        <v>11</v>
      </c>
      <c r="L177" s="48" t="s">
        <v>344</v>
      </c>
      <c r="M177" s="85"/>
      <c r="N177" s="50"/>
      <c r="O177" s="53"/>
      <c r="P177" s="52" t="s">
        <v>141</v>
      </c>
      <c r="Q177" s="86"/>
      <c r="R177" s="86"/>
      <c r="S177" s="53"/>
      <c r="T177" s="63" t="s">
        <v>347</v>
      </c>
      <c r="U177" s="97"/>
      <c r="AA177" s="48" t="s">
        <v>344</v>
      </c>
      <c r="AB177" s="85"/>
      <c r="AC177" s="50"/>
      <c r="AD177" s="53"/>
      <c r="AE177" s="52" t="s">
        <v>348</v>
      </c>
      <c r="AF177" s="86"/>
      <c r="AG177" s="86"/>
      <c r="AH177" s="53"/>
      <c r="AI177" s="90"/>
      <c r="AJ177" s="97"/>
      <c r="AW177" s="58" t="str">
        <f t="shared" ref="AW177:AX183" si="180">(IF(M177="","",(IF(MID(M177,2,1)="-",LEFT(M177,1),LEFT(M177,2)))+0))</f>
        <v/>
      </c>
      <c r="AX177" s="59"/>
      <c r="AY177" s="60" t="str">
        <f t="shared" si="161"/>
        <v/>
      </c>
      <c r="AZ177" s="60">
        <f t="shared" si="161"/>
        <v>3</v>
      </c>
      <c r="BA177" s="60" t="str">
        <f t="shared" si="161"/>
        <v/>
      </c>
      <c r="BB177" s="60" t="str">
        <f t="shared" si="161"/>
        <v/>
      </c>
      <c r="BC177" s="60" t="str">
        <f t="shared" si="161"/>
        <v/>
      </c>
      <c r="BD177" s="61">
        <f t="shared" si="161"/>
        <v>8</v>
      </c>
      <c r="BM177" s="21"/>
      <c r="BN177" s="21"/>
      <c r="BO177" s="21"/>
      <c r="BP177" s="43" t="str">
        <f t="shared" si="162"/>
        <v/>
      </c>
      <c r="BQ177" s="43" t="str">
        <f t="shared" si="162"/>
        <v/>
      </c>
      <c r="BR177" s="43" t="str">
        <f t="shared" si="162"/>
        <v/>
      </c>
      <c r="BS177" s="43" t="str">
        <f t="shared" si="162"/>
        <v/>
      </c>
      <c r="BT177" s="43" t="str">
        <f t="shared" si="162"/>
        <v/>
      </c>
      <c r="BU177" s="44"/>
      <c r="BV177" s="58" t="str">
        <f t="shared" ref="BV177:BW183" si="181">(IF(M177="","",IF(RIGHT(M177,2)="10",RIGHT(M177,2),RIGHT(M177,1))+0))</f>
        <v/>
      </c>
      <c r="BW177" s="59"/>
      <c r="BX177" s="60" t="str">
        <f t="shared" si="163"/>
        <v/>
      </c>
      <c r="BY177" s="60">
        <f t="shared" si="163"/>
        <v>2</v>
      </c>
      <c r="BZ177" s="60" t="str">
        <f t="shared" si="163"/>
        <v/>
      </c>
      <c r="CA177" s="60" t="str">
        <f t="shared" si="163"/>
        <v/>
      </c>
      <c r="CB177" s="60" t="str">
        <f t="shared" si="163"/>
        <v/>
      </c>
      <c r="CC177" s="61">
        <f t="shared" si="163"/>
        <v>6</v>
      </c>
      <c r="CL177" s="21"/>
      <c r="CM177" s="21"/>
      <c r="CN177" s="21"/>
      <c r="CO177" s="43" t="str">
        <f t="shared" si="164"/>
        <v/>
      </c>
      <c r="CP177" s="43" t="str">
        <f t="shared" si="164"/>
        <v/>
      </c>
      <c r="CQ177" s="43" t="str">
        <f t="shared" si="164"/>
        <v/>
      </c>
      <c r="CR177" s="43" t="str">
        <f t="shared" si="164"/>
        <v/>
      </c>
      <c r="CS177" s="43" t="str">
        <f t="shared" si="164"/>
        <v/>
      </c>
      <c r="CU177" s="58" t="str">
        <f t="shared" ref="CU177:CV183" si="182">(IF(M177="","",IF(AW177&gt;BV177,"H",IF(AW177&lt;BV177,"A","D"))))</f>
        <v/>
      </c>
      <c r="CV177" s="59"/>
      <c r="CW177" s="60" t="str">
        <f t="shared" si="165"/>
        <v/>
      </c>
      <c r="CX177" s="60" t="str">
        <f t="shared" si="165"/>
        <v>H</v>
      </c>
      <c r="CY177" s="60" t="str">
        <f t="shared" si="165"/>
        <v/>
      </c>
      <c r="CZ177" s="60" t="str">
        <f t="shared" si="165"/>
        <v/>
      </c>
      <c r="DA177" s="60" t="str">
        <f t="shared" si="165"/>
        <v/>
      </c>
      <c r="DB177" s="61" t="str">
        <f t="shared" si="165"/>
        <v>H</v>
      </c>
      <c r="DK177" s="21"/>
      <c r="DL177" s="21"/>
      <c r="DM177" s="21"/>
      <c r="DN177" s="21" t="str">
        <f t="shared" si="166"/>
        <v/>
      </c>
      <c r="DO177" s="21" t="str">
        <f t="shared" si="166"/>
        <v/>
      </c>
      <c r="DP177" s="21" t="str">
        <f t="shared" si="166"/>
        <v/>
      </c>
      <c r="DQ177" s="21" t="str">
        <f t="shared" si="166"/>
        <v/>
      </c>
      <c r="DR177" s="21" t="str">
        <f t="shared" si="166"/>
        <v/>
      </c>
      <c r="DT177" s="17" t="str">
        <f t="shared" si="167"/>
        <v>Barnes Eagles</v>
      </c>
      <c r="DU177" s="45">
        <f t="shared" ref="DU177:DU183" si="183">SUM(EB177:ED177)</f>
        <v>3</v>
      </c>
      <c r="DV177" s="46">
        <f t="shared" ref="DV177:DV183" si="184">COUNTIF($CU177:$DR177,"H")</f>
        <v>2</v>
      </c>
      <c r="DW177" s="46">
        <f t="shared" ref="DW177:DW183" si="185">COUNTIF($CU177:$DR177,"D")</f>
        <v>0</v>
      </c>
      <c r="DX177" s="46">
        <f t="shared" ref="DX177:DX183" si="186">COUNTIF($CU177:$DR177,"A")</f>
        <v>0</v>
      </c>
      <c r="DY177" s="46">
        <f>COUNTIF(CV$176:CV$183,"A")</f>
        <v>0</v>
      </c>
      <c r="DZ177" s="46">
        <f>COUNTIF(CV$176:CV$183,"D")</f>
        <v>1</v>
      </c>
      <c r="EA177" s="46">
        <f>COUNTIF(CV$176:CV$183,"H")</f>
        <v>0</v>
      </c>
      <c r="EB177" s="45">
        <f t="shared" ref="EB177:EB183" si="187">DV177+DY177</f>
        <v>2</v>
      </c>
      <c r="EC177" s="45">
        <f t="shared" si="168"/>
        <v>1</v>
      </c>
      <c r="ED177" s="45">
        <f t="shared" si="168"/>
        <v>0</v>
      </c>
      <c r="EE177" s="47">
        <f>SUM($AW177:$BT177)+SUM(BW$176:BW$183)</f>
        <v>14</v>
      </c>
      <c r="EF177" s="47">
        <f>SUM($BV177:$CS177)+SUM(AX$176:AX$183)</f>
        <v>11</v>
      </c>
      <c r="EG177" s="45">
        <f t="shared" si="169"/>
        <v>5</v>
      </c>
      <c r="EH177" s="47">
        <f t="shared" ref="EH177:EH183" si="188">EE177-EF177</f>
        <v>3</v>
      </c>
      <c r="EI177" s="44"/>
      <c r="EJ177" s="46">
        <f t="shared" si="170"/>
        <v>14</v>
      </c>
      <c r="EK177" s="46">
        <f t="shared" si="171"/>
        <v>10</v>
      </c>
      <c r="EL177" s="46">
        <f t="shared" si="172"/>
        <v>2</v>
      </c>
      <c r="EM177" s="46">
        <f t="shared" si="173"/>
        <v>2</v>
      </c>
      <c r="EN177" s="46">
        <f t="shared" si="174"/>
        <v>34</v>
      </c>
      <c r="EO177" s="46">
        <f t="shared" si="175"/>
        <v>24</v>
      </c>
      <c r="EP177" s="46">
        <f t="shared" si="176"/>
        <v>22</v>
      </c>
      <c r="EQ177" s="46">
        <f t="shared" si="177"/>
        <v>10</v>
      </c>
      <c r="ES177" s="1">
        <f t="shared" ref="ES177:ES183" si="189">IF(DU177=EJ177,0,1)</f>
        <v>1</v>
      </c>
      <c r="ET177" s="1">
        <f t="shared" ref="ET177:ET183" si="190">IF(EB177=EK177,0,1)</f>
        <v>1</v>
      </c>
      <c r="EU177" s="1">
        <f t="shared" si="178"/>
        <v>1</v>
      </c>
      <c r="EV177" s="1">
        <f t="shared" si="178"/>
        <v>1</v>
      </c>
      <c r="EW177" s="1">
        <f t="shared" si="178"/>
        <v>1</v>
      </c>
      <c r="EX177" s="1">
        <f t="shared" si="178"/>
        <v>1</v>
      </c>
      <c r="EY177" s="1">
        <f t="shared" si="178"/>
        <v>1</v>
      </c>
      <c r="EZ177" s="1">
        <f t="shared" si="178"/>
        <v>1</v>
      </c>
    </row>
    <row r="178" spans="1:164" x14ac:dyDescent="0.2">
      <c r="A178" s="1">
        <v>3</v>
      </c>
      <c r="B178" s="1" t="s">
        <v>349</v>
      </c>
      <c r="C178" s="21">
        <v>14</v>
      </c>
      <c r="D178" s="21">
        <v>6</v>
      </c>
      <c r="E178" s="21">
        <v>6</v>
      </c>
      <c r="F178" s="21">
        <v>2</v>
      </c>
      <c r="G178" s="21">
        <v>53</v>
      </c>
      <c r="H178" s="21">
        <v>31</v>
      </c>
      <c r="I178" s="18">
        <v>18</v>
      </c>
      <c r="J178" s="21">
        <f t="shared" si="179"/>
        <v>22</v>
      </c>
      <c r="L178" s="48" t="s">
        <v>350</v>
      </c>
      <c r="M178" s="62"/>
      <c r="N178" s="53"/>
      <c r="O178" s="50"/>
      <c r="P178" s="52" t="s">
        <v>121</v>
      </c>
      <c r="Q178" s="53"/>
      <c r="R178" s="53"/>
      <c r="S178" s="53"/>
      <c r="T178" s="53"/>
      <c r="U178" s="97"/>
      <c r="AA178" s="48" t="s">
        <v>350</v>
      </c>
      <c r="AB178" s="62"/>
      <c r="AC178" s="53"/>
      <c r="AD178" s="50"/>
      <c r="AE178" s="52" t="s">
        <v>231</v>
      </c>
      <c r="AF178" s="53"/>
      <c r="AG178" s="53"/>
      <c r="AH178" s="53"/>
      <c r="AI178" s="70"/>
      <c r="AJ178" s="97"/>
      <c r="AW178" s="58" t="str">
        <f t="shared" si="180"/>
        <v/>
      </c>
      <c r="AX178" s="60" t="str">
        <f t="shared" si="180"/>
        <v/>
      </c>
      <c r="AY178" s="59"/>
      <c r="AZ178" s="60">
        <f>(IF(P178="","",(IF(MID(P178,2,1)="-",LEFT(P178,1),LEFT(P178,2)))+0))</f>
        <v>2</v>
      </c>
      <c r="BA178" s="60" t="str">
        <f>(IF(Q178="","",(IF(MID(Q178,2,1)="-",LEFT(Q178,1),LEFT(Q178,2)))+0))</f>
        <v/>
      </c>
      <c r="BB178" s="60" t="str">
        <f>(IF(R178="","",(IF(MID(R178,2,1)="-",LEFT(R178,1),LEFT(R178,2)))+0))</f>
        <v/>
      </c>
      <c r="BC178" s="60" t="str">
        <f>(IF(S178="","",(IF(MID(S178,2,1)="-",LEFT(S178,1),LEFT(S178,2)))+0))</f>
        <v/>
      </c>
      <c r="BD178" s="61" t="str">
        <f>(IF(T178="","",(IF(MID(T178,2,1)="-",LEFT(T178,1),LEFT(T178,2)))+0))</f>
        <v/>
      </c>
      <c r="BP178" s="43" t="str">
        <f t="shared" si="162"/>
        <v/>
      </c>
      <c r="BQ178" s="43" t="str">
        <f t="shared" si="162"/>
        <v/>
      </c>
      <c r="BR178" s="43" t="str">
        <f t="shared" si="162"/>
        <v/>
      </c>
      <c r="BS178" s="43" t="str">
        <f t="shared" si="162"/>
        <v/>
      </c>
      <c r="BT178" s="43" t="str">
        <f t="shared" si="162"/>
        <v/>
      </c>
      <c r="BU178" s="44"/>
      <c r="BV178" s="58" t="str">
        <f t="shared" si="181"/>
        <v/>
      </c>
      <c r="BW178" s="60" t="str">
        <f t="shared" si="181"/>
        <v/>
      </c>
      <c r="BX178" s="59"/>
      <c r="BY178" s="60">
        <f>(IF(P178="","",IF(RIGHT(P178,2)="10",RIGHT(P178,2),RIGHT(P178,1))+0))</f>
        <v>1</v>
      </c>
      <c r="BZ178" s="60" t="str">
        <f>(IF(Q178="","",IF(RIGHT(Q178,2)="10",RIGHT(Q178,2),RIGHT(Q178,1))+0))</f>
        <v/>
      </c>
      <c r="CA178" s="60" t="str">
        <f>(IF(R178="","",IF(RIGHT(R178,2)="10",RIGHT(R178,2),RIGHT(R178,1))+0))</f>
        <v/>
      </c>
      <c r="CB178" s="60" t="str">
        <f>(IF(S178="","",IF(RIGHT(S178,2)="10",RIGHT(S178,2),RIGHT(S178,1))+0))</f>
        <v/>
      </c>
      <c r="CC178" s="61" t="str">
        <f>(IF(T178="","",IF(RIGHT(T178,2)="10",RIGHT(T178,2),RIGHT(T178,1))+0))</f>
        <v/>
      </c>
      <c r="CO178" s="43" t="str">
        <f t="shared" si="164"/>
        <v/>
      </c>
      <c r="CP178" s="43" t="str">
        <f t="shared" si="164"/>
        <v/>
      </c>
      <c r="CQ178" s="43" t="str">
        <f t="shared" si="164"/>
        <v/>
      </c>
      <c r="CR178" s="43" t="str">
        <f t="shared" si="164"/>
        <v/>
      </c>
      <c r="CS178" s="43" t="str">
        <f t="shared" si="164"/>
        <v/>
      </c>
      <c r="CU178" s="58" t="str">
        <f t="shared" si="182"/>
        <v/>
      </c>
      <c r="CV178" s="60" t="str">
        <f t="shared" si="182"/>
        <v/>
      </c>
      <c r="CW178" s="59"/>
      <c r="CX178" s="60" t="str">
        <f>(IF(P178="","",IF(AZ178&gt;BY178,"H",IF(AZ178&lt;BY178,"A","D"))))</f>
        <v>H</v>
      </c>
      <c r="CY178" s="60" t="str">
        <f>(IF(Q178="","",IF(BA178&gt;BZ178,"H",IF(BA178&lt;BZ178,"A","D"))))</f>
        <v/>
      </c>
      <c r="CZ178" s="60" t="str">
        <f>(IF(R178="","",IF(BB178&gt;CA178,"H",IF(BB178&lt;CA178,"A","D"))))</f>
        <v/>
      </c>
      <c r="DA178" s="60" t="str">
        <f>(IF(S178="","",IF(BC178&gt;CB178,"H",IF(BC178&lt;CB178,"A","D"))))</f>
        <v/>
      </c>
      <c r="DB178" s="61" t="str">
        <f>(IF(T178="","",IF(BD178&gt;CC178,"H",IF(BD178&lt;CC178,"A","D"))))</f>
        <v/>
      </c>
      <c r="DQ178" s="21" t="str">
        <f t="shared" si="166"/>
        <v/>
      </c>
      <c r="DR178" s="21" t="str">
        <f t="shared" si="166"/>
        <v/>
      </c>
      <c r="DT178" s="17" t="str">
        <f t="shared" si="167"/>
        <v>Belmont United</v>
      </c>
      <c r="DU178" s="45">
        <f t="shared" si="183"/>
        <v>1</v>
      </c>
      <c r="DV178" s="46">
        <f t="shared" si="184"/>
        <v>1</v>
      </c>
      <c r="DW178" s="46">
        <f t="shared" si="185"/>
        <v>0</v>
      </c>
      <c r="DX178" s="46">
        <f t="shared" si="186"/>
        <v>0</v>
      </c>
      <c r="DY178" s="46">
        <f>COUNTIF(CW$176:CW$183,"A")</f>
        <v>0</v>
      </c>
      <c r="DZ178" s="46">
        <f>COUNTIF(CW$176:CW$183,"D")</f>
        <v>0</v>
      </c>
      <c r="EA178" s="46">
        <f>COUNTIF(CW$176:CW$183,"H")</f>
        <v>0</v>
      </c>
      <c r="EB178" s="45">
        <f t="shared" si="187"/>
        <v>1</v>
      </c>
      <c r="EC178" s="45">
        <f t="shared" si="168"/>
        <v>0</v>
      </c>
      <c r="ED178" s="45">
        <f t="shared" si="168"/>
        <v>0</v>
      </c>
      <c r="EE178" s="47">
        <f>SUM($AW178:$BT178)+SUM(BX$176:BX$183)</f>
        <v>2</v>
      </c>
      <c r="EF178" s="47">
        <f>SUM($BV178:$CS178)+SUM(AY$176:AY$183)</f>
        <v>1</v>
      </c>
      <c r="EG178" s="45">
        <f t="shared" si="169"/>
        <v>2</v>
      </c>
      <c r="EH178" s="47">
        <f t="shared" si="188"/>
        <v>1</v>
      </c>
      <c r="EI178" s="44"/>
      <c r="EJ178" s="46">
        <f t="shared" si="170"/>
        <v>14</v>
      </c>
      <c r="EK178" s="46">
        <f t="shared" si="171"/>
        <v>8</v>
      </c>
      <c r="EL178" s="46">
        <f t="shared" si="172"/>
        <v>1</v>
      </c>
      <c r="EM178" s="46">
        <f t="shared" si="173"/>
        <v>5</v>
      </c>
      <c r="EN178" s="46">
        <f t="shared" si="174"/>
        <v>41</v>
      </c>
      <c r="EO178" s="46">
        <f t="shared" si="175"/>
        <v>33</v>
      </c>
      <c r="EP178" s="46">
        <f t="shared" si="176"/>
        <v>17</v>
      </c>
      <c r="EQ178" s="46">
        <f t="shared" si="177"/>
        <v>8</v>
      </c>
      <c r="ES178" s="1">
        <f t="shared" si="189"/>
        <v>1</v>
      </c>
      <c r="ET178" s="1">
        <f t="shared" si="190"/>
        <v>1</v>
      </c>
      <c r="EU178" s="1">
        <f t="shared" si="178"/>
        <v>1</v>
      </c>
      <c r="EV178" s="1">
        <f t="shared" si="178"/>
        <v>1</v>
      </c>
      <c r="EW178" s="1">
        <f t="shared" si="178"/>
        <v>1</v>
      </c>
      <c r="EX178" s="1">
        <f t="shared" si="178"/>
        <v>1</v>
      </c>
      <c r="EY178" s="1">
        <f t="shared" si="178"/>
        <v>1</v>
      </c>
      <c r="EZ178" s="1">
        <f t="shared" si="178"/>
        <v>1</v>
      </c>
    </row>
    <row r="179" spans="1:164" x14ac:dyDescent="0.2">
      <c r="A179" s="1">
        <v>4</v>
      </c>
      <c r="B179" s="1" t="s">
        <v>350</v>
      </c>
      <c r="C179" s="21">
        <v>14</v>
      </c>
      <c r="D179" s="21">
        <v>8</v>
      </c>
      <c r="E179" s="21">
        <v>1</v>
      </c>
      <c r="F179" s="21">
        <v>5</v>
      </c>
      <c r="G179" s="21">
        <v>41</v>
      </c>
      <c r="H179" s="21">
        <v>33</v>
      </c>
      <c r="I179" s="18">
        <v>17</v>
      </c>
      <c r="J179" s="21">
        <f t="shared" si="179"/>
        <v>8</v>
      </c>
      <c r="L179" s="64" t="s">
        <v>274</v>
      </c>
      <c r="M179" s="65" t="s">
        <v>244</v>
      </c>
      <c r="N179" s="52" t="s">
        <v>157</v>
      </c>
      <c r="O179" s="129"/>
      <c r="P179" s="50"/>
      <c r="Q179" s="52" t="s">
        <v>110</v>
      </c>
      <c r="R179" s="52" t="s">
        <v>121</v>
      </c>
      <c r="S179" s="52" t="s">
        <v>123</v>
      </c>
      <c r="T179" s="52" t="s">
        <v>213</v>
      </c>
      <c r="U179" s="99" t="s">
        <v>296</v>
      </c>
      <c r="AA179" s="64" t="s">
        <v>274</v>
      </c>
      <c r="AB179" s="65" t="s">
        <v>351</v>
      </c>
      <c r="AC179" s="52" t="s">
        <v>352</v>
      </c>
      <c r="AD179" s="52"/>
      <c r="AE179" s="50"/>
      <c r="AF179" s="52" t="s">
        <v>353</v>
      </c>
      <c r="AG179" s="52" t="s">
        <v>354</v>
      </c>
      <c r="AH179" s="52" t="s">
        <v>238</v>
      </c>
      <c r="AI179" s="67" t="s">
        <v>355</v>
      </c>
      <c r="AJ179" s="99" t="s">
        <v>296</v>
      </c>
      <c r="AW179" s="58">
        <f t="shared" si="180"/>
        <v>0</v>
      </c>
      <c r="AX179" s="60">
        <f t="shared" si="180"/>
        <v>3</v>
      </c>
      <c r="AY179" s="60" t="str">
        <f>(IF(O179="","",(IF(MID(O179,2,1)="-",LEFT(O179,1),LEFT(O179,2)))+0))</f>
        <v/>
      </c>
      <c r="AZ179" s="59"/>
      <c r="BA179" s="60">
        <f>(IF(Q179="","",(IF(MID(Q179,2,1)="-",LEFT(Q179,1),LEFT(Q179,2)))+0))</f>
        <v>1</v>
      </c>
      <c r="BB179" s="60">
        <f>(IF(R179="","",(IF(MID(R179,2,1)="-",LEFT(R179,1),LEFT(R179,2)))+0))</f>
        <v>2</v>
      </c>
      <c r="BC179" s="60">
        <f>(IF(S179="","",(IF(MID(S179,2,1)="-",LEFT(S179,1),LEFT(S179,2)))+0))</f>
        <v>3</v>
      </c>
      <c r="BD179" s="61">
        <f>(IF(T179="","",(IF(MID(T179,2,1)="-",LEFT(T179,1),LEFT(T179,2)))+0))</f>
        <v>4</v>
      </c>
      <c r="BP179" s="43" t="str">
        <f t="shared" si="162"/>
        <v/>
      </c>
      <c r="BQ179" s="43" t="str">
        <f t="shared" si="162"/>
        <v/>
      </c>
      <c r="BR179" s="43" t="str">
        <f t="shared" si="162"/>
        <v/>
      </c>
      <c r="BS179" s="43" t="str">
        <f t="shared" si="162"/>
        <v/>
      </c>
      <c r="BT179" s="43" t="str">
        <f t="shared" si="162"/>
        <v/>
      </c>
      <c r="BU179" s="44"/>
      <c r="BV179" s="58">
        <f t="shared" si="181"/>
        <v>0</v>
      </c>
      <c r="BW179" s="60">
        <f t="shared" si="181"/>
        <v>3</v>
      </c>
      <c r="BX179" s="60" t="str">
        <f>(IF(O179="","",IF(RIGHT(O179,2)="10",RIGHT(O179,2),RIGHT(O179,1))+0))</f>
        <v/>
      </c>
      <c r="BY179" s="59"/>
      <c r="BZ179" s="60">
        <f>(IF(Q179="","",IF(RIGHT(Q179,2)="10",RIGHT(Q179,2),RIGHT(Q179,1))+0))</f>
        <v>1</v>
      </c>
      <c r="CA179" s="60">
        <f>(IF(R179="","",IF(RIGHT(R179,2)="10",RIGHT(R179,2),RIGHT(R179,1))+0))</f>
        <v>1</v>
      </c>
      <c r="CB179" s="60">
        <f>(IF(S179="","",IF(RIGHT(S179,2)="10",RIGHT(S179,2),RIGHT(S179,1))+0))</f>
        <v>1</v>
      </c>
      <c r="CC179" s="61">
        <f>(IF(T179="","",IF(RIGHT(T179,2)="10",RIGHT(T179,2),RIGHT(T179,1))+0))</f>
        <v>0</v>
      </c>
      <c r="CO179" s="43" t="str">
        <f t="shared" si="164"/>
        <v/>
      </c>
      <c r="CP179" s="43" t="str">
        <f t="shared" si="164"/>
        <v/>
      </c>
      <c r="CQ179" s="43" t="str">
        <f t="shared" si="164"/>
        <v/>
      </c>
      <c r="CR179" s="43" t="str">
        <f t="shared" si="164"/>
        <v/>
      </c>
      <c r="CS179" s="43" t="str">
        <f t="shared" si="164"/>
        <v/>
      </c>
      <c r="CU179" s="58" t="str">
        <f t="shared" si="182"/>
        <v>D</v>
      </c>
      <c r="CV179" s="60" t="str">
        <f t="shared" si="182"/>
        <v>D</v>
      </c>
      <c r="CW179" s="60" t="str">
        <f>(IF(O179="","",IF(AY179&gt;BX179,"H",IF(AY179&lt;BX179,"A","D"))))</f>
        <v/>
      </c>
      <c r="CX179" s="59"/>
      <c r="CY179" s="60" t="str">
        <f>(IF(Q179="","",IF(BA179&gt;BZ179,"H",IF(BA179&lt;BZ179,"A","D"))))</f>
        <v>D</v>
      </c>
      <c r="CZ179" s="60" t="str">
        <f>(IF(R179="","",IF(BB179&gt;CA179,"H",IF(BB179&lt;CA179,"A","D"))))</f>
        <v>H</v>
      </c>
      <c r="DA179" s="60" t="str">
        <f>(IF(S179="","",IF(BC179&gt;CB179,"H",IF(BC179&lt;CB179,"A","D"))))</f>
        <v>H</v>
      </c>
      <c r="DB179" s="61" t="str">
        <f>(IF(T179="","",IF(BD179&gt;CC179,"H",IF(BD179&lt;CC179,"A","D"))))</f>
        <v>H</v>
      </c>
      <c r="DQ179" s="21" t="str">
        <f t="shared" si="166"/>
        <v/>
      </c>
      <c r="DR179" s="21" t="str">
        <f t="shared" si="166"/>
        <v/>
      </c>
      <c r="DT179" s="17" t="str">
        <f t="shared" si="167"/>
        <v>Epsom &amp; Ewell</v>
      </c>
      <c r="DU179" s="45">
        <f t="shared" si="183"/>
        <v>11</v>
      </c>
      <c r="DV179" s="46">
        <f t="shared" si="184"/>
        <v>3</v>
      </c>
      <c r="DW179" s="46">
        <f t="shared" si="185"/>
        <v>3</v>
      </c>
      <c r="DX179" s="46">
        <f t="shared" si="186"/>
        <v>0</v>
      </c>
      <c r="DY179" s="46">
        <f>COUNTIF(CX$176:CX$183,"A")</f>
        <v>1</v>
      </c>
      <c r="DZ179" s="46">
        <f>COUNTIF(CX$176:CX$183,"D")</f>
        <v>1</v>
      </c>
      <c r="EA179" s="46">
        <f>COUNTIF(CX$176:CX$183,"H")</f>
        <v>3</v>
      </c>
      <c r="EB179" s="45">
        <f t="shared" si="187"/>
        <v>4</v>
      </c>
      <c r="EC179" s="45">
        <f t="shared" si="168"/>
        <v>4</v>
      </c>
      <c r="ED179" s="45">
        <f t="shared" si="168"/>
        <v>3</v>
      </c>
      <c r="EE179" s="47">
        <f>SUM($AW179:$BT179)+SUM(BY$176:BY$183)</f>
        <v>19</v>
      </c>
      <c r="EF179" s="47">
        <f>SUM($BV179:$CS179)+SUM(AZ$176:AZ$183)</f>
        <v>18</v>
      </c>
      <c r="EG179" s="45">
        <f t="shared" si="169"/>
        <v>12</v>
      </c>
      <c r="EH179" s="47">
        <f t="shared" si="188"/>
        <v>1</v>
      </c>
      <c r="EI179" s="44"/>
      <c r="EJ179" s="46">
        <f t="shared" si="170"/>
        <v>14</v>
      </c>
      <c r="EK179" s="46">
        <f t="shared" si="171"/>
        <v>6</v>
      </c>
      <c r="EL179" s="46">
        <f t="shared" si="172"/>
        <v>4</v>
      </c>
      <c r="EM179" s="46">
        <f t="shared" si="173"/>
        <v>4</v>
      </c>
      <c r="EN179" s="46">
        <f t="shared" si="174"/>
        <v>24</v>
      </c>
      <c r="EO179" s="46">
        <f t="shared" si="175"/>
        <v>19</v>
      </c>
      <c r="EP179" s="46">
        <f t="shared" si="176"/>
        <v>16</v>
      </c>
      <c r="EQ179" s="46">
        <f t="shared" si="177"/>
        <v>5</v>
      </c>
      <c r="ES179" s="1">
        <f t="shared" si="189"/>
        <v>1</v>
      </c>
      <c r="ET179" s="1">
        <f t="shared" si="190"/>
        <v>1</v>
      </c>
      <c r="EU179" s="1">
        <f t="shared" si="178"/>
        <v>0</v>
      </c>
      <c r="EV179" s="1">
        <f t="shared" si="178"/>
        <v>1</v>
      </c>
      <c r="EW179" s="1">
        <f t="shared" si="178"/>
        <v>1</v>
      </c>
      <c r="EX179" s="1">
        <f t="shared" si="178"/>
        <v>1</v>
      </c>
      <c r="EY179" s="1">
        <f t="shared" si="178"/>
        <v>1</v>
      </c>
      <c r="EZ179" s="1">
        <f t="shared" si="178"/>
        <v>1</v>
      </c>
    </row>
    <row r="180" spans="1:164" s="17" customFormat="1" x14ac:dyDescent="0.2">
      <c r="A180" s="17">
        <v>5</v>
      </c>
      <c r="B180" s="17" t="s">
        <v>274</v>
      </c>
      <c r="C180" s="18">
        <v>14</v>
      </c>
      <c r="D180" s="18">
        <v>6</v>
      </c>
      <c r="E180" s="18">
        <v>4</v>
      </c>
      <c r="F180" s="18">
        <v>4</v>
      </c>
      <c r="G180" s="18">
        <v>24</v>
      </c>
      <c r="H180" s="18">
        <v>19</v>
      </c>
      <c r="I180" s="18">
        <v>16</v>
      </c>
      <c r="J180" s="21">
        <f t="shared" si="179"/>
        <v>5</v>
      </c>
      <c r="L180" s="48" t="s">
        <v>349</v>
      </c>
      <c r="M180" s="85"/>
      <c r="N180" s="86"/>
      <c r="O180" s="53"/>
      <c r="P180" s="52" t="s">
        <v>356</v>
      </c>
      <c r="Q180" s="50"/>
      <c r="R180" s="86"/>
      <c r="S180" s="86"/>
      <c r="T180" s="86"/>
      <c r="U180" s="99"/>
      <c r="AA180" s="48" t="s">
        <v>349</v>
      </c>
      <c r="AB180" s="85"/>
      <c r="AC180" s="86"/>
      <c r="AD180" s="53"/>
      <c r="AE180" s="52" t="s">
        <v>357</v>
      </c>
      <c r="AF180" s="50"/>
      <c r="AG180" s="86"/>
      <c r="AH180" s="86"/>
      <c r="AI180" s="90"/>
      <c r="AJ180" s="99"/>
      <c r="AW180" s="58" t="str">
        <f t="shared" si="180"/>
        <v/>
      </c>
      <c r="AX180" s="60" t="str">
        <f t="shared" si="180"/>
        <v/>
      </c>
      <c r="AY180" s="60" t="str">
        <f>(IF(O180="","",(IF(MID(O180,2,1)="-",LEFT(O180,1),LEFT(O180,2)))+0))</f>
        <v/>
      </c>
      <c r="AZ180" s="60">
        <f>(IF(P180="","",(IF(MID(P180,2,1)="-",LEFT(P180,1),LEFT(P180,2)))+0))</f>
        <v>6</v>
      </c>
      <c r="BA180" s="59"/>
      <c r="BB180" s="60" t="str">
        <f>(IF(R180="","",(IF(MID(R180,2,1)="-",LEFT(R180,1),LEFT(R180,2)))+0))</f>
        <v/>
      </c>
      <c r="BC180" s="60" t="str">
        <f>(IF(S180="","",(IF(MID(S180,2,1)="-",LEFT(S180,1),LEFT(S180,2)))+0))</f>
        <v/>
      </c>
      <c r="BD180" s="61" t="str">
        <f>(IF(T180="","",(IF(MID(T180,2,1)="-",LEFT(T180,1),LEFT(T180,2)))+0))</f>
        <v/>
      </c>
      <c r="BE180" s="1"/>
      <c r="BF180" s="1"/>
      <c r="BG180" s="1"/>
      <c r="BH180" s="1"/>
      <c r="BI180" s="1"/>
      <c r="BJ180" s="1"/>
      <c r="BK180" s="1"/>
      <c r="BL180" s="1"/>
      <c r="BM180" s="1"/>
      <c r="BN180" s="1"/>
      <c r="BO180" s="1"/>
      <c r="BP180" s="43" t="str">
        <f t="shared" si="162"/>
        <v/>
      </c>
      <c r="BQ180" s="43" t="str">
        <f t="shared" si="162"/>
        <v/>
      </c>
      <c r="BR180" s="43" t="str">
        <f t="shared" si="162"/>
        <v/>
      </c>
      <c r="BS180" s="43" t="str">
        <f t="shared" si="162"/>
        <v/>
      </c>
      <c r="BT180" s="43" t="str">
        <f t="shared" si="162"/>
        <v/>
      </c>
      <c r="BU180" s="44"/>
      <c r="BV180" s="58" t="str">
        <f t="shared" si="181"/>
        <v/>
      </c>
      <c r="BW180" s="60" t="str">
        <f t="shared" si="181"/>
        <v/>
      </c>
      <c r="BX180" s="60" t="str">
        <f>(IF(O180="","",IF(RIGHT(O180,2)="10",RIGHT(O180,2),RIGHT(O180,1))+0))</f>
        <v/>
      </c>
      <c r="BY180" s="60">
        <f>(IF(P180="","",IF(RIGHT(P180,2)="10",RIGHT(P180,2),RIGHT(P180,1))+0))</f>
        <v>1</v>
      </c>
      <c r="BZ180" s="59"/>
      <c r="CA180" s="60" t="str">
        <f>(IF(R180="","",IF(RIGHT(R180,2)="10",RIGHT(R180,2),RIGHT(R180,1))+0))</f>
        <v/>
      </c>
      <c r="CB180" s="60" t="str">
        <f>(IF(S180="","",IF(RIGHT(S180,2)="10",RIGHT(S180,2),RIGHT(S180,1))+0))</f>
        <v/>
      </c>
      <c r="CC180" s="61" t="str">
        <f>(IF(T180="","",IF(RIGHT(T180,2)="10",RIGHT(T180,2),RIGHT(T180,1))+0))</f>
        <v/>
      </c>
      <c r="CD180" s="1"/>
      <c r="CE180" s="1"/>
      <c r="CF180" s="1"/>
      <c r="CG180" s="1"/>
      <c r="CH180" s="1"/>
      <c r="CI180" s="1"/>
      <c r="CJ180" s="1"/>
      <c r="CK180" s="1"/>
      <c r="CL180" s="1"/>
      <c r="CM180" s="1"/>
      <c r="CN180" s="1"/>
      <c r="CO180" s="43" t="str">
        <f t="shared" si="164"/>
        <v/>
      </c>
      <c r="CP180" s="43" t="str">
        <f t="shared" si="164"/>
        <v/>
      </c>
      <c r="CQ180" s="43" t="str">
        <f t="shared" si="164"/>
        <v/>
      </c>
      <c r="CR180" s="43" t="str">
        <f t="shared" si="164"/>
        <v/>
      </c>
      <c r="CS180" s="43" t="str">
        <f t="shared" si="164"/>
        <v/>
      </c>
      <c r="CT180" s="1"/>
      <c r="CU180" s="58" t="str">
        <f t="shared" si="182"/>
        <v/>
      </c>
      <c r="CV180" s="60" t="str">
        <f t="shared" si="182"/>
        <v/>
      </c>
      <c r="CW180" s="60" t="str">
        <f>(IF(O180="","",IF(AY180&gt;BX180,"H",IF(AY180&lt;BX180,"A","D"))))</f>
        <v/>
      </c>
      <c r="CX180" s="60" t="str">
        <f>(IF(P180="","",IF(AZ180&gt;BY180,"H",IF(AZ180&lt;BY180,"A","D"))))</f>
        <v>H</v>
      </c>
      <c r="CY180" s="59"/>
      <c r="CZ180" s="60" t="str">
        <f>(IF(R180="","",IF(BB180&gt;CA180,"H",IF(BB180&lt;CA180,"A","D"))))</f>
        <v/>
      </c>
      <c r="DA180" s="60" t="str">
        <f>(IF(S180="","",IF(BC180&gt;CB180,"H",IF(BC180&lt;CB180,"A","D"))))</f>
        <v/>
      </c>
      <c r="DB180" s="61" t="str">
        <f>(IF(T180="","",IF(BD180&gt;CC180,"H",IF(BD180&lt;CC180,"A","D"))))</f>
        <v/>
      </c>
      <c r="DC180" s="1"/>
      <c r="DD180" s="1"/>
      <c r="DE180" s="1"/>
      <c r="DF180" s="1"/>
      <c r="DG180" s="1"/>
      <c r="DH180" s="1"/>
      <c r="DI180" s="1"/>
      <c r="DJ180" s="1"/>
      <c r="DK180" s="1"/>
      <c r="DL180" s="1"/>
      <c r="DM180" s="1"/>
      <c r="DN180" s="1"/>
      <c r="DO180" s="1"/>
      <c r="DP180" s="1"/>
      <c r="DQ180" s="21" t="str">
        <f t="shared" si="166"/>
        <v/>
      </c>
      <c r="DR180" s="21" t="str">
        <f t="shared" si="166"/>
        <v/>
      </c>
      <c r="DS180" s="1"/>
      <c r="DT180" s="17" t="str">
        <f t="shared" si="167"/>
        <v>Hanwell Town</v>
      </c>
      <c r="DU180" s="45">
        <f t="shared" si="183"/>
        <v>2</v>
      </c>
      <c r="DV180" s="46">
        <f t="shared" si="184"/>
        <v>1</v>
      </c>
      <c r="DW180" s="46">
        <f t="shared" si="185"/>
        <v>0</v>
      </c>
      <c r="DX180" s="46">
        <f t="shared" si="186"/>
        <v>0</v>
      </c>
      <c r="DY180" s="46">
        <f>COUNTIF(CY$176:CY$183,"A")</f>
        <v>0</v>
      </c>
      <c r="DZ180" s="46">
        <f>COUNTIF(CY$176:CY$183,"D")</f>
        <v>1</v>
      </c>
      <c r="EA180" s="46">
        <f>COUNTIF(CY$176:CY$183,"H")</f>
        <v>0</v>
      </c>
      <c r="EB180" s="45">
        <f t="shared" si="187"/>
        <v>1</v>
      </c>
      <c r="EC180" s="45">
        <f t="shared" si="168"/>
        <v>1</v>
      </c>
      <c r="ED180" s="45">
        <f t="shared" si="168"/>
        <v>0</v>
      </c>
      <c r="EE180" s="47">
        <f>SUM($AW180:$BT180)+SUM(BZ$176:BZ$183)</f>
        <v>7</v>
      </c>
      <c r="EF180" s="47">
        <f>SUM($BV180:$CS180)+SUM(BA$176:BA$183)</f>
        <v>2</v>
      </c>
      <c r="EG180" s="45">
        <f t="shared" si="169"/>
        <v>3</v>
      </c>
      <c r="EH180" s="47">
        <f t="shared" si="188"/>
        <v>5</v>
      </c>
      <c r="EI180" s="44"/>
      <c r="EJ180" s="46">
        <f t="shared" si="170"/>
        <v>14</v>
      </c>
      <c r="EK180" s="46">
        <f t="shared" si="171"/>
        <v>6</v>
      </c>
      <c r="EL180" s="46">
        <f t="shared" si="172"/>
        <v>6</v>
      </c>
      <c r="EM180" s="46">
        <f t="shared" si="173"/>
        <v>2</v>
      </c>
      <c r="EN180" s="46">
        <f t="shared" si="174"/>
        <v>53</v>
      </c>
      <c r="EO180" s="46">
        <f t="shared" si="175"/>
        <v>31</v>
      </c>
      <c r="EP180" s="46">
        <f t="shared" si="176"/>
        <v>18</v>
      </c>
      <c r="EQ180" s="46">
        <f t="shared" si="177"/>
        <v>22</v>
      </c>
      <c r="ER180" s="1"/>
      <c r="ES180" s="1">
        <f t="shared" si="189"/>
        <v>1</v>
      </c>
      <c r="ET180" s="1">
        <f t="shared" si="190"/>
        <v>1</v>
      </c>
      <c r="EU180" s="1">
        <f t="shared" si="178"/>
        <v>1</v>
      </c>
      <c r="EV180" s="1">
        <f t="shared" si="178"/>
        <v>1</v>
      </c>
      <c r="EW180" s="1">
        <f t="shared" si="178"/>
        <v>1</v>
      </c>
      <c r="EX180" s="1">
        <f t="shared" si="178"/>
        <v>1</v>
      </c>
      <c r="EY180" s="1">
        <f t="shared" si="178"/>
        <v>1</v>
      </c>
      <c r="EZ180" s="1">
        <f t="shared" si="178"/>
        <v>1</v>
      </c>
      <c r="FC180" s="19"/>
      <c r="FD180" s="19"/>
      <c r="FE180" s="19"/>
      <c r="FF180" s="19"/>
      <c r="FG180" s="19"/>
      <c r="FH180" s="1"/>
    </row>
    <row r="181" spans="1:164" x14ac:dyDescent="0.2">
      <c r="A181" s="1">
        <v>6</v>
      </c>
      <c r="B181" s="1" t="s">
        <v>358</v>
      </c>
      <c r="C181" s="21">
        <v>14</v>
      </c>
      <c r="D181" s="21">
        <v>3</v>
      </c>
      <c r="E181" s="21">
        <v>3</v>
      </c>
      <c r="F181" s="21">
        <v>8</v>
      </c>
      <c r="G181" s="21">
        <v>31</v>
      </c>
      <c r="H181" s="21">
        <v>49</v>
      </c>
      <c r="I181" s="18">
        <v>9</v>
      </c>
      <c r="J181" s="21">
        <f t="shared" si="179"/>
        <v>-18</v>
      </c>
      <c r="L181" s="48" t="s">
        <v>359</v>
      </c>
      <c r="M181" s="85"/>
      <c r="N181" s="86"/>
      <c r="O181" s="53"/>
      <c r="P181" s="129"/>
      <c r="Q181" s="86"/>
      <c r="R181" s="50"/>
      <c r="S181" s="86"/>
      <c r="T181" s="53"/>
      <c r="U181" s="97"/>
      <c r="AA181" s="48" t="s">
        <v>359</v>
      </c>
      <c r="AB181" s="85"/>
      <c r="AC181" s="86"/>
      <c r="AD181" s="53"/>
      <c r="AE181" s="52"/>
      <c r="AF181" s="86"/>
      <c r="AG181" s="50"/>
      <c r="AH181" s="86"/>
      <c r="AI181" s="70"/>
      <c r="AJ181" s="97"/>
      <c r="AW181" s="58" t="str">
        <f t="shared" si="180"/>
        <v/>
      </c>
      <c r="AX181" s="60" t="str">
        <f t="shared" si="180"/>
        <v/>
      </c>
      <c r="AY181" s="60" t="str">
        <f>(IF(O181="","",(IF(MID(O181,2,1)="-",LEFT(O181,1),LEFT(O181,2)))+0))</f>
        <v/>
      </c>
      <c r="AZ181" s="60" t="str">
        <f>(IF(P181="","",(IF(MID(P181,2,1)="-",LEFT(P181,1),LEFT(P181,2)))+0))</f>
        <v/>
      </c>
      <c r="BA181" s="60" t="str">
        <f>(IF(Q181="","",(IF(MID(Q181,2,1)="-",LEFT(Q181,1),LEFT(Q181,2)))+0))</f>
        <v/>
      </c>
      <c r="BB181" s="59"/>
      <c r="BC181" s="60" t="str">
        <f>(IF(S181="","",(IF(MID(S181,2,1)="-",LEFT(S181,1),LEFT(S181,2)))+0))</f>
        <v/>
      </c>
      <c r="BD181" s="61" t="str">
        <f>(IF(T181="","",(IF(MID(T181,2,1)="-",LEFT(T181,1),LEFT(T181,2)))+0))</f>
        <v/>
      </c>
      <c r="BP181" s="43" t="str">
        <f t="shared" si="162"/>
        <v/>
      </c>
      <c r="BQ181" s="43" t="str">
        <f t="shared" si="162"/>
        <v/>
      </c>
      <c r="BR181" s="43" t="str">
        <f t="shared" si="162"/>
        <v/>
      </c>
      <c r="BS181" s="43" t="str">
        <f t="shared" si="162"/>
        <v/>
      </c>
      <c r="BT181" s="43" t="str">
        <f t="shared" si="162"/>
        <v/>
      </c>
      <c r="BU181" s="44"/>
      <c r="BV181" s="58" t="str">
        <f t="shared" si="181"/>
        <v/>
      </c>
      <c r="BW181" s="60" t="str">
        <f t="shared" si="181"/>
        <v/>
      </c>
      <c r="BX181" s="60" t="str">
        <f>(IF(O181="","",IF(RIGHT(O181,2)="10",RIGHT(O181,2),RIGHT(O181,1))+0))</f>
        <v/>
      </c>
      <c r="BY181" s="60" t="str">
        <f>(IF(P181="","",IF(RIGHT(P181,2)="10",RIGHT(P181,2),RIGHT(P181,1))+0))</f>
        <v/>
      </c>
      <c r="BZ181" s="60" t="str">
        <f>(IF(Q181="","",IF(RIGHT(Q181,2)="10",RIGHT(Q181,2),RIGHT(Q181,1))+0))</f>
        <v/>
      </c>
      <c r="CA181" s="59"/>
      <c r="CB181" s="60" t="str">
        <f>(IF(S181="","",IF(RIGHT(S181,2)="10",RIGHT(S181,2),RIGHT(S181,1))+0))</f>
        <v/>
      </c>
      <c r="CC181" s="61" t="str">
        <f>(IF(T181="","",IF(RIGHT(T181,2)="10",RIGHT(T181,2),RIGHT(T181,1))+0))</f>
        <v/>
      </c>
      <c r="CO181" s="43" t="str">
        <f t="shared" si="164"/>
        <v/>
      </c>
      <c r="CP181" s="43" t="str">
        <f t="shared" si="164"/>
        <v/>
      </c>
      <c r="CQ181" s="43" t="str">
        <f t="shared" si="164"/>
        <v/>
      </c>
      <c r="CR181" s="43" t="str">
        <f t="shared" si="164"/>
        <v/>
      </c>
      <c r="CS181" s="43" t="str">
        <f t="shared" si="164"/>
        <v/>
      </c>
      <c r="CU181" s="58" t="str">
        <f t="shared" si="182"/>
        <v/>
      </c>
      <c r="CV181" s="60" t="str">
        <f t="shared" si="182"/>
        <v/>
      </c>
      <c r="CW181" s="60" t="str">
        <f>(IF(O181="","",IF(AY181&gt;BX181,"H",IF(AY181&lt;BX181,"A","D"))))</f>
        <v/>
      </c>
      <c r="CX181" s="60" t="str">
        <f>(IF(P181="","",IF(AZ181&gt;BY181,"H",IF(AZ181&lt;BY181,"A","D"))))</f>
        <v/>
      </c>
      <c r="CY181" s="60" t="str">
        <f>(IF(Q181="","",IF(BA181&gt;BZ181,"H",IF(BA181&lt;BZ181,"A","D"))))</f>
        <v/>
      </c>
      <c r="CZ181" s="59"/>
      <c r="DA181" s="60" t="str">
        <f>(IF(S181="","",IF(BC181&gt;CB181,"H",IF(BC181&lt;CB181,"A","D"))))</f>
        <v/>
      </c>
      <c r="DB181" s="61" t="str">
        <f>(IF(T181="","",IF(BD181&gt;CC181,"H",IF(BD181&lt;CC181,"A","D"))))</f>
        <v/>
      </c>
      <c r="DQ181" s="21" t="str">
        <f t="shared" si="166"/>
        <v/>
      </c>
      <c r="DR181" s="21" t="str">
        <f t="shared" si="166"/>
        <v/>
      </c>
      <c r="DT181" s="17" t="str">
        <f t="shared" si="167"/>
        <v>Hounslow</v>
      </c>
      <c r="DU181" s="45">
        <f t="shared" si="183"/>
        <v>1</v>
      </c>
      <c r="DV181" s="46">
        <f t="shared" si="184"/>
        <v>0</v>
      </c>
      <c r="DW181" s="46">
        <f t="shared" si="185"/>
        <v>0</v>
      </c>
      <c r="DX181" s="46">
        <f t="shared" si="186"/>
        <v>0</v>
      </c>
      <c r="DY181" s="46">
        <f>COUNTIF(CZ$176:CZ$183,"A")</f>
        <v>0</v>
      </c>
      <c r="DZ181" s="46">
        <f>COUNTIF(CZ$176:CZ$183,"D")</f>
        <v>0</v>
      </c>
      <c r="EA181" s="46">
        <f>COUNTIF(CZ$176:CZ$183,"H")</f>
        <v>1</v>
      </c>
      <c r="EB181" s="45">
        <f t="shared" si="187"/>
        <v>0</v>
      </c>
      <c r="EC181" s="45">
        <f t="shared" si="168"/>
        <v>0</v>
      </c>
      <c r="ED181" s="45">
        <f t="shared" si="168"/>
        <v>1</v>
      </c>
      <c r="EE181" s="47">
        <f>SUM($AW181:$BT181)+SUM(CA$176:CA$183)</f>
        <v>1</v>
      </c>
      <c r="EF181" s="47">
        <f>SUM($BV181:$CS181)+SUM(BB$176:BB$183)</f>
        <v>2</v>
      </c>
      <c r="EG181" s="45">
        <f t="shared" si="169"/>
        <v>0</v>
      </c>
      <c r="EH181" s="47">
        <f t="shared" si="188"/>
        <v>-1</v>
      </c>
      <c r="EI181" s="44"/>
      <c r="EJ181" s="46">
        <f t="shared" si="170"/>
        <v>14</v>
      </c>
      <c r="EK181" s="46">
        <f t="shared" si="171"/>
        <v>1</v>
      </c>
      <c r="EL181" s="46">
        <f t="shared" si="172"/>
        <v>2</v>
      </c>
      <c r="EM181" s="46">
        <f t="shared" si="173"/>
        <v>11</v>
      </c>
      <c r="EN181" s="46">
        <f t="shared" si="174"/>
        <v>24</v>
      </c>
      <c r="EO181" s="46">
        <f t="shared" si="175"/>
        <v>49</v>
      </c>
      <c r="EP181" s="46">
        <f t="shared" si="176"/>
        <v>4</v>
      </c>
      <c r="EQ181" s="46">
        <f t="shared" si="177"/>
        <v>-25</v>
      </c>
      <c r="ES181" s="1">
        <f t="shared" si="189"/>
        <v>1</v>
      </c>
      <c r="ET181" s="1">
        <f t="shared" si="190"/>
        <v>1</v>
      </c>
      <c r="EU181" s="1">
        <f t="shared" si="178"/>
        <v>1</v>
      </c>
      <c r="EV181" s="1">
        <f t="shared" si="178"/>
        <v>1</v>
      </c>
      <c r="EW181" s="1">
        <f t="shared" si="178"/>
        <v>1</v>
      </c>
      <c r="EX181" s="1">
        <f t="shared" si="178"/>
        <v>1</v>
      </c>
      <c r="EY181" s="1">
        <f t="shared" si="178"/>
        <v>1</v>
      </c>
      <c r="EZ181" s="1">
        <f t="shared" si="178"/>
        <v>1</v>
      </c>
    </row>
    <row r="182" spans="1:164" x14ac:dyDescent="0.2">
      <c r="A182" s="1">
        <v>7</v>
      </c>
      <c r="B182" s="1" t="s">
        <v>345</v>
      </c>
      <c r="C182" s="21">
        <v>14</v>
      </c>
      <c r="D182" s="21">
        <v>2</v>
      </c>
      <c r="E182" s="21">
        <v>3</v>
      </c>
      <c r="F182" s="21">
        <v>9</v>
      </c>
      <c r="G182" s="21">
        <v>22</v>
      </c>
      <c r="H182" s="21">
        <v>35</v>
      </c>
      <c r="I182" s="18">
        <v>7</v>
      </c>
      <c r="J182" s="21">
        <f t="shared" si="179"/>
        <v>-13</v>
      </c>
      <c r="L182" s="48" t="s">
        <v>346</v>
      </c>
      <c r="M182" s="85"/>
      <c r="N182" s="86"/>
      <c r="O182" s="53"/>
      <c r="P182" s="52" t="s">
        <v>110</v>
      </c>
      <c r="Q182" s="86"/>
      <c r="R182" s="86"/>
      <c r="S182" s="50"/>
      <c r="T182" s="53"/>
      <c r="U182" s="97"/>
      <c r="AA182" s="48" t="s">
        <v>346</v>
      </c>
      <c r="AB182" s="85"/>
      <c r="AC182" s="86"/>
      <c r="AD182" s="53"/>
      <c r="AE182" s="52" t="s">
        <v>360</v>
      </c>
      <c r="AF182" s="86"/>
      <c r="AG182" s="86"/>
      <c r="AH182" s="50"/>
      <c r="AI182" s="130" t="s">
        <v>361</v>
      </c>
      <c r="AJ182" s="97"/>
      <c r="AW182" s="58" t="str">
        <f t="shared" si="180"/>
        <v/>
      </c>
      <c r="AX182" s="60" t="str">
        <f t="shared" si="180"/>
        <v/>
      </c>
      <c r="AY182" s="60" t="str">
        <f>(IF(O182="","",(IF(MID(O182,2,1)="-",LEFT(O182,1),LEFT(O182,2)))+0))</f>
        <v/>
      </c>
      <c r="AZ182" s="60">
        <f>(IF(P182="","",(IF(MID(P182,2,1)="-",LEFT(P182,1),LEFT(P182,2)))+0))</f>
        <v>1</v>
      </c>
      <c r="BA182" s="60" t="str">
        <f>(IF(Q182="","",(IF(MID(Q182,2,1)="-",LEFT(Q182,1),LEFT(Q182,2)))+0))</f>
        <v/>
      </c>
      <c r="BB182" s="60" t="str">
        <f>(IF(R182="","",(IF(MID(R182,2,1)="-",LEFT(R182,1),LEFT(R182,2)))+0))</f>
        <v/>
      </c>
      <c r="BC182" s="59"/>
      <c r="BD182" s="61" t="str">
        <f>(IF(T182="","",(IF(MID(T182,2,1)="-",LEFT(T182,1),LEFT(T182,2)))+0))</f>
        <v/>
      </c>
      <c r="BP182" s="43" t="str">
        <f t="shared" si="162"/>
        <v/>
      </c>
      <c r="BQ182" s="43" t="str">
        <f t="shared" si="162"/>
        <v/>
      </c>
      <c r="BR182" s="43" t="str">
        <f t="shared" si="162"/>
        <v/>
      </c>
      <c r="BS182" s="43" t="str">
        <f t="shared" si="162"/>
        <v/>
      </c>
      <c r="BT182" s="43" t="str">
        <f t="shared" si="162"/>
        <v/>
      </c>
      <c r="BU182" s="44"/>
      <c r="BV182" s="58" t="str">
        <f t="shared" si="181"/>
        <v/>
      </c>
      <c r="BW182" s="60" t="str">
        <f t="shared" si="181"/>
        <v/>
      </c>
      <c r="BX182" s="60" t="str">
        <f>(IF(O182="","",IF(RIGHT(O182,2)="10",RIGHT(O182,2),RIGHT(O182,1))+0))</f>
        <v/>
      </c>
      <c r="BY182" s="60">
        <f>(IF(P182="","",IF(RIGHT(P182,2)="10",RIGHT(P182,2),RIGHT(P182,1))+0))</f>
        <v>1</v>
      </c>
      <c r="BZ182" s="60" t="str">
        <f>(IF(Q182="","",IF(RIGHT(Q182,2)="10",RIGHT(Q182,2),RIGHT(Q182,1))+0))</f>
        <v/>
      </c>
      <c r="CA182" s="60" t="str">
        <f>(IF(R182="","",IF(RIGHT(R182,2)="10",RIGHT(R182,2),RIGHT(R182,1))+0))</f>
        <v/>
      </c>
      <c r="CB182" s="59"/>
      <c r="CC182" s="61" t="str">
        <f>(IF(T182="","",IF(RIGHT(T182,2)="10",RIGHT(T182,2),RIGHT(T182,1))+0))</f>
        <v/>
      </c>
      <c r="CO182" s="43" t="str">
        <f t="shared" si="164"/>
        <v/>
      </c>
      <c r="CP182" s="43" t="str">
        <f t="shared" si="164"/>
        <v/>
      </c>
      <c r="CQ182" s="43" t="str">
        <f t="shared" si="164"/>
        <v/>
      </c>
      <c r="CR182" s="43" t="str">
        <f t="shared" si="164"/>
        <v/>
      </c>
      <c r="CS182" s="43" t="str">
        <f t="shared" si="164"/>
        <v/>
      </c>
      <c r="CU182" s="58" t="str">
        <f t="shared" si="182"/>
        <v/>
      </c>
      <c r="CV182" s="60" t="str">
        <f t="shared" si="182"/>
        <v/>
      </c>
      <c r="CW182" s="60" t="str">
        <f>(IF(O182="","",IF(AY182&gt;BX182,"H",IF(AY182&lt;BX182,"A","D"))))</f>
        <v/>
      </c>
      <c r="CX182" s="60" t="str">
        <f>(IF(P182="","",IF(AZ182&gt;BY182,"H",IF(AZ182&lt;BY182,"A","D"))))</f>
        <v>D</v>
      </c>
      <c r="CY182" s="60" t="str">
        <f>(IF(Q182="","",IF(BA182&gt;BZ182,"H",IF(BA182&lt;BZ182,"A","D"))))</f>
        <v/>
      </c>
      <c r="CZ182" s="60" t="str">
        <f>(IF(R182="","",IF(BB182&gt;CA182,"H",IF(BB182&lt;CA182,"A","D"))))</f>
        <v/>
      </c>
      <c r="DA182" s="59"/>
      <c r="DB182" s="61" t="str">
        <f>(IF(T182="","",IF(BD182&gt;CC182,"H",IF(BD182&lt;CC182,"A","D"))))</f>
        <v/>
      </c>
      <c r="DQ182" s="21" t="str">
        <f t="shared" si="166"/>
        <v/>
      </c>
      <c r="DR182" s="21" t="str">
        <f t="shared" si="166"/>
        <v/>
      </c>
      <c r="DT182" s="17" t="str">
        <f t="shared" si="167"/>
        <v>Marlow</v>
      </c>
      <c r="DU182" s="45">
        <f t="shared" si="183"/>
        <v>2</v>
      </c>
      <c r="DV182" s="46">
        <f t="shared" si="184"/>
        <v>0</v>
      </c>
      <c r="DW182" s="46">
        <f t="shared" si="185"/>
        <v>1</v>
      </c>
      <c r="DX182" s="46">
        <f t="shared" si="186"/>
        <v>0</v>
      </c>
      <c r="DY182" s="46">
        <f>COUNTIF(DA$176:DA$183,"A")</f>
        <v>0</v>
      </c>
      <c r="DZ182" s="46">
        <f>COUNTIF(DA$176:DA$183,"D")</f>
        <v>0</v>
      </c>
      <c r="EA182" s="46">
        <f>COUNTIF(DA$176:DA$183,"H")</f>
        <v>1</v>
      </c>
      <c r="EB182" s="45">
        <f t="shared" si="187"/>
        <v>0</v>
      </c>
      <c r="EC182" s="45">
        <f t="shared" si="168"/>
        <v>1</v>
      </c>
      <c r="ED182" s="45">
        <f t="shared" si="168"/>
        <v>1</v>
      </c>
      <c r="EE182" s="47">
        <f>SUM($AW182:$BT182)+SUM(CB$176:CB$183)</f>
        <v>2</v>
      </c>
      <c r="EF182" s="47">
        <f>SUM($BV182:$CS182)+SUM(BC$176:BC$183)</f>
        <v>4</v>
      </c>
      <c r="EG182" s="45">
        <f t="shared" si="169"/>
        <v>1</v>
      </c>
      <c r="EH182" s="47">
        <f t="shared" si="188"/>
        <v>-2</v>
      </c>
      <c r="EI182" s="44"/>
      <c r="EJ182" s="46">
        <f t="shared" si="170"/>
        <v>14</v>
      </c>
      <c r="EK182" s="46">
        <f t="shared" si="171"/>
        <v>7</v>
      </c>
      <c r="EL182" s="46">
        <f t="shared" si="172"/>
        <v>5</v>
      </c>
      <c r="EM182" s="46">
        <f t="shared" si="173"/>
        <v>2</v>
      </c>
      <c r="EN182" s="46">
        <f t="shared" si="174"/>
        <v>34</v>
      </c>
      <c r="EO182" s="46">
        <f t="shared" si="175"/>
        <v>23</v>
      </c>
      <c r="EP182" s="46">
        <f t="shared" si="176"/>
        <v>19</v>
      </c>
      <c r="EQ182" s="46">
        <f t="shared" si="177"/>
        <v>11</v>
      </c>
      <c r="ES182" s="1">
        <f t="shared" si="189"/>
        <v>1</v>
      </c>
      <c r="ET182" s="1">
        <f t="shared" si="190"/>
        <v>1</v>
      </c>
      <c r="EU182" s="1">
        <f t="shared" si="178"/>
        <v>1</v>
      </c>
      <c r="EV182" s="1">
        <f t="shared" si="178"/>
        <v>1</v>
      </c>
      <c r="EW182" s="1">
        <f t="shared" si="178"/>
        <v>1</v>
      </c>
      <c r="EX182" s="1">
        <f t="shared" si="178"/>
        <v>1</v>
      </c>
      <c r="EY182" s="1">
        <f t="shared" si="178"/>
        <v>1</v>
      </c>
      <c r="EZ182" s="1">
        <f t="shared" si="178"/>
        <v>1</v>
      </c>
    </row>
    <row r="183" spans="1:164" ht="12" thickBot="1" x14ac:dyDescent="0.25">
      <c r="A183" s="1">
        <v>8</v>
      </c>
      <c r="B183" s="1" t="s">
        <v>359</v>
      </c>
      <c r="C183" s="21">
        <v>14</v>
      </c>
      <c r="D183" s="21">
        <v>1</v>
      </c>
      <c r="E183" s="21">
        <v>2</v>
      </c>
      <c r="F183" s="21">
        <v>11</v>
      </c>
      <c r="G183" s="21">
        <v>24</v>
      </c>
      <c r="H183" s="21">
        <v>49</v>
      </c>
      <c r="I183" s="18">
        <v>4</v>
      </c>
      <c r="J183" s="21">
        <f t="shared" si="179"/>
        <v>-25</v>
      </c>
      <c r="L183" s="48" t="s">
        <v>358</v>
      </c>
      <c r="M183" s="85"/>
      <c r="N183" s="86"/>
      <c r="O183" s="53"/>
      <c r="P183" s="52" t="s">
        <v>131</v>
      </c>
      <c r="Q183" s="86"/>
      <c r="R183" s="86"/>
      <c r="S183" s="86"/>
      <c r="T183" s="50"/>
      <c r="U183" s="106"/>
      <c r="AA183" s="72" t="s">
        <v>358</v>
      </c>
      <c r="AB183" s="91"/>
      <c r="AC183" s="92"/>
      <c r="AD183" s="75"/>
      <c r="AE183" s="76" t="s">
        <v>301</v>
      </c>
      <c r="AF183" s="92"/>
      <c r="AG183" s="92"/>
      <c r="AH183" s="92"/>
      <c r="AI183" s="77"/>
      <c r="AJ183" s="106"/>
      <c r="AW183" s="80" t="str">
        <f t="shared" si="180"/>
        <v/>
      </c>
      <c r="AX183" s="81" t="str">
        <f t="shared" si="180"/>
        <v/>
      </c>
      <c r="AY183" s="81" t="str">
        <f>(IF(O183="","",(IF(MID(O183,2,1)="-",LEFT(O183,1),LEFT(O183,2)))+0))</f>
        <v/>
      </c>
      <c r="AZ183" s="81">
        <f>(IF(P183="","",(IF(MID(P183,2,1)="-",LEFT(P183,1),LEFT(P183,2)))+0))</f>
        <v>0</v>
      </c>
      <c r="BA183" s="81" t="str">
        <f>(IF(Q183="","",(IF(MID(Q183,2,1)="-",LEFT(Q183,1),LEFT(Q183,2)))+0))</f>
        <v/>
      </c>
      <c r="BB183" s="81" t="str">
        <f>(IF(R183="","",(IF(MID(R183,2,1)="-",LEFT(R183,1),LEFT(R183,2)))+0))</f>
        <v/>
      </c>
      <c r="BC183" s="81" t="str">
        <f>(IF(S183="","",(IF(MID(S183,2,1)="-",LEFT(S183,1),LEFT(S183,2)))+0))</f>
        <v/>
      </c>
      <c r="BD183" s="82"/>
      <c r="BP183" s="43" t="str">
        <f t="shared" si="162"/>
        <v/>
      </c>
      <c r="BQ183" s="43" t="str">
        <f t="shared" si="162"/>
        <v/>
      </c>
      <c r="BR183" s="43" t="str">
        <f t="shared" si="162"/>
        <v/>
      </c>
      <c r="BS183" s="43" t="str">
        <f t="shared" si="162"/>
        <v/>
      </c>
      <c r="BT183" s="43" t="str">
        <f t="shared" si="162"/>
        <v/>
      </c>
      <c r="BU183" s="44"/>
      <c r="BV183" s="80" t="str">
        <f t="shared" si="181"/>
        <v/>
      </c>
      <c r="BW183" s="81" t="str">
        <f t="shared" si="181"/>
        <v/>
      </c>
      <c r="BX183" s="81" t="str">
        <f>(IF(O183="","",IF(RIGHT(O183,2)="10",RIGHT(O183,2),RIGHT(O183,1))+0))</f>
        <v/>
      </c>
      <c r="BY183" s="81">
        <f>(IF(P183="","",IF(RIGHT(P183,2)="10",RIGHT(P183,2),RIGHT(P183,1))+0))</f>
        <v>1</v>
      </c>
      <c r="BZ183" s="81" t="str">
        <f>(IF(Q183="","",IF(RIGHT(Q183,2)="10",RIGHT(Q183,2),RIGHT(Q183,1))+0))</f>
        <v/>
      </c>
      <c r="CA183" s="81" t="str">
        <f>(IF(R183="","",IF(RIGHT(R183,2)="10",RIGHT(R183,2),RIGHT(R183,1))+0))</f>
        <v/>
      </c>
      <c r="CB183" s="81" t="str">
        <f>(IF(S183="","",IF(RIGHT(S183,2)="10",RIGHT(S183,2),RIGHT(S183,1))+0))</f>
        <v/>
      </c>
      <c r="CC183" s="82"/>
      <c r="CO183" s="43" t="str">
        <f t="shared" si="164"/>
        <v/>
      </c>
      <c r="CP183" s="43" t="str">
        <f t="shared" si="164"/>
        <v/>
      </c>
      <c r="CQ183" s="43" t="str">
        <f t="shared" si="164"/>
        <v/>
      </c>
      <c r="CR183" s="43" t="str">
        <f t="shared" si="164"/>
        <v/>
      </c>
      <c r="CS183" s="43" t="str">
        <f t="shared" si="164"/>
        <v/>
      </c>
      <c r="CU183" s="80" t="str">
        <f t="shared" si="182"/>
        <v/>
      </c>
      <c r="CV183" s="81" t="str">
        <f t="shared" si="182"/>
        <v/>
      </c>
      <c r="CW183" s="81" t="str">
        <f>(IF(O183="","",IF(AY183&gt;BX183,"H",IF(AY183&lt;BX183,"A","D"))))</f>
        <v/>
      </c>
      <c r="CX183" s="81" t="str">
        <f>(IF(P183="","",IF(AZ183&gt;BY183,"H",IF(AZ183&lt;BY183,"A","D"))))</f>
        <v>A</v>
      </c>
      <c r="CY183" s="81" t="str">
        <f>(IF(Q183="","",IF(BA183&gt;BZ183,"H",IF(BA183&lt;BZ183,"A","D"))))</f>
        <v/>
      </c>
      <c r="CZ183" s="81" t="str">
        <f>(IF(R183="","",IF(BB183&gt;CA183,"H",IF(BB183&lt;CA183,"A","D"))))</f>
        <v/>
      </c>
      <c r="DA183" s="81" t="str">
        <f>(IF(S183="","",IF(BC183&gt;CB183,"H",IF(BC183&lt;CB183,"A","D"))))</f>
        <v/>
      </c>
      <c r="DB183" s="82"/>
      <c r="DQ183" s="21" t="str">
        <f t="shared" si="166"/>
        <v/>
      </c>
      <c r="DR183" s="21" t="str">
        <f t="shared" si="166"/>
        <v/>
      </c>
      <c r="DT183" s="17" t="str">
        <f t="shared" si="167"/>
        <v>Molesey</v>
      </c>
      <c r="DU183" s="45">
        <f t="shared" si="183"/>
        <v>3</v>
      </c>
      <c r="DV183" s="46">
        <f t="shared" si="184"/>
        <v>0</v>
      </c>
      <c r="DW183" s="46">
        <f t="shared" si="185"/>
        <v>0</v>
      </c>
      <c r="DX183" s="46">
        <f t="shared" si="186"/>
        <v>1</v>
      </c>
      <c r="DY183" s="46">
        <f>COUNTIF(DB$176:DB$183,"A")</f>
        <v>0</v>
      </c>
      <c r="DZ183" s="46">
        <f>COUNTIF(DB$176:DB$183,"D")</f>
        <v>0</v>
      </c>
      <c r="EA183" s="46">
        <f>COUNTIF(DB$176:DB$183,"H")</f>
        <v>2</v>
      </c>
      <c r="EB183" s="45">
        <f t="shared" si="187"/>
        <v>0</v>
      </c>
      <c r="EC183" s="45">
        <f t="shared" si="168"/>
        <v>0</v>
      </c>
      <c r="ED183" s="45">
        <f t="shared" si="168"/>
        <v>3</v>
      </c>
      <c r="EE183" s="47">
        <f>SUM($AW183:$BT183)+SUM(CC$176:CC$183)</f>
        <v>6</v>
      </c>
      <c r="EF183" s="47">
        <f>SUM($BV183:$CS183)+SUM(BD$176:BD$183)</f>
        <v>13</v>
      </c>
      <c r="EG183" s="45">
        <f t="shared" si="169"/>
        <v>0</v>
      </c>
      <c r="EH183" s="47">
        <f t="shared" si="188"/>
        <v>-7</v>
      </c>
      <c r="EI183" s="44"/>
      <c r="EJ183" s="46">
        <f t="shared" si="170"/>
        <v>14</v>
      </c>
      <c r="EK183" s="46">
        <f t="shared" si="171"/>
        <v>3</v>
      </c>
      <c r="EL183" s="46">
        <f t="shared" si="172"/>
        <v>3</v>
      </c>
      <c r="EM183" s="46">
        <f t="shared" si="173"/>
        <v>8</v>
      </c>
      <c r="EN183" s="46">
        <f t="shared" si="174"/>
        <v>31</v>
      </c>
      <c r="EO183" s="46">
        <f t="shared" si="175"/>
        <v>49</v>
      </c>
      <c r="EP183" s="46">
        <f t="shared" si="176"/>
        <v>9</v>
      </c>
      <c r="EQ183" s="46">
        <f t="shared" si="177"/>
        <v>-18</v>
      </c>
      <c r="ES183" s="1">
        <f t="shared" si="189"/>
        <v>1</v>
      </c>
      <c r="ET183" s="1">
        <f t="shared" si="190"/>
        <v>1</v>
      </c>
      <c r="EU183" s="1">
        <f t="shared" si="178"/>
        <v>1</v>
      </c>
      <c r="EV183" s="1">
        <f t="shared" si="178"/>
        <v>1</v>
      </c>
      <c r="EW183" s="1">
        <f t="shared" si="178"/>
        <v>1</v>
      </c>
      <c r="EX183" s="1">
        <f t="shared" si="178"/>
        <v>1</v>
      </c>
      <c r="EY183" s="1">
        <f t="shared" si="178"/>
        <v>1</v>
      </c>
      <c r="EZ183" s="1">
        <f t="shared" si="178"/>
        <v>1</v>
      </c>
    </row>
    <row r="184" spans="1:164" ht="12" thickBot="1" x14ac:dyDescent="0.25">
      <c r="G184" s="24">
        <f>SUM(G174:G183)</f>
        <v>263</v>
      </c>
      <c r="H184" s="24">
        <f>SUM(H174:H183)</f>
        <v>263</v>
      </c>
      <c r="I184" s="21"/>
      <c r="J184" s="24">
        <f>SUM(J174:J183)</f>
        <v>0</v>
      </c>
      <c r="L184" s="108" t="s">
        <v>362</v>
      </c>
      <c r="M184" s="109"/>
      <c r="N184" s="109"/>
      <c r="O184" s="109"/>
      <c r="P184" s="121" t="s">
        <v>296</v>
      </c>
      <c r="Q184" s="109"/>
      <c r="R184" s="109"/>
      <c r="S184" s="109"/>
      <c r="T184" s="109"/>
      <c r="U184" s="113"/>
      <c r="AA184" s="108" t="s">
        <v>362</v>
      </c>
      <c r="AB184" s="109"/>
      <c r="AC184" s="109"/>
      <c r="AD184" s="109"/>
      <c r="AE184" s="121" t="s">
        <v>296</v>
      </c>
      <c r="AF184" s="109"/>
      <c r="AG184" s="109"/>
      <c r="AH184" s="109"/>
      <c r="AI184" s="109"/>
      <c r="AJ184" s="113"/>
      <c r="DT184" s="1" t="str">
        <f t="shared" si="167"/>
        <v>Bedfont Eagles</v>
      </c>
      <c r="EJ184" s="1" t="e">
        <f t="shared" si="170"/>
        <v>#N/A</v>
      </c>
      <c r="EK184" s="1" t="e">
        <f t="shared" si="171"/>
        <v>#N/A</v>
      </c>
      <c r="EL184" s="1" t="e">
        <f t="shared" si="172"/>
        <v>#N/A</v>
      </c>
      <c r="EM184" s="1" t="e">
        <f t="shared" si="173"/>
        <v>#N/A</v>
      </c>
      <c r="EN184" s="1" t="e">
        <f t="shared" si="174"/>
        <v>#N/A</v>
      </c>
      <c r="EO184" s="1" t="e">
        <f t="shared" si="175"/>
        <v>#N/A</v>
      </c>
      <c r="EP184" s="1" t="e">
        <f t="shared" si="176"/>
        <v>#N/A</v>
      </c>
      <c r="EQ184" s="1" t="e">
        <f t="shared" si="177"/>
        <v>#N/A</v>
      </c>
    </row>
    <row r="185" spans="1:164" x14ac:dyDescent="0.2">
      <c r="B185" s="1" t="s">
        <v>363</v>
      </c>
      <c r="C185" s="131" t="s">
        <v>364</v>
      </c>
    </row>
    <row r="186" spans="1:164" ht="12" thickBot="1" x14ac:dyDescent="0.25">
      <c r="A186" s="17" t="s">
        <v>334</v>
      </c>
      <c r="B186" s="17"/>
      <c r="C186" s="20" t="s">
        <v>266</v>
      </c>
      <c r="D186" s="18"/>
      <c r="E186" s="18"/>
      <c r="F186" s="18"/>
      <c r="G186" s="18"/>
      <c r="H186" s="18"/>
      <c r="J186" s="18"/>
      <c r="P186" s="29"/>
      <c r="AE186" s="29"/>
    </row>
    <row r="187" spans="1:164" ht="12" thickBot="1" x14ac:dyDescent="0.25">
      <c r="A187" s="17" t="s">
        <v>11</v>
      </c>
      <c r="B187" s="17" t="s">
        <v>12</v>
      </c>
      <c r="C187" s="18" t="s">
        <v>13</v>
      </c>
      <c r="D187" s="18" t="s">
        <v>14</v>
      </c>
      <c r="E187" s="18" t="s">
        <v>15</v>
      </c>
      <c r="F187" s="18" t="s">
        <v>16</v>
      </c>
      <c r="G187" s="18" t="s">
        <v>17</v>
      </c>
      <c r="H187" s="18" t="s">
        <v>18</v>
      </c>
      <c r="I187" s="18" t="s">
        <v>19</v>
      </c>
      <c r="J187" s="18" t="s">
        <v>97</v>
      </c>
      <c r="L187" s="30"/>
      <c r="M187" s="132" t="s">
        <v>294</v>
      </c>
      <c r="N187" s="133" t="s">
        <v>314</v>
      </c>
      <c r="O187" s="110" t="s">
        <v>267</v>
      </c>
      <c r="P187" s="133" t="s">
        <v>342</v>
      </c>
      <c r="Q187" s="133" t="s">
        <v>269</v>
      </c>
      <c r="R187" s="133" t="s">
        <v>165</v>
      </c>
      <c r="S187" s="133" t="s">
        <v>315</v>
      </c>
      <c r="T187" s="133" t="s">
        <v>365</v>
      </c>
      <c r="U187" s="134" t="s">
        <v>270</v>
      </c>
      <c r="AA187" s="30"/>
      <c r="AB187" s="132" t="s">
        <v>294</v>
      </c>
      <c r="AC187" s="133" t="s">
        <v>314</v>
      </c>
      <c r="AD187" s="110" t="s">
        <v>267</v>
      </c>
      <c r="AE187" s="133" t="s">
        <v>342</v>
      </c>
      <c r="AF187" s="133" t="s">
        <v>269</v>
      </c>
      <c r="AG187" s="133" t="s">
        <v>165</v>
      </c>
      <c r="AH187" s="133" t="s">
        <v>315</v>
      </c>
      <c r="AI187" s="133" t="s">
        <v>365</v>
      </c>
      <c r="AJ187" s="134" t="s">
        <v>270</v>
      </c>
      <c r="DU187" s="21" t="s">
        <v>13</v>
      </c>
      <c r="DV187" s="21" t="s">
        <v>91</v>
      </c>
      <c r="DW187" s="21" t="s">
        <v>92</v>
      </c>
      <c r="DX187" s="21" t="s">
        <v>93</v>
      </c>
      <c r="DY187" s="21" t="s">
        <v>94</v>
      </c>
      <c r="DZ187" s="21" t="s">
        <v>95</v>
      </c>
      <c r="EA187" s="21" t="s">
        <v>96</v>
      </c>
      <c r="EB187" s="21" t="s">
        <v>14</v>
      </c>
      <c r="EC187" s="21" t="s">
        <v>15</v>
      </c>
      <c r="ED187" s="21" t="s">
        <v>16</v>
      </c>
      <c r="EE187" s="21" t="s">
        <v>17</v>
      </c>
      <c r="EF187" s="21" t="s">
        <v>18</v>
      </c>
      <c r="EG187" s="21" t="s">
        <v>19</v>
      </c>
      <c r="EH187" s="21" t="s">
        <v>97</v>
      </c>
      <c r="EI187" s="21"/>
      <c r="EJ187" s="21" t="s">
        <v>13</v>
      </c>
      <c r="EK187" s="21" t="s">
        <v>14</v>
      </c>
      <c r="EL187" s="21" t="s">
        <v>15</v>
      </c>
      <c r="EM187" s="21" t="s">
        <v>16</v>
      </c>
      <c r="EN187" s="21" t="s">
        <v>17</v>
      </c>
      <c r="EO187" s="21" t="s">
        <v>18</v>
      </c>
      <c r="EP187" s="21" t="s">
        <v>19</v>
      </c>
      <c r="EQ187" s="21" t="s">
        <v>97</v>
      </c>
    </row>
    <row r="188" spans="1:164" x14ac:dyDescent="0.2">
      <c r="A188" s="1">
        <v>1</v>
      </c>
      <c r="B188" s="1" t="s">
        <v>321</v>
      </c>
      <c r="C188" s="21">
        <v>16</v>
      </c>
      <c r="D188" s="21">
        <v>10</v>
      </c>
      <c r="E188" s="21">
        <v>6</v>
      </c>
      <c r="F188" s="21">
        <v>0</v>
      </c>
      <c r="G188" s="21">
        <v>39</v>
      </c>
      <c r="H188" s="21">
        <v>13</v>
      </c>
      <c r="I188" s="18">
        <v>26</v>
      </c>
      <c r="J188" s="21">
        <v>26</v>
      </c>
      <c r="L188" s="35" t="s">
        <v>295</v>
      </c>
      <c r="M188" s="36"/>
      <c r="N188" s="31" t="s">
        <v>110</v>
      </c>
      <c r="O188" s="32" t="s">
        <v>184</v>
      </c>
      <c r="P188" s="33" t="s">
        <v>130</v>
      </c>
      <c r="Q188" s="33" t="s">
        <v>214</v>
      </c>
      <c r="R188" s="33" t="s">
        <v>230</v>
      </c>
      <c r="S188" s="33" t="s">
        <v>102</v>
      </c>
      <c r="T188" s="33" t="s">
        <v>129</v>
      </c>
      <c r="U188" s="38" t="s">
        <v>121</v>
      </c>
      <c r="AA188" s="35" t="s">
        <v>295</v>
      </c>
      <c r="AB188" s="36"/>
      <c r="AC188" s="31"/>
      <c r="AD188" s="32" t="s">
        <v>327</v>
      </c>
      <c r="AE188" s="33"/>
      <c r="AF188" s="33"/>
      <c r="AG188" s="33"/>
      <c r="AH188" s="33"/>
      <c r="AI188" s="33"/>
      <c r="AJ188" s="38"/>
      <c r="AP188" s="1" t="s">
        <v>106</v>
      </c>
      <c r="AW188" s="59"/>
      <c r="AX188" s="41">
        <f t="shared" ref="AX188:BE190" si="191">(IF(N188="","",(IF(MID(N188,2,1)="-",LEFT(N188,1),LEFT(N188,2)))+0))</f>
        <v>1</v>
      </c>
      <c r="AY188" s="41">
        <f t="shared" si="191"/>
        <v>1</v>
      </c>
      <c r="AZ188" s="41">
        <f t="shared" si="191"/>
        <v>3</v>
      </c>
      <c r="BA188" s="41">
        <f t="shared" si="191"/>
        <v>5</v>
      </c>
      <c r="BB188" s="41">
        <f t="shared" si="191"/>
        <v>1</v>
      </c>
      <c r="BC188" s="41">
        <f t="shared" si="191"/>
        <v>3</v>
      </c>
      <c r="BD188" s="41">
        <f t="shared" si="191"/>
        <v>2</v>
      </c>
      <c r="BE188" s="42">
        <f t="shared" si="191"/>
        <v>2</v>
      </c>
      <c r="BM188" s="21"/>
      <c r="BN188" s="21"/>
      <c r="BO188" s="21"/>
      <c r="BP188" s="43" t="str">
        <f t="shared" ref="BP188:BT196" si="192">(IF(AQ188="","",(IF(MID(AQ188,2,1)="-",LEFT(AQ188,1),LEFT(AQ188,2)))+0))</f>
        <v/>
      </c>
      <c r="BQ188" s="43" t="str">
        <f t="shared" si="192"/>
        <v/>
      </c>
      <c r="BR188" s="43" t="str">
        <f t="shared" si="192"/>
        <v/>
      </c>
      <c r="BS188" s="43" t="str">
        <f t="shared" si="192"/>
        <v/>
      </c>
      <c r="BT188" s="43" t="str">
        <f t="shared" si="192"/>
        <v/>
      </c>
      <c r="BU188" s="44"/>
      <c r="BV188" s="40"/>
      <c r="BW188" s="41">
        <f t="shared" ref="BW188:CD190" si="193">(IF(N188="","",IF(RIGHT(N188,2)="10",RIGHT(N188,2),RIGHT(N188,1))+0))</f>
        <v>1</v>
      </c>
      <c r="BX188" s="41">
        <f t="shared" si="193"/>
        <v>2</v>
      </c>
      <c r="BY188" s="41">
        <f t="shared" si="193"/>
        <v>4</v>
      </c>
      <c r="BZ188" s="41">
        <f t="shared" si="193"/>
        <v>2</v>
      </c>
      <c r="CA188" s="41">
        <f t="shared" si="193"/>
        <v>3</v>
      </c>
      <c r="CB188" s="41">
        <f t="shared" si="193"/>
        <v>0</v>
      </c>
      <c r="CC188" s="41">
        <f t="shared" si="193"/>
        <v>4</v>
      </c>
      <c r="CD188" s="42">
        <f t="shared" si="193"/>
        <v>1</v>
      </c>
      <c r="CL188" s="21"/>
      <c r="CM188" s="21"/>
      <c r="CN188" s="21"/>
      <c r="CO188" s="43" t="str">
        <f t="shared" ref="CO188:CS196" si="194">(IF(AQ188="","",IF(RIGHT(AQ188,2)="10",RIGHT(AQ188,2),RIGHT(AQ188,1))+0))</f>
        <v/>
      </c>
      <c r="CP188" s="43" t="str">
        <f t="shared" si="194"/>
        <v/>
      </c>
      <c r="CQ188" s="43" t="str">
        <f t="shared" si="194"/>
        <v/>
      </c>
      <c r="CR188" s="43" t="str">
        <f t="shared" si="194"/>
        <v/>
      </c>
      <c r="CS188" s="43" t="str">
        <f t="shared" si="194"/>
        <v/>
      </c>
      <c r="CU188" s="40"/>
      <c r="CV188" s="41" t="str">
        <f t="shared" ref="CV188:DC190" si="195">(IF(N188="","",IF(AX188&gt;BW188,"H",IF(AX188&lt;BW188,"A","D"))))</f>
        <v>D</v>
      </c>
      <c r="CW188" s="41" t="str">
        <f t="shared" si="195"/>
        <v>A</v>
      </c>
      <c r="CX188" s="41" t="str">
        <f t="shared" si="195"/>
        <v>A</v>
      </c>
      <c r="CY188" s="41" t="str">
        <f t="shared" si="195"/>
        <v>H</v>
      </c>
      <c r="CZ188" s="41" t="str">
        <f t="shared" si="195"/>
        <v>A</v>
      </c>
      <c r="DA188" s="41" t="str">
        <f t="shared" si="195"/>
        <v>H</v>
      </c>
      <c r="DB188" s="41" t="str">
        <f t="shared" si="195"/>
        <v>A</v>
      </c>
      <c r="DC188" s="42" t="str">
        <f t="shared" si="195"/>
        <v>H</v>
      </c>
      <c r="DK188" s="21"/>
      <c r="DL188" s="21"/>
      <c r="DM188" s="21"/>
      <c r="DN188" s="21" t="str">
        <f t="shared" ref="DN188:DR198" si="196">(IF(AQ188="","",IF(BP188&gt;CO188,"H",IF(BP188&lt;CO188,"A","D"))))</f>
        <v/>
      </c>
      <c r="DO188" s="21" t="str">
        <f t="shared" si="196"/>
        <v/>
      </c>
      <c r="DP188" s="21" t="str">
        <f t="shared" si="196"/>
        <v/>
      </c>
      <c r="DQ188" s="21" t="str">
        <f t="shared" si="196"/>
        <v/>
      </c>
      <c r="DR188" s="21" t="str">
        <f t="shared" si="196"/>
        <v/>
      </c>
      <c r="DT188" s="17" t="str">
        <f t="shared" ref="DT188:DT196" si="197">L188</f>
        <v>Carshalton Athletic</v>
      </c>
      <c r="DU188" s="45">
        <f>SUM(EB188:ED188)</f>
        <v>16</v>
      </c>
      <c r="DV188" s="46">
        <f>COUNTIF($CU188:$DR188,"H")</f>
        <v>3</v>
      </c>
      <c r="DW188" s="46">
        <f>COUNTIF($CU188:$DR188,"D")</f>
        <v>1</v>
      </c>
      <c r="DX188" s="46">
        <f>COUNTIF($CU188:$DR188,"A")</f>
        <v>4</v>
      </c>
      <c r="DY188" s="46">
        <f>COUNTIF(CU$188:CU$196,"A")</f>
        <v>2</v>
      </c>
      <c r="DZ188" s="46">
        <f>COUNTIF(CU$188:CU$196,"D")</f>
        <v>3</v>
      </c>
      <c r="EA188" s="46">
        <f>COUNTIF(CU$188:CU$196,"H")</f>
        <v>3</v>
      </c>
      <c r="EB188" s="45">
        <f>DV188+DY188</f>
        <v>5</v>
      </c>
      <c r="EC188" s="45">
        <f t="shared" ref="EC188:ED196" si="198">DW188+DZ188</f>
        <v>4</v>
      </c>
      <c r="ED188" s="45">
        <f t="shared" si="198"/>
        <v>7</v>
      </c>
      <c r="EE188" s="47">
        <f>SUM($AW188:$BT188)+SUM(BV$188:BV$196)</f>
        <v>32</v>
      </c>
      <c r="EF188" s="47">
        <f>SUM($BV188:$CS188)+SUM(AW$188:AW$196)</f>
        <v>38</v>
      </c>
      <c r="EG188" s="45">
        <f>(EB188*2)+EC188</f>
        <v>14</v>
      </c>
      <c r="EH188" s="47">
        <f>EE188-EF188</f>
        <v>-6</v>
      </c>
      <c r="EI188" s="44"/>
      <c r="EJ188" s="46">
        <f t="shared" ref="EJ188:EJ196" si="199">VLOOKUP($DT188,$B$188:$J$196,2,0)</f>
        <v>16</v>
      </c>
      <c r="EK188" s="46">
        <f t="shared" ref="EK188:EK196" si="200">VLOOKUP($DT188,$B$188:$J$196,3,0)</f>
        <v>5</v>
      </c>
      <c r="EL188" s="46">
        <f t="shared" ref="EL188:EL196" si="201">VLOOKUP($DT188,$B$188:$J$196,4,0)</f>
        <v>4</v>
      </c>
      <c r="EM188" s="46">
        <f t="shared" ref="EM188:EM196" si="202">VLOOKUP($DT188,$B$188:$J$196,5,0)</f>
        <v>7</v>
      </c>
      <c r="EN188" s="46">
        <f t="shared" ref="EN188:EN196" si="203">VLOOKUP($DT188,$B$188:$J$196,6,0)</f>
        <v>32</v>
      </c>
      <c r="EO188" s="46">
        <f t="shared" ref="EO188:EO196" si="204">VLOOKUP($DT188,$B$188:$J$196,7,0)</f>
        <v>38</v>
      </c>
      <c r="EP188" s="46">
        <f t="shared" ref="EP188:EP196" si="205">VLOOKUP($DT188,$B$188:$J$196,8,0)</f>
        <v>14</v>
      </c>
      <c r="EQ188" s="46">
        <f t="shared" ref="EQ188:EQ196" si="206">VLOOKUP($DT188,$B$188:$J$196,9,0)</f>
        <v>-6</v>
      </c>
      <c r="ES188" s="1">
        <f>IF(DU188=EJ188,0,1)</f>
        <v>0</v>
      </c>
      <c r="ET188" s="1">
        <f>IF(EB188=EK188,0,1)</f>
        <v>0</v>
      </c>
      <c r="EU188" s="1">
        <f t="shared" ref="EU188:EZ196" si="207">IF(EC188=EL188,0,1)</f>
        <v>0</v>
      </c>
      <c r="EV188" s="1">
        <f t="shared" si="207"/>
        <v>0</v>
      </c>
      <c r="EW188" s="1">
        <f t="shared" si="207"/>
        <v>0</v>
      </c>
      <c r="EX188" s="1">
        <f t="shared" si="207"/>
        <v>0</v>
      </c>
      <c r="EY188" s="1">
        <f t="shared" si="207"/>
        <v>0</v>
      </c>
      <c r="EZ188" s="1">
        <f t="shared" si="207"/>
        <v>0</v>
      </c>
    </row>
    <row r="189" spans="1:164" s="17" customFormat="1" x14ac:dyDescent="0.2">
      <c r="A189" s="17">
        <v>2</v>
      </c>
      <c r="B189" s="17" t="s">
        <v>274</v>
      </c>
      <c r="C189" s="18">
        <v>16</v>
      </c>
      <c r="D189" s="18">
        <v>7</v>
      </c>
      <c r="E189" s="18">
        <v>4</v>
      </c>
      <c r="F189" s="18">
        <v>5</v>
      </c>
      <c r="G189" s="18">
        <v>46</v>
      </c>
      <c r="H189" s="18">
        <v>32</v>
      </c>
      <c r="I189" s="18">
        <v>18</v>
      </c>
      <c r="J189" s="18">
        <v>14</v>
      </c>
      <c r="L189" s="48" t="s">
        <v>321</v>
      </c>
      <c r="M189" s="85" t="s">
        <v>135</v>
      </c>
      <c r="N189" s="50"/>
      <c r="O189" s="52" t="s">
        <v>141</v>
      </c>
      <c r="P189" s="53" t="s">
        <v>121</v>
      </c>
      <c r="Q189" s="53" t="s">
        <v>100</v>
      </c>
      <c r="R189" s="53" t="s">
        <v>100</v>
      </c>
      <c r="S189" s="53" t="s">
        <v>123</v>
      </c>
      <c r="T189" s="53" t="s">
        <v>146</v>
      </c>
      <c r="U189" s="70" t="s">
        <v>110</v>
      </c>
      <c r="AA189" s="48" t="s">
        <v>321</v>
      </c>
      <c r="AB189" s="85"/>
      <c r="AC189" s="50"/>
      <c r="AD189" s="52" t="s">
        <v>181</v>
      </c>
      <c r="AE189" s="63" t="s">
        <v>366</v>
      </c>
      <c r="AF189" s="53"/>
      <c r="AG189" s="53"/>
      <c r="AH189" s="53"/>
      <c r="AI189" s="53"/>
      <c r="AJ189" s="70"/>
      <c r="AP189" s="1" t="s">
        <v>367</v>
      </c>
      <c r="AW189" s="58">
        <f t="shared" ref="AW189:AY196" si="208">(IF(M189="","",(IF(MID(M189,2,1)="-",LEFT(M189,1),LEFT(M189,2)))+0))</f>
        <v>9</v>
      </c>
      <c r="AX189" s="59"/>
      <c r="AY189" s="60">
        <f t="shared" si="191"/>
        <v>3</v>
      </c>
      <c r="AZ189" s="60">
        <f t="shared" si="191"/>
        <v>2</v>
      </c>
      <c r="BA189" s="60">
        <f t="shared" si="191"/>
        <v>2</v>
      </c>
      <c r="BB189" s="60">
        <f t="shared" si="191"/>
        <v>2</v>
      </c>
      <c r="BC189" s="60">
        <f t="shared" si="191"/>
        <v>3</v>
      </c>
      <c r="BD189" s="60">
        <f t="shared" si="191"/>
        <v>2</v>
      </c>
      <c r="BE189" s="61">
        <f t="shared" si="191"/>
        <v>1</v>
      </c>
      <c r="BF189" s="1"/>
      <c r="BG189" s="1"/>
      <c r="BH189" s="1"/>
      <c r="BI189" s="1"/>
      <c r="BJ189" s="1"/>
      <c r="BK189" s="1"/>
      <c r="BL189" s="1"/>
      <c r="BM189" s="21"/>
      <c r="BN189" s="21"/>
      <c r="BO189" s="21"/>
      <c r="BP189" s="43" t="str">
        <f t="shared" si="192"/>
        <v/>
      </c>
      <c r="BQ189" s="43" t="str">
        <f t="shared" si="192"/>
        <v/>
      </c>
      <c r="BR189" s="43" t="str">
        <f t="shared" si="192"/>
        <v/>
      </c>
      <c r="BS189" s="43" t="str">
        <f t="shared" si="192"/>
        <v/>
      </c>
      <c r="BT189" s="43" t="str">
        <f t="shared" si="192"/>
        <v/>
      </c>
      <c r="BU189" s="44"/>
      <c r="BV189" s="58">
        <f t="shared" ref="BV189:BX196" si="209">(IF(M189="","",IF(RIGHT(M189,2)="10",RIGHT(M189,2),RIGHT(M189,1))+0))</f>
        <v>0</v>
      </c>
      <c r="BW189" s="59"/>
      <c r="BX189" s="60">
        <f t="shared" si="193"/>
        <v>2</v>
      </c>
      <c r="BY189" s="60">
        <f t="shared" si="193"/>
        <v>1</v>
      </c>
      <c r="BZ189" s="60">
        <f t="shared" si="193"/>
        <v>2</v>
      </c>
      <c r="CA189" s="60">
        <f t="shared" si="193"/>
        <v>2</v>
      </c>
      <c r="CB189" s="60">
        <f t="shared" si="193"/>
        <v>1</v>
      </c>
      <c r="CC189" s="60">
        <f t="shared" si="193"/>
        <v>0</v>
      </c>
      <c r="CD189" s="61">
        <f t="shared" si="193"/>
        <v>1</v>
      </c>
      <c r="CE189" s="1"/>
      <c r="CF189" s="1"/>
      <c r="CG189" s="1"/>
      <c r="CH189" s="1"/>
      <c r="CI189" s="1"/>
      <c r="CJ189" s="1"/>
      <c r="CK189" s="1"/>
      <c r="CL189" s="21"/>
      <c r="CM189" s="21"/>
      <c r="CN189" s="21"/>
      <c r="CO189" s="43" t="str">
        <f t="shared" si="194"/>
        <v/>
      </c>
      <c r="CP189" s="43" t="str">
        <f t="shared" si="194"/>
        <v/>
      </c>
      <c r="CQ189" s="43" t="str">
        <f t="shared" si="194"/>
        <v/>
      </c>
      <c r="CR189" s="43" t="str">
        <f t="shared" si="194"/>
        <v/>
      </c>
      <c r="CS189" s="43" t="str">
        <f t="shared" si="194"/>
        <v/>
      </c>
      <c r="CT189" s="1"/>
      <c r="CU189" s="58" t="str">
        <f t="shared" ref="CU189:CW196" si="210">(IF(M189="","",IF(AW189&gt;BV189,"H",IF(AW189&lt;BV189,"A","D"))))</f>
        <v>H</v>
      </c>
      <c r="CV189" s="59"/>
      <c r="CW189" s="60" t="str">
        <f t="shared" si="195"/>
        <v>H</v>
      </c>
      <c r="CX189" s="60" t="str">
        <f t="shared" si="195"/>
        <v>H</v>
      </c>
      <c r="CY189" s="60" t="str">
        <f t="shared" si="195"/>
        <v>D</v>
      </c>
      <c r="CZ189" s="60" t="str">
        <f t="shared" si="195"/>
        <v>D</v>
      </c>
      <c r="DA189" s="60" t="str">
        <f t="shared" si="195"/>
        <v>H</v>
      </c>
      <c r="DB189" s="60" t="str">
        <f t="shared" si="195"/>
        <v>H</v>
      </c>
      <c r="DC189" s="61" t="str">
        <f t="shared" si="195"/>
        <v>D</v>
      </c>
      <c r="DD189" s="1"/>
      <c r="DE189" s="1"/>
      <c r="DF189" s="1"/>
      <c r="DG189" s="1"/>
      <c r="DH189" s="1"/>
      <c r="DI189" s="1"/>
      <c r="DJ189" s="1"/>
      <c r="DK189" s="21"/>
      <c r="DL189" s="21"/>
      <c r="DM189" s="21"/>
      <c r="DN189" s="21" t="str">
        <f t="shared" si="196"/>
        <v/>
      </c>
      <c r="DO189" s="21" t="str">
        <f t="shared" si="196"/>
        <v/>
      </c>
      <c r="DP189" s="21" t="str">
        <f t="shared" si="196"/>
        <v/>
      </c>
      <c r="DQ189" s="21" t="str">
        <f t="shared" si="196"/>
        <v/>
      </c>
      <c r="DR189" s="21" t="str">
        <f t="shared" si="196"/>
        <v/>
      </c>
      <c r="DS189" s="1"/>
      <c r="DT189" s="17" t="str">
        <f t="shared" si="197"/>
        <v>Croydon</v>
      </c>
      <c r="DU189" s="45">
        <f t="shared" ref="DU189:DU196" si="211">SUM(EB189:ED189)</f>
        <v>16</v>
      </c>
      <c r="DV189" s="46">
        <f t="shared" ref="DV189:DV196" si="212">COUNTIF($CU189:$DR189,"H")</f>
        <v>5</v>
      </c>
      <c r="DW189" s="46">
        <f t="shared" ref="DW189:DW196" si="213">COUNTIF($CU189:$DR189,"D")</f>
        <v>3</v>
      </c>
      <c r="DX189" s="46">
        <f t="shared" ref="DX189:DX196" si="214">COUNTIF($CU189:$DR189,"A")</f>
        <v>0</v>
      </c>
      <c r="DY189" s="46">
        <f>COUNTIF(CV$188:CV$196,"A")</f>
        <v>5</v>
      </c>
      <c r="DZ189" s="46">
        <f>COUNTIF(CV$188:CV$196,"D")</f>
        <v>3</v>
      </c>
      <c r="EA189" s="46">
        <f>COUNTIF(CV$188:CV$196,"H")</f>
        <v>0</v>
      </c>
      <c r="EB189" s="45">
        <f t="shared" ref="EB189:EB196" si="215">DV189+DY189</f>
        <v>10</v>
      </c>
      <c r="EC189" s="45">
        <f t="shared" si="198"/>
        <v>6</v>
      </c>
      <c r="ED189" s="45">
        <f t="shared" si="198"/>
        <v>0</v>
      </c>
      <c r="EE189" s="47">
        <f>SUM($AW189:$BT189)+SUM(BW$188:BW$196)</f>
        <v>39</v>
      </c>
      <c r="EF189" s="47">
        <f>SUM($BV189:$CS189)+SUM(AX$188:AX$196)</f>
        <v>13</v>
      </c>
      <c r="EG189" s="45">
        <f t="shared" ref="EG189:EG196" si="216">(EB189*2)+EC189</f>
        <v>26</v>
      </c>
      <c r="EH189" s="47">
        <f t="shared" ref="EH189:EH196" si="217">EE189-EF189</f>
        <v>26</v>
      </c>
      <c r="EI189" s="44"/>
      <c r="EJ189" s="46">
        <f t="shared" si="199"/>
        <v>16</v>
      </c>
      <c r="EK189" s="46">
        <f t="shared" si="200"/>
        <v>10</v>
      </c>
      <c r="EL189" s="46">
        <f t="shared" si="201"/>
        <v>6</v>
      </c>
      <c r="EM189" s="46">
        <f t="shared" si="202"/>
        <v>0</v>
      </c>
      <c r="EN189" s="46">
        <f t="shared" si="203"/>
        <v>39</v>
      </c>
      <c r="EO189" s="46">
        <f t="shared" si="204"/>
        <v>13</v>
      </c>
      <c r="EP189" s="46">
        <f t="shared" si="205"/>
        <v>26</v>
      </c>
      <c r="EQ189" s="46">
        <f t="shared" si="206"/>
        <v>26</v>
      </c>
      <c r="ER189" s="1"/>
      <c r="ES189" s="1">
        <f t="shared" ref="ES189:ES196" si="218">IF(DU189=EJ189,0,1)</f>
        <v>0</v>
      </c>
      <c r="ET189" s="1">
        <f t="shared" ref="ET189:ET196" si="219">IF(EB189=EK189,0,1)</f>
        <v>0</v>
      </c>
      <c r="EU189" s="1">
        <f t="shared" si="207"/>
        <v>0</v>
      </c>
      <c r="EV189" s="1">
        <f t="shared" si="207"/>
        <v>0</v>
      </c>
      <c r="EW189" s="1">
        <f t="shared" si="207"/>
        <v>0</v>
      </c>
      <c r="EX189" s="1">
        <f t="shared" si="207"/>
        <v>0</v>
      </c>
      <c r="EY189" s="1">
        <f t="shared" si="207"/>
        <v>0</v>
      </c>
      <c r="EZ189" s="1">
        <f t="shared" si="207"/>
        <v>0</v>
      </c>
      <c r="FC189" s="19"/>
      <c r="FD189" s="19"/>
      <c r="FE189" s="19"/>
      <c r="FF189" s="19"/>
      <c r="FG189" s="19"/>
      <c r="FH189" s="1"/>
    </row>
    <row r="190" spans="1:164" x14ac:dyDescent="0.2">
      <c r="A190" s="1">
        <v>3</v>
      </c>
      <c r="B190" s="1" t="s">
        <v>330</v>
      </c>
      <c r="C190" s="21">
        <v>16</v>
      </c>
      <c r="D190" s="21">
        <v>4</v>
      </c>
      <c r="E190" s="21">
        <v>9</v>
      </c>
      <c r="F190" s="21">
        <v>3</v>
      </c>
      <c r="G190" s="21">
        <v>28</v>
      </c>
      <c r="H190" s="21">
        <v>21</v>
      </c>
      <c r="I190" s="18">
        <v>17</v>
      </c>
      <c r="J190" s="21">
        <v>7</v>
      </c>
      <c r="L190" s="64" t="s">
        <v>274</v>
      </c>
      <c r="M190" s="65" t="s">
        <v>148</v>
      </c>
      <c r="N190" s="52" t="s">
        <v>216</v>
      </c>
      <c r="O190" s="135"/>
      <c r="P190" s="52" t="s">
        <v>141</v>
      </c>
      <c r="Q190" s="52" t="s">
        <v>140</v>
      </c>
      <c r="R190" s="52" t="s">
        <v>110</v>
      </c>
      <c r="S190" s="52" t="s">
        <v>110</v>
      </c>
      <c r="T190" s="52" t="s">
        <v>146</v>
      </c>
      <c r="U190" s="67" t="s">
        <v>368</v>
      </c>
      <c r="AA190" s="64" t="s">
        <v>274</v>
      </c>
      <c r="AB190" s="65" t="s">
        <v>369</v>
      </c>
      <c r="AC190" s="52" t="s">
        <v>370</v>
      </c>
      <c r="AD190" s="135"/>
      <c r="AE190" s="52" t="s">
        <v>371</v>
      </c>
      <c r="AF190" s="52" t="s">
        <v>372</v>
      </c>
      <c r="AG190" s="52" t="s">
        <v>373</v>
      </c>
      <c r="AH190" s="52" t="s">
        <v>374</v>
      </c>
      <c r="AI190" s="52" t="s">
        <v>375</v>
      </c>
      <c r="AJ190" s="67" t="s">
        <v>376</v>
      </c>
      <c r="AW190" s="58">
        <f t="shared" si="208"/>
        <v>4</v>
      </c>
      <c r="AX190" s="60">
        <f t="shared" si="208"/>
        <v>0</v>
      </c>
      <c r="AY190" s="59"/>
      <c r="AZ190" s="60">
        <f t="shared" si="191"/>
        <v>3</v>
      </c>
      <c r="BA190" s="60">
        <f t="shared" si="191"/>
        <v>2</v>
      </c>
      <c r="BB190" s="60">
        <f t="shared" si="191"/>
        <v>1</v>
      </c>
      <c r="BC190" s="60">
        <f t="shared" si="191"/>
        <v>1</v>
      </c>
      <c r="BD190" s="60">
        <f t="shared" si="191"/>
        <v>2</v>
      </c>
      <c r="BE190" s="61">
        <f t="shared" si="191"/>
        <v>12</v>
      </c>
      <c r="BM190" s="21"/>
      <c r="BN190" s="21"/>
      <c r="BO190" s="21"/>
      <c r="BP190" s="43" t="str">
        <f t="shared" si="192"/>
        <v/>
      </c>
      <c r="BQ190" s="43" t="str">
        <f t="shared" si="192"/>
        <v/>
      </c>
      <c r="BR190" s="43" t="str">
        <f t="shared" si="192"/>
        <v/>
      </c>
      <c r="BS190" s="43" t="str">
        <f t="shared" si="192"/>
        <v/>
      </c>
      <c r="BT190" s="43" t="str">
        <f t="shared" si="192"/>
        <v/>
      </c>
      <c r="BU190" s="44"/>
      <c r="BV190" s="58">
        <f t="shared" si="209"/>
        <v>3</v>
      </c>
      <c r="BW190" s="60">
        <f t="shared" si="209"/>
        <v>2</v>
      </c>
      <c r="BX190" s="59"/>
      <c r="BY190" s="60">
        <f t="shared" si="193"/>
        <v>2</v>
      </c>
      <c r="BZ190" s="60">
        <f t="shared" si="193"/>
        <v>3</v>
      </c>
      <c r="CA190" s="60">
        <f t="shared" si="193"/>
        <v>1</v>
      </c>
      <c r="CB190" s="60">
        <f t="shared" si="193"/>
        <v>1</v>
      </c>
      <c r="CC190" s="60">
        <f t="shared" si="193"/>
        <v>0</v>
      </c>
      <c r="CD190" s="61">
        <f t="shared" si="193"/>
        <v>1</v>
      </c>
      <c r="CL190" s="21"/>
      <c r="CM190" s="21"/>
      <c r="CN190" s="21"/>
      <c r="CO190" s="43" t="str">
        <f t="shared" si="194"/>
        <v/>
      </c>
      <c r="CP190" s="43" t="str">
        <f t="shared" si="194"/>
        <v/>
      </c>
      <c r="CQ190" s="43" t="str">
        <f t="shared" si="194"/>
        <v/>
      </c>
      <c r="CR190" s="43" t="str">
        <f t="shared" si="194"/>
        <v/>
      </c>
      <c r="CS190" s="43" t="str">
        <f t="shared" si="194"/>
        <v/>
      </c>
      <c r="CU190" s="58" t="str">
        <f t="shared" si="210"/>
        <v>H</v>
      </c>
      <c r="CV190" s="60" t="str">
        <f t="shared" si="210"/>
        <v>A</v>
      </c>
      <c r="CW190" s="59"/>
      <c r="CX190" s="60" t="str">
        <f t="shared" si="195"/>
        <v>H</v>
      </c>
      <c r="CY190" s="60" t="str">
        <f t="shared" si="195"/>
        <v>A</v>
      </c>
      <c r="CZ190" s="60" t="str">
        <f t="shared" si="195"/>
        <v>D</v>
      </c>
      <c r="DA190" s="60" t="str">
        <f t="shared" si="195"/>
        <v>D</v>
      </c>
      <c r="DB190" s="60" t="str">
        <f t="shared" si="195"/>
        <v>H</v>
      </c>
      <c r="DC190" s="61" t="str">
        <f t="shared" si="195"/>
        <v>H</v>
      </c>
      <c r="DK190" s="21"/>
      <c r="DL190" s="21"/>
      <c r="DM190" s="21"/>
      <c r="DN190" s="21" t="str">
        <f t="shared" si="196"/>
        <v/>
      </c>
      <c r="DO190" s="21" t="str">
        <f t="shared" si="196"/>
        <v/>
      </c>
      <c r="DP190" s="21" t="str">
        <f t="shared" si="196"/>
        <v/>
      </c>
      <c r="DQ190" s="21" t="str">
        <f t="shared" si="196"/>
        <v/>
      </c>
      <c r="DR190" s="21" t="str">
        <f t="shared" si="196"/>
        <v/>
      </c>
      <c r="DT190" s="17" t="str">
        <f t="shared" si="197"/>
        <v>Epsom &amp; Ewell</v>
      </c>
      <c r="DU190" s="45">
        <f t="shared" si="211"/>
        <v>16</v>
      </c>
      <c r="DV190" s="46">
        <f t="shared" si="212"/>
        <v>4</v>
      </c>
      <c r="DW190" s="46">
        <f t="shared" si="213"/>
        <v>2</v>
      </c>
      <c r="DX190" s="46">
        <f t="shared" si="214"/>
        <v>2</v>
      </c>
      <c r="DY190" s="46">
        <f>COUNTIF(CW$188:CW$196,"A")</f>
        <v>3</v>
      </c>
      <c r="DZ190" s="46">
        <f>COUNTIF(CW$188:CW$196,"D")</f>
        <v>2</v>
      </c>
      <c r="EA190" s="46">
        <f>COUNTIF(CW$188:CW$196,"H")</f>
        <v>3</v>
      </c>
      <c r="EB190" s="45">
        <f t="shared" si="215"/>
        <v>7</v>
      </c>
      <c r="EC190" s="45">
        <f t="shared" si="198"/>
        <v>4</v>
      </c>
      <c r="ED190" s="45">
        <f t="shared" si="198"/>
        <v>5</v>
      </c>
      <c r="EE190" s="47">
        <f>SUM($AW190:$BT190)+SUM(BX$188:BX$196)</f>
        <v>46</v>
      </c>
      <c r="EF190" s="47">
        <f>SUM($BV190:$CS190)+SUM(AY$188:AY$196)</f>
        <v>32</v>
      </c>
      <c r="EG190" s="45">
        <f t="shared" si="216"/>
        <v>18</v>
      </c>
      <c r="EH190" s="47">
        <f t="shared" si="217"/>
        <v>14</v>
      </c>
      <c r="EI190" s="44"/>
      <c r="EJ190" s="46">
        <f t="shared" si="199"/>
        <v>16</v>
      </c>
      <c r="EK190" s="46">
        <f t="shared" si="200"/>
        <v>7</v>
      </c>
      <c r="EL190" s="46">
        <f t="shared" si="201"/>
        <v>4</v>
      </c>
      <c r="EM190" s="46">
        <f t="shared" si="202"/>
        <v>5</v>
      </c>
      <c r="EN190" s="46">
        <f t="shared" si="203"/>
        <v>46</v>
      </c>
      <c r="EO190" s="46">
        <f t="shared" si="204"/>
        <v>32</v>
      </c>
      <c r="EP190" s="46">
        <f t="shared" si="205"/>
        <v>18</v>
      </c>
      <c r="EQ190" s="46">
        <f t="shared" si="206"/>
        <v>14</v>
      </c>
      <c r="ES190" s="1">
        <f t="shared" si="218"/>
        <v>0</v>
      </c>
      <c r="ET190" s="1">
        <f t="shared" si="219"/>
        <v>0</v>
      </c>
      <c r="EU190" s="1">
        <f t="shared" si="207"/>
        <v>0</v>
      </c>
      <c r="EV190" s="1">
        <f t="shared" si="207"/>
        <v>0</v>
      </c>
      <c r="EW190" s="1">
        <f t="shared" si="207"/>
        <v>0</v>
      </c>
      <c r="EX190" s="1">
        <f t="shared" si="207"/>
        <v>0</v>
      </c>
      <c r="EY190" s="1">
        <f t="shared" si="207"/>
        <v>0</v>
      </c>
      <c r="EZ190" s="1">
        <f t="shared" si="207"/>
        <v>0</v>
      </c>
    </row>
    <row r="191" spans="1:164" x14ac:dyDescent="0.2">
      <c r="A191" s="1">
        <v>4</v>
      </c>
      <c r="B191" s="1" t="s">
        <v>377</v>
      </c>
      <c r="C191" s="21">
        <v>16</v>
      </c>
      <c r="D191" s="21">
        <v>7</v>
      </c>
      <c r="E191" s="21">
        <v>2</v>
      </c>
      <c r="F191" s="21">
        <v>7</v>
      </c>
      <c r="G191" s="21">
        <v>46</v>
      </c>
      <c r="H191" s="21">
        <v>38</v>
      </c>
      <c r="I191" s="18">
        <v>16</v>
      </c>
      <c r="J191" s="21">
        <v>8</v>
      </c>
      <c r="L191" s="48" t="s">
        <v>358</v>
      </c>
      <c r="M191" s="62" t="s">
        <v>130</v>
      </c>
      <c r="N191" s="53" t="s">
        <v>139</v>
      </c>
      <c r="O191" s="52" t="s">
        <v>214</v>
      </c>
      <c r="P191" s="50"/>
      <c r="Q191" s="53" t="s">
        <v>184</v>
      </c>
      <c r="R191" s="53" t="s">
        <v>208</v>
      </c>
      <c r="S191" s="53" t="s">
        <v>208</v>
      </c>
      <c r="T191" s="53" t="s">
        <v>102</v>
      </c>
      <c r="U191" s="70" t="s">
        <v>102</v>
      </c>
      <c r="AA191" s="48" t="s">
        <v>358</v>
      </c>
      <c r="AB191" s="62"/>
      <c r="AC191" s="53"/>
      <c r="AD191" s="52" t="s">
        <v>320</v>
      </c>
      <c r="AE191" s="50"/>
      <c r="AF191" s="53"/>
      <c r="AG191" s="53"/>
      <c r="AH191" s="53"/>
      <c r="AI191" s="53"/>
      <c r="AJ191" s="70"/>
      <c r="AW191" s="58">
        <f t="shared" si="208"/>
        <v>3</v>
      </c>
      <c r="AX191" s="60">
        <f t="shared" si="208"/>
        <v>0</v>
      </c>
      <c r="AY191" s="60">
        <f t="shared" si="208"/>
        <v>5</v>
      </c>
      <c r="AZ191" s="59"/>
      <c r="BA191" s="60">
        <f>(IF(Q191="","",(IF(MID(Q191,2,1)="-",LEFT(Q191,1),LEFT(Q191,2)))+0))</f>
        <v>1</v>
      </c>
      <c r="BB191" s="60">
        <f>(IF(R191="","",(IF(MID(R191,2,1)="-",LEFT(R191,1),LEFT(R191,2)))+0))</f>
        <v>1</v>
      </c>
      <c r="BC191" s="60">
        <f>(IF(S191="","",(IF(MID(S191,2,1)="-",LEFT(S191,1),LEFT(S191,2)))+0))</f>
        <v>1</v>
      </c>
      <c r="BD191" s="60">
        <f>(IF(T191="","",(IF(MID(T191,2,1)="-",LEFT(T191,1),LEFT(T191,2)))+0))</f>
        <v>3</v>
      </c>
      <c r="BE191" s="61">
        <f>(IF(U191="","",(IF(MID(U191,2,1)="-",LEFT(U191,1),LEFT(U191,2)))+0))</f>
        <v>3</v>
      </c>
      <c r="BM191" s="21"/>
      <c r="BN191" s="21"/>
      <c r="BO191" s="21"/>
      <c r="BP191" s="43" t="str">
        <f t="shared" si="192"/>
        <v/>
      </c>
      <c r="BQ191" s="43" t="str">
        <f t="shared" si="192"/>
        <v/>
      </c>
      <c r="BR191" s="43" t="str">
        <f t="shared" si="192"/>
        <v/>
      </c>
      <c r="BS191" s="43" t="str">
        <f t="shared" si="192"/>
        <v/>
      </c>
      <c r="BT191" s="43" t="str">
        <f t="shared" si="192"/>
        <v/>
      </c>
      <c r="BU191" s="44"/>
      <c r="BV191" s="58">
        <f t="shared" si="209"/>
        <v>4</v>
      </c>
      <c r="BW191" s="60">
        <f t="shared" si="209"/>
        <v>3</v>
      </c>
      <c r="BX191" s="60">
        <f t="shared" si="209"/>
        <v>2</v>
      </c>
      <c r="BY191" s="59"/>
      <c r="BZ191" s="60">
        <f>(IF(Q191="","",IF(RIGHT(Q191,2)="10",RIGHT(Q191,2),RIGHT(Q191,1))+0))</f>
        <v>2</v>
      </c>
      <c r="CA191" s="60">
        <f>(IF(R191="","",IF(RIGHT(R191,2)="10",RIGHT(R191,2),RIGHT(R191,1))+0))</f>
        <v>0</v>
      </c>
      <c r="CB191" s="60">
        <f>(IF(S191="","",IF(RIGHT(S191,2)="10",RIGHT(S191,2),RIGHT(S191,1))+0))</f>
        <v>0</v>
      </c>
      <c r="CC191" s="60">
        <f>(IF(T191="","",IF(RIGHT(T191,2)="10",RIGHT(T191,2),RIGHT(T191,1))+0))</f>
        <v>0</v>
      </c>
      <c r="CD191" s="61">
        <f>(IF(U191="","",IF(RIGHT(U191,2)="10",RIGHT(U191,2),RIGHT(U191,1))+0))</f>
        <v>0</v>
      </c>
      <c r="CL191" s="21"/>
      <c r="CM191" s="21"/>
      <c r="CN191" s="21"/>
      <c r="CO191" s="43" t="str">
        <f t="shared" si="194"/>
        <v/>
      </c>
      <c r="CP191" s="43" t="str">
        <f t="shared" si="194"/>
        <v/>
      </c>
      <c r="CQ191" s="43" t="str">
        <f t="shared" si="194"/>
        <v/>
      </c>
      <c r="CR191" s="43" t="str">
        <f t="shared" si="194"/>
        <v/>
      </c>
      <c r="CS191" s="43" t="str">
        <f t="shared" si="194"/>
        <v/>
      </c>
      <c r="CU191" s="58" t="str">
        <f t="shared" si="210"/>
        <v>A</v>
      </c>
      <c r="CV191" s="60" t="str">
        <f t="shared" si="210"/>
        <v>A</v>
      </c>
      <c r="CW191" s="60" t="str">
        <f t="shared" si="210"/>
        <v>H</v>
      </c>
      <c r="CX191" s="59"/>
      <c r="CY191" s="60" t="str">
        <f>(IF(Q191="","",IF(BA191&gt;BZ191,"H",IF(BA191&lt;BZ191,"A","D"))))</f>
        <v>A</v>
      </c>
      <c r="CZ191" s="60" t="str">
        <f>(IF(R191="","",IF(BB191&gt;CA191,"H",IF(BB191&lt;CA191,"A","D"))))</f>
        <v>H</v>
      </c>
      <c r="DA191" s="60" t="str">
        <f>(IF(S191="","",IF(BC191&gt;CB191,"H",IF(BC191&lt;CB191,"A","D"))))</f>
        <v>H</v>
      </c>
      <c r="DB191" s="60" t="str">
        <f>(IF(T191="","",IF(BD191&gt;CC191,"H",IF(BD191&lt;CC191,"A","D"))))</f>
        <v>H</v>
      </c>
      <c r="DC191" s="61" t="str">
        <f>(IF(U191="","",IF(BE191&gt;CD191,"H",IF(BE191&lt;CD191,"A","D"))))</f>
        <v>H</v>
      </c>
      <c r="DK191" s="21"/>
      <c r="DL191" s="21"/>
      <c r="DM191" s="21"/>
      <c r="DN191" s="21" t="str">
        <f t="shared" si="196"/>
        <v/>
      </c>
      <c r="DO191" s="21" t="str">
        <f t="shared" si="196"/>
        <v/>
      </c>
      <c r="DP191" s="21" t="str">
        <f t="shared" si="196"/>
        <v/>
      </c>
      <c r="DQ191" s="21" t="str">
        <f t="shared" si="196"/>
        <v/>
      </c>
      <c r="DR191" s="21" t="str">
        <f t="shared" si="196"/>
        <v/>
      </c>
      <c r="DT191" s="17" t="str">
        <f t="shared" si="197"/>
        <v>Molesey</v>
      </c>
      <c r="DU191" s="45">
        <f t="shared" si="211"/>
        <v>16</v>
      </c>
      <c r="DV191" s="46">
        <f t="shared" si="212"/>
        <v>5</v>
      </c>
      <c r="DW191" s="46">
        <f t="shared" si="213"/>
        <v>0</v>
      </c>
      <c r="DX191" s="46">
        <f t="shared" si="214"/>
        <v>3</v>
      </c>
      <c r="DY191" s="46">
        <f>COUNTIF(CX$188:CX$196,"A")</f>
        <v>3</v>
      </c>
      <c r="DZ191" s="46">
        <f>COUNTIF(CX$188:CX$196,"D")</f>
        <v>0</v>
      </c>
      <c r="EA191" s="46">
        <f>COUNTIF(CX$188:CX$196,"H")</f>
        <v>5</v>
      </c>
      <c r="EB191" s="45">
        <f t="shared" si="215"/>
        <v>8</v>
      </c>
      <c r="EC191" s="45">
        <f t="shared" si="198"/>
        <v>0</v>
      </c>
      <c r="ED191" s="45">
        <f t="shared" si="198"/>
        <v>8</v>
      </c>
      <c r="EE191" s="47">
        <f>SUM($AW191:$BT191)+SUM(BY$188:BY$196)</f>
        <v>37</v>
      </c>
      <c r="EF191" s="47">
        <f>SUM($BV191:$CS191)+SUM(AZ$188:AZ$196)</f>
        <v>35</v>
      </c>
      <c r="EG191" s="45">
        <f t="shared" si="216"/>
        <v>16</v>
      </c>
      <c r="EH191" s="47">
        <f t="shared" si="217"/>
        <v>2</v>
      </c>
      <c r="EI191" s="44"/>
      <c r="EJ191" s="46">
        <f t="shared" si="199"/>
        <v>16</v>
      </c>
      <c r="EK191" s="46">
        <f t="shared" si="200"/>
        <v>8</v>
      </c>
      <c r="EL191" s="46">
        <f t="shared" si="201"/>
        <v>0</v>
      </c>
      <c r="EM191" s="46">
        <f t="shared" si="202"/>
        <v>8</v>
      </c>
      <c r="EN191" s="46">
        <f t="shared" si="203"/>
        <v>37</v>
      </c>
      <c r="EO191" s="46">
        <f t="shared" si="204"/>
        <v>35</v>
      </c>
      <c r="EP191" s="46">
        <f t="shared" si="205"/>
        <v>16</v>
      </c>
      <c r="EQ191" s="46">
        <f t="shared" si="206"/>
        <v>2</v>
      </c>
      <c r="ES191" s="1">
        <f t="shared" si="218"/>
        <v>0</v>
      </c>
      <c r="ET191" s="1">
        <f t="shared" si="219"/>
        <v>0</v>
      </c>
      <c r="EU191" s="1">
        <f t="shared" si="207"/>
        <v>0</v>
      </c>
      <c r="EV191" s="1">
        <f t="shared" si="207"/>
        <v>0</v>
      </c>
      <c r="EW191" s="1">
        <f t="shared" si="207"/>
        <v>0</v>
      </c>
      <c r="EX191" s="1">
        <f t="shared" si="207"/>
        <v>0</v>
      </c>
      <c r="EY191" s="1">
        <f t="shared" si="207"/>
        <v>0</v>
      </c>
      <c r="EZ191" s="1">
        <f t="shared" si="207"/>
        <v>0</v>
      </c>
    </row>
    <row r="192" spans="1:164" x14ac:dyDescent="0.2">
      <c r="A192" s="1">
        <v>5</v>
      </c>
      <c r="B192" s="1" t="s">
        <v>358</v>
      </c>
      <c r="C192" s="21">
        <v>16</v>
      </c>
      <c r="D192" s="21">
        <v>8</v>
      </c>
      <c r="E192" s="21">
        <v>0</v>
      </c>
      <c r="F192" s="21">
        <v>8</v>
      </c>
      <c r="G192" s="21">
        <v>37</v>
      </c>
      <c r="H192" s="21">
        <v>35</v>
      </c>
      <c r="I192" s="18">
        <v>16</v>
      </c>
      <c r="J192" s="21">
        <v>2</v>
      </c>
      <c r="L192" s="48" t="s">
        <v>286</v>
      </c>
      <c r="M192" s="62" t="s">
        <v>208</v>
      </c>
      <c r="N192" s="53" t="s">
        <v>216</v>
      </c>
      <c r="O192" s="52" t="s">
        <v>113</v>
      </c>
      <c r="P192" s="53" t="s">
        <v>101</v>
      </c>
      <c r="Q192" s="50"/>
      <c r="R192" s="86" t="s">
        <v>146</v>
      </c>
      <c r="S192" s="86" t="s">
        <v>184</v>
      </c>
      <c r="T192" s="86" t="s">
        <v>378</v>
      </c>
      <c r="U192" s="90" t="s">
        <v>110</v>
      </c>
      <c r="AA192" s="48" t="s">
        <v>286</v>
      </c>
      <c r="AB192" s="62"/>
      <c r="AC192" s="51" t="s">
        <v>207</v>
      </c>
      <c r="AD192" s="52" t="s">
        <v>379</v>
      </c>
      <c r="AE192" s="53"/>
      <c r="AF192" s="50"/>
      <c r="AG192" s="86"/>
      <c r="AH192" s="86"/>
      <c r="AI192" s="86"/>
      <c r="AJ192" s="63" t="s">
        <v>380</v>
      </c>
      <c r="AW192" s="58">
        <f t="shared" si="208"/>
        <v>1</v>
      </c>
      <c r="AX192" s="60">
        <f t="shared" si="208"/>
        <v>0</v>
      </c>
      <c r="AY192" s="60">
        <f t="shared" si="208"/>
        <v>1</v>
      </c>
      <c r="AZ192" s="60">
        <f>(IF(P192="","",(IF(MID(P192,2,1)="-",LEFT(P192,1),LEFT(P192,2)))+0))</f>
        <v>5</v>
      </c>
      <c r="BA192" s="59"/>
      <c r="BB192" s="60">
        <f>(IF(R192="","",(IF(MID(R192,2,1)="-",LEFT(R192,1),LEFT(R192,2)))+0))</f>
        <v>2</v>
      </c>
      <c r="BC192" s="60">
        <f>(IF(S192="","",(IF(MID(S192,2,1)="-",LEFT(S192,1),LEFT(S192,2)))+0))</f>
        <v>1</v>
      </c>
      <c r="BD192" s="60">
        <f>(IF(T192="","",(IF(MID(T192,2,1)="-",LEFT(T192,1),LEFT(T192,2)))+0))</f>
        <v>1</v>
      </c>
      <c r="BE192" s="61">
        <f>(IF(U192="","",(IF(MID(U192,2,1)="-",LEFT(U192,1),LEFT(U192,2)))+0))</f>
        <v>1</v>
      </c>
      <c r="BM192" s="21"/>
      <c r="BN192" s="21"/>
      <c r="BO192" s="21"/>
      <c r="BP192" s="43" t="str">
        <f t="shared" si="192"/>
        <v/>
      </c>
      <c r="BQ192" s="43" t="str">
        <f t="shared" si="192"/>
        <v/>
      </c>
      <c r="BR192" s="43" t="str">
        <f t="shared" si="192"/>
        <v/>
      </c>
      <c r="BS192" s="43" t="str">
        <f t="shared" si="192"/>
        <v/>
      </c>
      <c r="BT192" s="43" t="str">
        <f t="shared" si="192"/>
        <v/>
      </c>
      <c r="BU192" s="44"/>
      <c r="BV192" s="58">
        <f t="shared" si="209"/>
        <v>0</v>
      </c>
      <c r="BW192" s="60">
        <f t="shared" si="209"/>
        <v>2</v>
      </c>
      <c r="BX192" s="60">
        <f t="shared" si="209"/>
        <v>4</v>
      </c>
      <c r="BY192" s="60">
        <f>(IF(P192="","",IF(RIGHT(P192,2)="10",RIGHT(P192,2),RIGHT(P192,1))+0))</f>
        <v>3</v>
      </c>
      <c r="BZ192" s="59"/>
      <c r="CA192" s="60">
        <f>(IF(R192="","",IF(RIGHT(R192,2)="10",RIGHT(R192,2),RIGHT(R192,1))+0))</f>
        <v>0</v>
      </c>
      <c r="CB192" s="60">
        <f>(IF(S192="","",IF(RIGHT(S192,2)="10",RIGHT(S192,2),RIGHT(S192,1))+0))</f>
        <v>2</v>
      </c>
      <c r="CC192" s="60">
        <f>(IF(T192="","",IF(RIGHT(T192,2)="10",RIGHT(T192,2),RIGHT(T192,1))+0))</f>
        <v>6</v>
      </c>
      <c r="CD192" s="61">
        <f>(IF(U192="","",IF(RIGHT(U192,2)="10",RIGHT(U192,2),RIGHT(U192,1))+0))</f>
        <v>1</v>
      </c>
      <c r="CL192" s="21"/>
      <c r="CM192" s="21"/>
      <c r="CN192" s="21"/>
      <c r="CO192" s="43" t="str">
        <f t="shared" si="194"/>
        <v/>
      </c>
      <c r="CP192" s="43" t="str">
        <f t="shared" si="194"/>
        <v/>
      </c>
      <c r="CQ192" s="43" t="str">
        <f t="shared" si="194"/>
        <v/>
      </c>
      <c r="CR192" s="43" t="str">
        <f t="shared" si="194"/>
        <v/>
      </c>
      <c r="CS192" s="43" t="str">
        <f t="shared" si="194"/>
        <v/>
      </c>
      <c r="CU192" s="58" t="str">
        <f t="shared" si="210"/>
        <v>H</v>
      </c>
      <c r="CV192" s="60" t="str">
        <f t="shared" si="210"/>
        <v>A</v>
      </c>
      <c r="CW192" s="60" t="str">
        <f t="shared" si="210"/>
        <v>A</v>
      </c>
      <c r="CX192" s="60" t="str">
        <f>(IF(P192="","",IF(AZ192&gt;BY192,"H",IF(AZ192&lt;BY192,"A","D"))))</f>
        <v>H</v>
      </c>
      <c r="CY192" s="59"/>
      <c r="CZ192" s="60" t="str">
        <f>(IF(R192="","",IF(BB192&gt;CA192,"H",IF(BB192&lt;CA192,"A","D"))))</f>
        <v>H</v>
      </c>
      <c r="DA192" s="60" t="str">
        <f>(IF(S192="","",IF(BC192&gt;CB192,"H",IF(BC192&lt;CB192,"A","D"))))</f>
        <v>A</v>
      </c>
      <c r="DB192" s="60" t="str">
        <f>(IF(T192="","",IF(BD192&gt;CC192,"H",IF(BD192&lt;CC192,"A","D"))))</f>
        <v>A</v>
      </c>
      <c r="DC192" s="61" t="str">
        <f>(IF(U192="","",IF(BE192&gt;CD192,"H",IF(BE192&lt;CD192,"A","D"))))</f>
        <v>D</v>
      </c>
      <c r="DK192" s="21"/>
      <c r="DL192" s="21"/>
      <c r="DM192" s="21"/>
      <c r="DN192" s="21" t="str">
        <f t="shared" si="196"/>
        <v/>
      </c>
      <c r="DO192" s="21" t="str">
        <f t="shared" si="196"/>
        <v/>
      </c>
      <c r="DP192" s="21" t="str">
        <f t="shared" si="196"/>
        <v/>
      </c>
      <c r="DQ192" s="21" t="str">
        <f t="shared" si="196"/>
        <v/>
      </c>
      <c r="DR192" s="21" t="str">
        <f t="shared" si="196"/>
        <v/>
      </c>
      <c r="DT192" s="17" t="str">
        <f t="shared" si="197"/>
        <v>Redhill</v>
      </c>
      <c r="DU192" s="45">
        <f t="shared" si="211"/>
        <v>16</v>
      </c>
      <c r="DV192" s="46">
        <f t="shared" si="212"/>
        <v>3</v>
      </c>
      <c r="DW192" s="46">
        <f t="shared" si="213"/>
        <v>1</v>
      </c>
      <c r="DX192" s="46">
        <f t="shared" si="214"/>
        <v>4</v>
      </c>
      <c r="DY192" s="46">
        <f>COUNTIF(CY$188:CY$196,"A")</f>
        <v>4</v>
      </c>
      <c r="DZ192" s="46">
        <f>COUNTIF(CY$188:CY$196,"D")</f>
        <v>1</v>
      </c>
      <c r="EA192" s="46">
        <f>COUNTIF(CY$188:CY$196,"H")</f>
        <v>3</v>
      </c>
      <c r="EB192" s="45">
        <f t="shared" si="215"/>
        <v>7</v>
      </c>
      <c r="EC192" s="45">
        <f t="shared" si="198"/>
        <v>2</v>
      </c>
      <c r="ED192" s="45">
        <f t="shared" si="198"/>
        <v>7</v>
      </c>
      <c r="EE192" s="47">
        <f>SUM($AW192:$BT192)+SUM(BZ$188:BZ$196)</f>
        <v>32</v>
      </c>
      <c r="EF192" s="47">
        <f>SUM($BV192:$CS192)+SUM(BA$188:BA$196)</f>
        <v>36</v>
      </c>
      <c r="EG192" s="45">
        <f t="shared" si="216"/>
        <v>16</v>
      </c>
      <c r="EH192" s="47">
        <f t="shared" si="217"/>
        <v>-4</v>
      </c>
      <c r="EI192" s="44"/>
      <c r="EJ192" s="46">
        <f t="shared" si="199"/>
        <v>16</v>
      </c>
      <c r="EK192" s="46">
        <f t="shared" si="200"/>
        <v>7</v>
      </c>
      <c r="EL192" s="46">
        <f t="shared" si="201"/>
        <v>2</v>
      </c>
      <c r="EM192" s="46">
        <f t="shared" si="202"/>
        <v>7</v>
      </c>
      <c r="EN192" s="46">
        <f t="shared" si="203"/>
        <v>32</v>
      </c>
      <c r="EO192" s="46">
        <f t="shared" si="204"/>
        <v>36</v>
      </c>
      <c r="EP192" s="46">
        <f t="shared" si="205"/>
        <v>16</v>
      </c>
      <c r="EQ192" s="46">
        <f t="shared" si="206"/>
        <v>-4</v>
      </c>
      <c r="ES192" s="1">
        <f t="shared" si="218"/>
        <v>0</v>
      </c>
      <c r="ET192" s="1">
        <f t="shared" si="219"/>
        <v>0</v>
      </c>
      <c r="EU192" s="1">
        <f t="shared" si="207"/>
        <v>0</v>
      </c>
      <c r="EV192" s="1">
        <f t="shared" si="207"/>
        <v>0</v>
      </c>
      <c r="EW192" s="1">
        <f t="shared" si="207"/>
        <v>0</v>
      </c>
      <c r="EX192" s="1">
        <f t="shared" si="207"/>
        <v>0</v>
      </c>
      <c r="EY192" s="1">
        <f t="shared" si="207"/>
        <v>0</v>
      </c>
      <c r="EZ192" s="1">
        <f t="shared" si="207"/>
        <v>0</v>
      </c>
    </row>
    <row r="193" spans="1:164" x14ac:dyDescent="0.2">
      <c r="A193" s="1">
        <v>6</v>
      </c>
      <c r="B193" s="1" t="s">
        <v>286</v>
      </c>
      <c r="C193" s="21">
        <v>16</v>
      </c>
      <c r="D193" s="21">
        <v>7</v>
      </c>
      <c r="E193" s="21">
        <v>2</v>
      </c>
      <c r="F193" s="21">
        <v>7</v>
      </c>
      <c r="G193" s="21">
        <v>32</v>
      </c>
      <c r="H193" s="21">
        <v>36</v>
      </c>
      <c r="I193" s="18">
        <v>16</v>
      </c>
      <c r="J193" s="21">
        <v>-4</v>
      </c>
      <c r="L193" s="48" t="s">
        <v>303</v>
      </c>
      <c r="M193" s="62" t="s">
        <v>110</v>
      </c>
      <c r="N193" s="53" t="s">
        <v>139</v>
      </c>
      <c r="O193" s="52" t="s">
        <v>175</v>
      </c>
      <c r="P193" s="53" t="s">
        <v>122</v>
      </c>
      <c r="Q193" s="86" t="s">
        <v>217</v>
      </c>
      <c r="R193" s="50"/>
      <c r="S193" s="86" t="s">
        <v>244</v>
      </c>
      <c r="T193" s="53" t="s">
        <v>246</v>
      </c>
      <c r="U193" s="70" t="s">
        <v>146</v>
      </c>
      <c r="AA193" s="48" t="s">
        <v>303</v>
      </c>
      <c r="AB193" s="62"/>
      <c r="AC193" s="53"/>
      <c r="AD193" s="52" t="s">
        <v>381</v>
      </c>
      <c r="AE193" s="53"/>
      <c r="AF193" s="86"/>
      <c r="AG193" s="50"/>
      <c r="AH193" s="86"/>
      <c r="AI193" s="53"/>
      <c r="AJ193" s="70"/>
      <c r="AW193" s="58">
        <f t="shared" si="208"/>
        <v>1</v>
      </c>
      <c r="AX193" s="60">
        <f t="shared" si="208"/>
        <v>0</v>
      </c>
      <c r="AY193" s="60">
        <f t="shared" si="208"/>
        <v>0</v>
      </c>
      <c r="AZ193" s="60">
        <f>(IF(P193="","",(IF(MID(P193,2,1)="-",LEFT(P193,1),LEFT(P193,2)))+0))</f>
        <v>4</v>
      </c>
      <c r="BA193" s="60">
        <f>(IF(Q193="","",(IF(MID(Q193,2,1)="-",LEFT(Q193,1),LEFT(Q193,2)))+0))</f>
        <v>2</v>
      </c>
      <c r="BB193" s="59"/>
      <c r="BC193" s="60">
        <f>(IF(S193="","",(IF(MID(S193,2,1)="-",LEFT(S193,1),LEFT(S193,2)))+0))</f>
        <v>0</v>
      </c>
      <c r="BD193" s="60">
        <f>(IF(T193="","",(IF(MID(T193,2,1)="-",LEFT(T193,1),LEFT(T193,2)))+0))</f>
        <v>4</v>
      </c>
      <c r="BE193" s="61">
        <f>(IF(U193="","",(IF(MID(U193,2,1)="-",LEFT(U193,1),LEFT(U193,2)))+0))</f>
        <v>2</v>
      </c>
      <c r="BM193" s="21"/>
      <c r="BN193" s="21"/>
      <c r="BO193" s="21"/>
      <c r="BP193" s="43" t="str">
        <f t="shared" si="192"/>
        <v/>
      </c>
      <c r="BQ193" s="43" t="str">
        <f t="shared" si="192"/>
        <v/>
      </c>
      <c r="BR193" s="43" t="str">
        <f t="shared" si="192"/>
        <v/>
      </c>
      <c r="BS193" s="43" t="str">
        <f t="shared" si="192"/>
        <v/>
      </c>
      <c r="BT193" s="43" t="str">
        <f t="shared" si="192"/>
        <v/>
      </c>
      <c r="BU193" s="44"/>
      <c r="BV193" s="58">
        <f t="shared" si="209"/>
        <v>1</v>
      </c>
      <c r="BW193" s="60">
        <f t="shared" si="209"/>
        <v>3</v>
      </c>
      <c r="BX193" s="60">
        <f t="shared" si="209"/>
        <v>5</v>
      </c>
      <c r="BY193" s="60">
        <f>(IF(P193="","",IF(RIGHT(P193,2)="10",RIGHT(P193,2),RIGHT(P193,1))+0))</f>
        <v>1</v>
      </c>
      <c r="BZ193" s="60">
        <f>(IF(Q193="","",IF(RIGHT(Q193,2)="10",RIGHT(Q193,2),RIGHT(Q193,1))+0))</f>
        <v>6</v>
      </c>
      <c r="CA193" s="59"/>
      <c r="CB193" s="60">
        <f>(IF(S193="","",IF(RIGHT(S193,2)="10",RIGHT(S193,2),RIGHT(S193,1))+0))</f>
        <v>0</v>
      </c>
      <c r="CC193" s="60">
        <f>(IF(T193="","",IF(RIGHT(T193,2)="10",RIGHT(T193,2),RIGHT(T193,1))+0))</f>
        <v>5</v>
      </c>
      <c r="CD193" s="61">
        <f>(IF(U193="","",IF(RIGHT(U193,2)="10",RIGHT(U193,2),RIGHT(U193,1))+0))</f>
        <v>0</v>
      </c>
      <c r="CL193" s="21"/>
      <c r="CM193" s="21"/>
      <c r="CN193" s="21"/>
      <c r="CO193" s="43" t="str">
        <f t="shared" si="194"/>
        <v/>
      </c>
      <c r="CP193" s="43" t="str">
        <f t="shared" si="194"/>
        <v/>
      </c>
      <c r="CQ193" s="43" t="str">
        <f t="shared" si="194"/>
        <v/>
      </c>
      <c r="CR193" s="43" t="str">
        <f t="shared" si="194"/>
        <v/>
      </c>
      <c r="CS193" s="43" t="str">
        <f t="shared" si="194"/>
        <v/>
      </c>
      <c r="CU193" s="58" t="str">
        <f t="shared" si="210"/>
        <v>D</v>
      </c>
      <c r="CV193" s="60" t="str">
        <f t="shared" si="210"/>
        <v>A</v>
      </c>
      <c r="CW193" s="60" t="str">
        <f t="shared" si="210"/>
        <v>A</v>
      </c>
      <c r="CX193" s="60" t="str">
        <f>(IF(P193="","",IF(AZ193&gt;BY193,"H",IF(AZ193&lt;BY193,"A","D"))))</f>
        <v>H</v>
      </c>
      <c r="CY193" s="60" t="str">
        <f>(IF(Q193="","",IF(BA193&gt;BZ193,"H",IF(BA193&lt;BZ193,"A","D"))))</f>
        <v>A</v>
      </c>
      <c r="CZ193" s="59"/>
      <c r="DA193" s="60" t="str">
        <f>(IF(S193="","",IF(BC193&gt;CB193,"H",IF(BC193&lt;CB193,"A","D"))))</f>
        <v>D</v>
      </c>
      <c r="DB193" s="60" t="str">
        <f>(IF(T193="","",IF(BD193&gt;CC193,"H",IF(BD193&lt;CC193,"A","D"))))</f>
        <v>A</v>
      </c>
      <c r="DC193" s="61" t="str">
        <f>(IF(U193="","",IF(BE193&gt;CD193,"H",IF(BE193&lt;CD193,"A","D"))))</f>
        <v>H</v>
      </c>
      <c r="DK193" s="21"/>
      <c r="DL193" s="21"/>
      <c r="DM193" s="21"/>
      <c r="DN193" s="21" t="str">
        <f t="shared" si="196"/>
        <v/>
      </c>
      <c r="DO193" s="21" t="str">
        <f t="shared" si="196"/>
        <v/>
      </c>
      <c r="DP193" s="21" t="str">
        <f t="shared" si="196"/>
        <v/>
      </c>
      <c r="DQ193" s="21" t="str">
        <f t="shared" si="196"/>
        <v/>
      </c>
      <c r="DR193" s="21" t="str">
        <f t="shared" si="196"/>
        <v/>
      </c>
      <c r="DT193" s="17" t="str">
        <f t="shared" si="197"/>
        <v>Sutton United</v>
      </c>
      <c r="DU193" s="45">
        <f t="shared" si="211"/>
        <v>16</v>
      </c>
      <c r="DV193" s="46">
        <f t="shared" si="212"/>
        <v>2</v>
      </c>
      <c r="DW193" s="46">
        <f t="shared" si="213"/>
        <v>2</v>
      </c>
      <c r="DX193" s="46">
        <f t="shared" si="214"/>
        <v>4</v>
      </c>
      <c r="DY193" s="46">
        <f>COUNTIF(CZ$188:CZ$196,"A")</f>
        <v>3</v>
      </c>
      <c r="DZ193" s="46">
        <f>COUNTIF(CZ$188:CZ$196,"D")</f>
        <v>3</v>
      </c>
      <c r="EA193" s="46">
        <f>COUNTIF(CZ$188:CZ$196,"H")</f>
        <v>2</v>
      </c>
      <c r="EB193" s="45">
        <f t="shared" si="215"/>
        <v>5</v>
      </c>
      <c r="EC193" s="45">
        <f t="shared" si="198"/>
        <v>5</v>
      </c>
      <c r="ED193" s="45">
        <f t="shared" si="198"/>
        <v>6</v>
      </c>
      <c r="EE193" s="47">
        <f>SUM($AW193:$BT193)+SUM(CA$188:CA$196)</f>
        <v>30</v>
      </c>
      <c r="EF193" s="47">
        <f>SUM($BV193:$CS193)+SUM(BB$188:BB$196)</f>
        <v>31</v>
      </c>
      <c r="EG193" s="45">
        <f t="shared" si="216"/>
        <v>15</v>
      </c>
      <c r="EH193" s="47">
        <f t="shared" si="217"/>
        <v>-1</v>
      </c>
      <c r="EI193" s="44"/>
      <c r="EJ193" s="46">
        <f t="shared" si="199"/>
        <v>16</v>
      </c>
      <c r="EK193" s="46">
        <f t="shared" si="200"/>
        <v>5</v>
      </c>
      <c r="EL193" s="46">
        <f t="shared" si="201"/>
        <v>5</v>
      </c>
      <c r="EM193" s="46">
        <f t="shared" si="202"/>
        <v>6</v>
      </c>
      <c r="EN193" s="46">
        <f t="shared" si="203"/>
        <v>30</v>
      </c>
      <c r="EO193" s="46">
        <f t="shared" si="204"/>
        <v>31</v>
      </c>
      <c r="EP193" s="46">
        <f t="shared" si="205"/>
        <v>15</v>
      </c>
      <c r="EQ193" s="46">
        <f t="shared" si="206"/>
        <v>-1</v>
      </c>
      <c r="ES193" s="1">
        <f t="shared" si="218"/>
        <v>0</v>
      </c>
      <c r="ET193" s="1">
        <f t="shared" si="219"/>
        <v>0</v>
      </c>
      <c r="EU193" s="1">
        <f t="shared" si="207"/>
        <v>0</v>
      </c>
      <c r="EV193" s="1">
        <f t="shared" si="207"/>
        <v>0</v>
      </c>
      <c r="EW193" s="1">
        <f t="shared" si="207"/>
        <v>0</v>
      </c>
      <c r="EX193" s="1">
        <f t="shared" si="207"/>
        <v>0</v>
      </c>
      <c r="EY193" s="1">
        <f t="shared" si="207"/>
        <v>0</v>
      </c>
      <c r="EZ193" s="1">
        <f t="shared" si="207"/>
        <v>0</v>
      </c>
    </row>
    <row r="194" spans="1:164" x14ac:dyDescent="0.2">
      <c r="A194" s="1">
        <v>7</v>
      </c>
      <c r="B194" s="1" t="s">
        <v>303</v>
      </c>
      <c r="C194" s="21">
        <v>16</v>
      </c>
      <c r="D194" s="21">
        <v>5</v>
      </c>
      <c r="E194" s="21">
        <v>5</v>
      </c>
      <c r="F194" s="21">
        <v>6</v>
      </c>
      <c r="G194" s="21">
        <v>30</v>
      </c>
      <c r="H194" s="21">
        <v>31</v>
      </c>
      <c r="I194" s="18">
        <v>15</v>
      </c>
      <c r="J194" s="21">
        <v>-1</v>
      </c>
      <c r="L194" s="48" t="s">
        <v>330</v>
      </c>
      <c r="M194" s="62" t="s">
        <v>110</v>
      </c>
      <c r="N194" s="53" t="s">
        <v>100</v>
      </c>
      <c r="O194" s="52" t="s">
        <v>110</v>
      </c>
      <c r="P194" s="53" t="s">
        <v>146</v>
      </c>
      <c r="Q194" s="86" t="s">
        <v>208</v>
      </c>
      <c r="R194" s="86" t="s">
        <v>100</v>
      </c>
      <c r="S194" s="50"/>
      <c r="T194" s="53" t="s">
        <v>100</v>
      </c>
      <c r="U194" s="70" t="s">
        <v>135</v>
      </c>
      <c r="AA194" s="48" t="s">
        <v>330</v>
      </c>
      <c r="AB194" s="62"/>
      <c r="AC194" s="53"/>
      <c r="AD194" s="52" t="s">
        <v>382</v>
      </c>
      <c r="AE194" s="53"/>
      <c r="AF194" s="86"/>
      <c r="AG194" s="86"/>
      <c r="AH194" s="50"/>
      <c r="AI194" s="53"/>
      <c r="AJ194" s="70"/>
      <c r="AW194" s="58">
        <f t="shared" si="208"/>
        <v>1</v>
      </c>
      <c r="AX194" s="60">
        <f t="shared" si="208"/>
        <v>2</v>
      </c>
      <c r="AY194" s="60">
        <f t="shared" si="208"/>
        <v>1</v>
      </c>
      <c r="AZ194" s="60">
        <f>(IF(P194="","",(IF(MID(P194,2,1)="-",LEFT(P194,1),LEFT(P194,2)))+0))</f>
        <v>2</v>
      </c>
      <c r="BA194" s="60">
        <f>(IF(Q194="","",(IF(MID(Q194,2,1)="-",LEFT(Q194,1),LEFT(Q194,2)))+0))</f>
        <v>1</v>
      </c>
      <c r="BB194" s="60">
        <f>(IF(R194="","",(IF(MID(R194,2,1)="-",LEFT(R194,1),LEFT(R194,2)))+0))</f>
        <v>2</v>
      </c>
      <c r="BC194" s="59"/>
      <c r="BD194" s="60">
        <f>(IF(T194="","",(IF(MID(T194,2,1)="-",LEFT(T194,1),LEFT(T194,2)))+0))</f>
        <v>2</v>
      </c>
      <c r="BE194" s="61">
        <f>(IF(U194="","",(IF(MID(U194,2,1)="-",LEFT(U194,1),LEFT(U194,2)))+0))</f>
        <v>9</v>
      </c>
      <c r="BM194" s="21"/>
      <c r="BN194" s="21"/>
      <c r="BO194" s="21"/>
      <c r="BP194" s="43" t="str">
        <f t="shared" si="192"/>
        <v/>
      </c>
      <c r="BQ194" s="43" t="str">
        <f t="shared" si="192"/>
        <v/>
      </c>
      <c r="BR194" s="43" t="str">
        <f t="shared" si="192"/>
        <v/>
      </c>
      <c r="BS194" s="43" t="str">
        <f t="shared" si="192"/>
        <v/>
      </c>
      <c r="BT194" s="43" t="str">
        <f t="shared" si="192"/>
        <v/>
      </c>
      <c r="BU194" s="44"/>
      <c r="BV194" s="58">
        <f t="shared" si="209"/>
        <v>1</v>
      </c>
      <c r="BW194" s="60">
        <f t="shared" si="209"/>
        <v>2</v>
      </c>
      <c r="BX194" s="60">
        <f t="shared" si="209"/>
        <v>1</v>
      </c>
      <c r="BY194" s="60">
        <f>(IF(P194="","",IF(RIGHT(P194,2)="10",RIGHT(P194,2),RIGHT(P194,1))+0))</f>
        <v>0</v>
      </c>
      <c r="BZ194" s="60">
        <f>(IF(Q194="","",IF(RIGHT(Q194,2)="10",RIGHT(Q194,2),RIGHT(Q194,1))+0))</f>
        <v>0</v>
      </c>
      <c r="CA194" s="60">
        <f>(IF(R194="","",IF(RIGHT(R194,2)="10",RIGHT(R194,2),RIGHT(R194,1))+0))</f>
        <v>2</v>
      </c>
      <c r="CB194" s="59"/>
      <c r="CC194" s="60">
        <f>(IF(T194="","",IF(RIGHT(T194,2)="10",RIGHT(T194,2),RIGHT(T194,1))+0))</f>
        <v>2</v>
      </c>
      <c r="CD194" s="61">
        <f>(IF(U194="","",IF(RIGHT(U194,2)="10",RIGHT(U194,2),RIGHT(U194,1))+0))</f>
        <v>0</v>
      </c>
      <c r="CL194" s="21"/>
      <c r="CM194" s="21"/>
      <c r="CN194" s="21"/>
      <c r="CO194" s="43" t="str">
        <f t="shared" si="194"/>
        <v/>
      </c>
      <c r="CP194" s="43" t="str">
        <f t="shared" si="194"/>
        <v/>
      </c>
      <c r="CQ194" s="43" t="str">
        <f t="shared" si="194"/>
        <v/>
      </c>
      <c r="CR194" s="43" t="str">
        <f t="shared" si="194"/>
        <v/>
      </c>
      <c r="CS194" s="43" t="str">
        <f t="shared" si="194"/>
        <v/>
      </c>
      <c r="CU194" s="58" t="str">
        <f t="shared" si="210"/>
        <v>D</v>
      </c>
      <c r="CV194" s="60" t="str">
        <f t="shared" si="210"/>
        <v>D</v>
      </c>
      <c r="CW194" s="60" t="str">
        <f t="shared" si="210"/>
        <v>D</v>
      </c>
      <c r="CX194" s="60" t="str">
        <f>(IF(P194="","",IF(AZ194&gt;BY194,"H",IF(AZ194&lt;BY194,"A","D"))))</f>
        <v>H</v>
      </c>
      <c r="CY194" s="60" t="str">
        <f>(IF(Q194="","",IF(BA194&gt;BZ194,"H",IF(BA194&lt;BZ194,"A","D"))))</f>
        <v>H</v>
      </c>
      <c r="CZ194" s="60" t="str">
        <f>(IF(R194="","",IF(BB194&gt;CA194,"H",IF(BB194&lt;CA194,"A","D"))))</f>
        <v>D</v>
      </c>
      <c r="DA194" s="59"/>
      <c r="DB194" s="60" t="str">
        <f>(IF(T194="","",IF(BD194&gt;CC194,"H",IF(BD194&lt;CC194,"A","D"))))</f>
        <v>D</v>
      </c>
      <c r="DC194" s="61" t="str">
        <f>(IF(U194="","",IF(BE194&gt;CD194,"H",IF(BE194&lt;CD194,"A","D"))))</f>
        <v>H</v>
      </c>
      <c r="DK194" s="21"/>
      <c r="DL194" s="21"/>
      <c r="DM194" s="21"/>
      <c r="DN194" s="21" t="str">
        <f t="shared" si="196"/>
        <v/>
      </c>
      <c r="DO194" s="21" t="str">
        <f t="shared" si="196"/>
        <v/>
      </c>
      <c r="DP194" s="21" t="str">
        <f t="shared" si="196"/>
        <v/>
      </c>
      <c r="DQ194" s="21" t="str">
        <f t="shared" si="196"/>
        <v/>
      </c>
      <c r="DR194" s="21" t="str">
        <f t="shared" si="196"/>
        <v/>
      </c>
      <c r="DT194" s="17" t="str">
        <f t="shared" si="197"/>
        <v>Tooting &amp; Mitcham United</v>
      </c>
      <c r="DU194" s="45">
        <f t="shared" si="211"/>
        <v>16</v>
      </c>
      <c r="DV194" s="46">
        <f t="shared" si="212"/>
        <v>3</v>
      </c>
      <c r="DW194" s="46">
        <f t="shared" si="213"/>
        <v>5</v>
      </c>
      <c r="DX194" s="46">
        <f t="shared" si="214"/>
        <v>0</v>
      </c>
      <c r="DY194" s="46">
        <f>COUNTIF(DA$188:DA$196,"A")</f>
        <v>1</v>
      </c>
      <c r="DZ194" s="46">
        <f>COUNTIF(DA$188:DA$196,"D")</f>
        <v>4</v>
      </c>
      <c r="EA194" s="46">
        <f>COUNTIF(DA$188:DA$196,"H")</f>
        <v>3</v>
      </c>
      <c r="EB194" s="45">
        <f t="shared" si="215"/>
        <v>4</v>
      </c>
      <c r="EC194" s="45">
        <f t="shared" si="198"/>
        <v>9</v>
      </c>
      <c r="ED194" s="45">
        <f t="shared" si="198"/>
        <v>3</v>
      </c>
      <c r="EE194" s="47">
        <f>SUM($AW194:$BT194)+SUM(CB$188:CB$196)</f>
        <v>28</v>
      </c>
      <c r="EF194" s="47">
        <f>SUM($BV194:$CS194)+SUM(BC$188:BC$196)</f>
        <v>21</v>
      </c>
      <c r="EG194" s="45">
        <f t="shared" si="216"/>
        <v>17</v>
      </c>
      <c r="EH194" s="47">
        <f t="shared" si="217"/>
        <v>7</v>
      </c>
      <c r="EI194" s="44"/>
      <c r="EJ194" s="46">
        <f t="shared" si="199"/>
        <v>16</v>
      </c>
      <c r="EK194" s="46">
        <f t="shared" si="200"/>
        <v>4</v>
      </c>
      <c r="EL194" s="46">
        <f t="shared" si="201"/>
        <v>9</v>
      </c>
      <c r="EM194" s="46">
        <f t="shared" si="202"/>
        <v>3</v>
      </c>
      <c r="EN194" s="46">
        <f t="shared" si="203"/>
        <v>28</v>
      </c>
      <c r="EO194" s="46">
        <f t="shared" si="204"/>
        <v>21</v>
      </c>
      <c r="EP194" s="46">
        <f t="shared" si="205"/>
        <v>17</v>
      </c>
      <c r="EQ194" s="46">
        <f t="shared" si="206"/>
        <v>7</v>
      </c>
      <c r="ES194" s="1">
        <f t="shared" si="218"/>
        <v>0</v>
      </c>
      <c r="ET194" s="1">
        <f t="shared" si="219"/>
        <v>0</v>
      </c>
      <c r="EU194" s="1">
        <f t="shared" si="207"/>
        <v>0</v>
      </c>
      <c r="EV194" s="1">
        <f t="shared" si="207"/>
        <v>0</v>
      </c>
      <c r="EW194" s="1">
        <f t="shared" si="207"/>
        <v>0</v>
      </c>
      <c r="EX194" s="1">
        <f t="shared" si="207"/>
        <v>0</v>
      </c>
      <c r="EY194" s="1">
        <f t="shared" si="207"/>
        <v>0</v>
      </c>
      <c r="EZ194" s="1">
        <f t="shared" si="207"/>
        <v>0</v>
      </c>
    </row>
    <row r="195" spans="1:164" x14ac:dyDescent="0.2">
      <c r="A195" s="1">
        <v>8</v>
      </c>
      <c r="B195" s="1" t="s">
        <v>295</v>
      </c>
      <c r="C195" s="21">
        <v>16</v>
      </c>
      <c r="D195" s="21">
        <v>5</v>
      </c>
      <c r="E195" s="21">
        <v>4</v>
      </c>
      <c r="F195" s="21">
        <v>7</v>
      </c>
      <c r="G195" s="21">
        <v>32</v>
      </c>
      <c r="H195" s="21">
        <v>38</v>
      </c>
      <c r="I195" s="18">
        <v>14</v>
      </c>
      <c r="J195" s="21">
        <v>-6</v>
      </c>
      <c r="L195" s="48" t="s">
        <v>377</v>
      </c>
      <c r="M195" s="62" t="s">
        <v>113</v>
      </c>
      <c r="N195" s="53" t="s">
        <v>184</v>
      </c>
      <c r="O195" s="52" t="s">
        <v>214</v>
      </c>
      <c r="P195" s="53" t="s">
        <v>177</v>
      </c>
      <c r="Q195" s="86" t="s">
        <v>150</v>
      </c>
      <c r="R195" s="86" t="s">
        <v>230</v>
      </c>
      <c r="S195" s="86" t="s">
        <v>157</v>
      </c>
      <c r="T195" s="50"/>
      <c r="U195" s="70" t="s">
        <v>102</v>
      </c>
      <c r="AA195" s="48" t="s">
        <v>377</v>
      </c>
      <c r="AB195" s="62"/>
      <c r="AC195" s="51" t="s">
        <v>278</v>
      </c>
      <c r="AD195" s="52" t="s">
        <v>383</v>
      </c>
      <c r="AE195" s="53"/>
      <c r="AF195" s="86"/>
      <c r="AG195" s="86"/>
      <c r="AH195" s="86"/>
      <c r="AI195" s="50"/>
      <c r="AJ195" s="70"/>
      <c r="AW195" s="58">
        <f t="shared" si="208"/>
        <v>1</v>
      </c>
      <c r="AX195" s="60">
        <f t="shared" si="208"/>
        <v>1</v>
      </c>
      <c r="AY195" s="60">
        <f t="shared" si="208"/>
        <v>5</v>
      </c>
      <c r="AZ195" s="60">
        <f>(IF(P195="","",(IF(MID(P195,2,1)="-",LEFT(P195,1),LEFT(P195,2)))+0))</f>
        <v>3</v>
      </c>
      <c r="BA195" s="60">
        <f>(IF(Q195="","",(IF(MID(Q195,2,1)="-",LEFT(Q195,1),LEFT(Q195,2)))+0))</f>
        <v>4</v>
      </c>
      <c r="BB195" s="60">
        <f>(IF(R195="","",(IF(MID(R195,2,1)="-",LEFT(R195,1),LEFT(R195,2)))+0))</f>
        <v>1</v>
      </c>
      <c r="BC195" s="60">
        <f>(IF(S195="","",(IF(MID(S195,2,1)="-",LEFT(S195,1),LEFT(S195,2)))+0))</f>
        <v>3</v>
      </c>
      <c r="BD195" s="59"/>
      <c r="BE195" s="61">
        <f>(IF(U195="","",(IF(MID(U195,2,1)="-",LEFT(U195,1),LEFT(U195,2)))+0))</f>
        <v>3</v>
      </c>
      <c r="BM195" s="21"/>
      <c r="BN195" s="21"/>
      <c r="BO195" s="21"/>
      <c r="BP195" s="43" t="str">
        <f t="shared" si="192"/>
        <v/>
      </c>
      <c r="BQ195" s="43" t="str">
        <f t="shared" si="192"/>
        <v/>
      </c>
      <c r="BR195" s="43" t="str">
        <f t="shared" si="192"/>
        <v/>
      </c>
      <c r="BS195" s="43" t="str">
        <f t="shared" si="192"/>
        <v/>
      </c>
      <c r="BT195" s="43" t="str">
        <f t="shared" si="192"/>
        <v/>
      </c>
      <c r="BU195" s="44"/>
      <c r="BV195" s="58">
        <f t="shared" si="209"/>
        <v>4</v>
      </c>
      <c r="BW195" s="60">
        <f t="shared" si="209"/>
        <v>2</v>
      </c>
      <c r="BX195" s="60">
        <f t="shared" si="209"/>
        <v>2</v>
      </c>
      <c r="BY195" s="60">
        <f>(IF(P195="","",IF(RIGHT(P195,2)="10",RIGHT(P195,2),RIGHT(P195,1))+0))</f>
        <v>5</v>
      </c>
      <c r="BZ195" s="60">
        <f>(IF(Q195="","",IF(RIGHT(Q195,2)="10",RIGHT(Q195,2),RIGHT(Q195,1))+0))</f>
        <v>2</v>
      </c>
      <c r="CA195" s="60">
        <f>(IF(R195="","",IF(RIGHT(R195,2)="10",RIGHT(R195,2),RIGHT(R195,1))+0))</f>
        <v>3</v>
      </c>
      <c r="CB195" s="60">
        <f>(IF(S195="","",IF(RIGHT(S195,2)="10",RIGHT(S195,2),RIGHT(S195,1))+0))</f>
        <v>3</v>
      </c>
      <c r="CC195" s="59"/>
      <c r="CD195" s="61">
        <f>(IF(U195="","",IF(RIGHT(U195,2)="10",RIGHT(U195,2),RIGHT(U195,1))+0))</f>
        <v>0</v>
      </c>
      <c r="CL195" s="21"/>
      <c r="CM195" s="21"/>
      <c r="CN195" s="21"/>
      <c r="CO195" s="43" t="str">
        <f t="shared" si="194"/>
        <v/>
      </c>
      <c r="CP195" s="43" t="str">
        <f t="shared" si="194"/>
        <v/>
      </c>
      <c r="CQ195" s="43" t="str">
        <f t="shared" si="194"/>
        <v/>
      </c>
      <c r="CR195" s="43" t="str">
        <f t="shared" si="194"/>
        <v/>
      </c>
      <c r="CS195" s="43" t="str">
        <f t="shared" si="194"/>
        <v/>
      </c>
      <c r="CU195" s="58" t="str">
        <f t="shared" si="210"/>
        <v>A</v>
      </c>
      <c r="CV195" s="60" t="str">
        <f t="shared" si="210"/>
        <v>A</v>
      </c>
      <c r="CW195" s="60" t="str">
        <f t="shared" si="210"/>
        <v>H</v>
      </c>
      <c r="CX195" s="60" t="str">
        <f>(IF(P195="","",IF(AZ195&gt;BY195,"H",IF(AZ195&lt;BY195,"A","D"))))</f>
        <v>A</v>
      </c>
      <c r="CY195" s="60" t="str">
        <f>(IF(Q195="","",IF(BA195&gt;BZ195,"H",IF(BA195&lt;BZ195,"A","D"))))</f>
        <v>H</v>
      </c>
      <c r="CZ195" s="60" t="str">
        <f>(IF(R195="","",IF(BB195&gt;CA195,"H",IF(BB195&lt;CA195,"A","D"))))</f>
        <v>A</v>
      </c>
      <c r="DA195" s="60" t="str">
        <f>(IF(S195="","",IF(BC195&gt;CB195,"H",IF(BC195&lt;CB195,"A","D"))))</f>
        <v>D</v>
      </c>
      <c r="DB195" s="59"/>
      <c r="DC195" s="61" t="str">
        <f>(IF(U195="","",IF(BE195&gt;CD195,"H",IF(BE195&lt;CD195,"A","D"))))</f>
        <v>H</v>
      </c>
      <c r="DK195" s="21"/>
      <c r="DL195" s="21"/>
      <c r="DM195" s="21"/>
      <c r="DN195" s="21" t="str">
        <f t="shared" si="196"/>
        <v/>
      </c>
      <c r="DO195" s="21" t="str">
        <f t="shared" si="196"/>
        <v/>
      </c>
      <c r="DP195" s="21" t="str">
        <f t="shared" si="196"/>
        <v/>
      </c>
      <c r="DQ195" s="21" t="str">
        <f t="shared" si="196"/>
        <v/>
      </c>
      <c r="DR195" s="21" t="str">
        <f t="shared" si="196"/>
        <v/>
      </c>
      <c r="DT195" s="17" t="str">
        <f t="shared" si="197"/>
        <v>Walton &amp; Hersham</v>
      </c>
      <c r="DU195" s="45">
        <f t="shared" si="211"/>
        <v>16</v>
      </c>
      <c r="DV195" s="46">
        <f t="shared" si="212"/>
        <v>3</v>
      </c>
      <c r="DW195" s="46">
        <f t="shared" si="213"/>
        <v>1</v>
      </c>
      <c r="DX195" s="46">
        <f t="shared" si="214"/>
        <v>4</v>
      </c>
      <c r="DY195" s="46">
        <f>COUNTIF(DB$188:DB$196,"A")</f>
        <v>4</v>
      </c>
      <c r="DZ195" s="46">
        <f>COUNTIF(DB$188:DB$196,"D")</f>
        <v>1</v>
      </c>
      <c r="EA195" s="46">
        <f>COUNTIF(DB$188:DB$196,"H")</f>
        <v>3</v>
      </c>
      <c r="EB195" s="45">
        <f t="shared" si="215"/>
        <v>7</v>
      </c>
      <c r="EC195" s="45">
        <f t="shared" si="198"/>
        <v>2</v>
      </c>
      <c r="ED195" s="45">
        <f t="shared" si="198"/>
        <v>7</v>
      </c>
      <c r="EE195" s="47">
        <f>SUM($AW195:$BT195)+SUM(CC$188:CC$196)</f>
        <v>46</v>
      </c>
      <c r="EF195" s="47">
        <f>SUM($BV195:$CS195)+SUM(BD$188:BD$196)</f>
        <v>38</v>
      </c>
      <c r="EG195" s="45">
        <f t="shared" si="216"/>
        <v>16</v>
      </c>
      <c r="EH195" s="47">
        <f t="shared" si="217"/>
        <v>8</v>
      </c>
      <c r="EI195" s="44"/>
      <c r="EJ195" s="46">
        <f t="shared" si="199"/>
        <v>16</v>
      </c>
      <c r="EK195" s="46">
        <f t="shared" si="200"/>
        <v>7</v>
      </c>
      <c r="EL195" s="46">
        <f t="shared" si="201"/>
        <v>2</v>
      </c>
      <c r="EM195" s="46">
        <f t="shared" si="202"/>
        <v>7</v>
      </c>
      <c r="EN195" s="46">
        <f t="shared" si="203"/>
        <v>46</v>
      </c>
      <c r="EO195" s="46">
        <f t="shared" si="204"/>
        <v>38</v>
      </c>
      <c r="EP195" s="46">
        <f t="shared" si="205"/>
        <v>16</v>
      </c>
      <c r="EQ195" s="46">
        <f t="shared" si="206"/>
        <v>8</v>
      </c>
      <c r="ES195" s="1">
        <f t="shared" si="218"/>
        <v>0</v>
      </c>
      <c r="ET195" s="1">
        <f t="shared" si="219"/>
        <v>0</v>
      </c>
      <c r="EU195" s="1">
        <f t="shared" si="207"/>
        <v>0</v>
      </c>
      <c r="EV195" s="1">
        <f t="shared" si="207"/>
        <v>0</v>
      </c>
      <c r="EW195" s="1">
        <f t="shared" si="207"/>
        <v>0</v>
      </c>
      <c r="EX195" s="1">
        <f t="shared" si="207"/>
        <v>0</v>
      </c>
      <c r="EY195" s="1">
        <f t="shared" si="207"/>
        <v>0</v>
      </c>
      <c r="EZ195" s="1">
        <f t="shared" si="207"/>
        <v>0</v>
      </c>
    </row>
    <row r="196" spans="1:164" ht="12" thickBot="1" x14ac:dyDescent="0.25">
      <c r="A196" s="1">
        <v>9</v>
      </c>
      <c r="B196" s="1" t="s">
        <v>288</v>
      </c>
      <c r="C196" s="21">
        <v>16</v>
      </c>
      <c r="D196" s="21">
        <v>0</v>
      </c>
      <c r="E196" s="21">
        <v>6</v>
      </c>
      <c r="F196" s="21">
        <v>10</v>
      </c>
      <c r="G196" s="21">
        <v>13</v>
      </c>
      <c r="H196" s="21">
        <v>59</v>
      </c>
      <c r="I196" s="18">
        <v>6</v>
      </c>
      <c r="J196" s="21">
        <v>-46</v>
      </c>
      <c r="L196" s="72" t="s">
        <v>288</v>
      </c>
      <c r="M196" s="73" t="s">
        <v>110</v>
      </c>
      <c r="N196" s="75" t="s">
        <v>244</v>
      </c>
      <c r="O196" s="76" t="s">
        <v>157</v>
      </c>
      <c r="P196" s="75" t="s">
        <v>129</v>
      </c>
      <c r="Q196" s="92" t="s">
        <v>230</v>
      </c>
      <c r="R196" s="92" t="s">
        <v>153</v>
      </c>
      <c r="S196" s="92" t="s">
        <v>110</v>
      </c>
      <c r="T196" s="92" t="s">
        <v>242</v>
      </c>
      <c r="U196" s="77"/>
      <c r="AA196" s="72" t="s">
        <v>288</v>
      </c>
      <c r="AB196" s="73"/>
      <c r="AC196" s="75"/>
      <c r="AD196" s="76" t="s">
        <v>280</v>
      </c>
      <c r="AE196" s="63" t="s">
        <v>384</v>
      </c>
      <c r="AF196" s="92"/>
      <c r="AG196" s="92"/>
      <c r="AH196" s="92"/>
      <c r="AI196" s="92"/>
      <c r="AJ196" s="77"/>
      <c r="AW196" s="80">
        <f t="shared" si="208"/>
        <v>1</v>
      </c>
      <c r="AX196" s="81">
        <f t="shared" si="208"/>
        <v>0</v>
      </c>
      <c r="AY196" s="81">
        <f t="shared" si="208"/>
        <v>3</v>
      </c>
      <c r="AZ196" s="81">
        <f>(IF(P196="","",(IF(MID(P196,2,1)="-",LEFT(P196,1),LEFT(P196,2)))+0))</f>
        <v>2</v>
      </c>
      <c r="BA196" s="81">
        <f>(IF(Q196="","",(IF(MID(Q196,2,1)="-",LEFT(Q196,1),LEFT(Q196,2)))+0))</f>
        <v>1</v>
      </c>
      <c r="BB196" s="81">
        <f>(IF(R196="","",(IF(MID(R196,2,1)="-",LEFT(R196,1),LEFT(R196,2)))+0))</f>
        <v>0</v>
      </c>
      <c r="BC196" s="81">
        <f>(IF(S196="","",(IF(MID(S196,2,1)="-",LEFT(S196,1),LEFT(S196,2)))+0))</f>
        <v>1</v>
      </c>
      <c r="BD196" s="81">
        <f>(IF(T196="","",(IF(MID(T196,2,1)="-",LEFT(T196,1),LEFT(T196,2)))+0))</f>
        <v>1</v>
      </c>
      <c r="BE196" s="82"/>
      <c r="BM196" s="21"/>
      <c r="BN196" s="21"/>
      <c r="BO196" s="21"/>
      <c r="BP196" s="43" t="str">
        <f t="shared" si="192"/>
        <v/>
      </c>
      <c r="BQ196" s="43" t="str">
        <f t="shared" si="192"/>
        <v/>
      </c>
      <c r="BR196" s="43" t="str">
        <f t="shared" si="192"/>
        <v/>
      </c>
      <c r="BS196" s="43" t="str">
        <f t="shared" si="192"/>
        <v/>
      </c>
      <c r="BT196" s="43" t="str">
        <f t="shared" si="192"/>
        <v/>
      </c>
      <c r="BU196" s="71"/>
      <c r="BV196" s="80">
        <f t="shared" si="209"/>
        <v>1</v>
      </c>
      <c r="BW196" s="81">
        <f t="shared" si="209"/>
        <v>0</v>
      </c>
      <c r="BX196" s="81">
        <f t="shared" si="209"/>
        <v>3</v>
      </c>
      <c r="BY196" s="81">
        <f>(IF(P196="","",IF(RIGHT(P196,2)="10",RIGHT(P196,2),RIGHT(P196,1))+0))</f>
        <v>4</v>
      </c>
      <c r="BZ196" s="81">
        <f>(IF(Q196="","",IF(RIGHT(Q196,2)="10",RIGHT(Q196,2),RIGHT(Q196,1))+0))</f>
        <v>3</v>
      </c>
      <c r="CA196" s="81">
        <f>(IF(R196="","",IF(RIGHT(R196,2)="10",RIGHT(R196,2),RIGHT(R196,1))+0))</f>
        <v>6</v>
      </c>
      <c r="CB196" s="81">
        <f>(IF(S196="","",IF(RIGHT(S196,2)="10",RIGHT(S196,2),RIGHT(S196,1))+0))</f>
        <v>1</v>
      </c>
      <c r="CC196" s="81">
        <f>(IF(T196="","",IF(RIGHT(T196,2)="10",RIGHT(T196,2),RIGHT(T196,1))+0))</f>
        <v>8</v>
      </c>
      <c r="CD196" s="82"/>
      <c r="CL196" s="21"/>
      <c r="CM196" s="21"/>
      <c r="CN196" s="21"/>
      <c r="CO196" s="43" t="str">
        <f t="shared" si="194"/>
        <v/>
      </c>
      <c r="CP196" s="43" t="str">
        <f t="shared" si="194"/>
        <v/>
      </c>
      <c r="CQ196" s="43" t="str">
        <f t="shared" si="194"/>
        <v/>
      </c>
      <c r="CR196" s="43" t="str">
        <f t="shared" si="194"/>
        <v/>
      </c>
      <c r="CS196" s="43" t="str">
        <f t="shared" si="194"/>
        <v/>
      </c>
      <c r="CT196" s="17"/>
      <c r="CU196" s="80" t="str">
        <f t="shared" si="210"/>
        <v>D</v>
      </c>
      <c r="CV196" s="81" t="str">
        <f t="shared" si="210"/>
        <v>D</v>
      </c>
      <c r="CW196" s="81" t="str">
        <f t="shared" si="210"/>
        <v>D</v>
      </c>
      <c r="CX196" s="81" t="str">
        <f>(IF(P196="","",IF(AZ196&gt;BY196,"H",IF(AZ196&lt;BY196,"A","D"))))</f>
        <v>A</v>
      </c>
      <c r="CY196" s="81" t="str">
        <f>(IF(Q196="","",IF(BA196&gt;BZ196,"H",IF(BA196&lt;BZ196,"A","D"))))</f>
        <v>A</v>
      </c>
      <c r="CZ196" s="81" t="str">
        <f>(IF(R196="","",IF(BB196&gt;CA196,"H",IF(BB196&lt;CA196,"A","D"))))</f>
        <v>A</v>
      </c>
      <c r="DA196" s="81" t="str">
        <f>(IF(S196="","",IF(BC196&gt;CB196,"H",IF(BC196&lt;CB196,"A","D"))))</f>
        <v>D</v>
      </c>
      <c r="DB196" s="81" t="str">
        <f>(IF(T196="","",IF(BD196&gt;CC196,"H",IF(BD196&lt;CC196,"A","D"))))</f>
        <v>A</v>
      </c>
      <c r="DC196" s="82"/>
      <c r="DK196" s="21"/>
      <c r="DL196" s="21"/>
      <c r="DM196" s="21"/>
      <c r="DN196" s="21" t="str">
        <f t="shared" si="196"/>
        <v/>
      </c>
      <c r="DO196" s="21" t="str">
        <f t="shared" si="196"/>
        <v/>
      </c>
      <c r="DP196" s="21" t="str">
        <f t="shared" si="196"/>
        <v/>
      </c>
      <c r="DQ196" s="21" t="str">
        <f t="shared" si="196"/>
        <v/>
      </c>
      <c r="DR196" s="21" t="str">
        <f t="shared" si="196"/>
        <v/>
      </c>
      <c r="DS196" s="17"/>
      <c r="DT196" s="17" t="str">
        <f t="shared" si="197"/>
        <v>Whyteleafe</v>
      </c>
      <c r="DU196" s="45">
        <f t="shared" si="211"/>
        <v>16</v>
      </c>
      <c r="DV196" s="46">
        <f t="shared" si="212"/>
        <v>0</v>
      </c>
      <c r="DW196" s="46">
        <f t="shared" si="213"/>
        <v>4</v>
      </c>
      <c r="DX196" s="46">
        <f t="shared" si="214"/>
        <v>4</v>
      </c>
      <c r="DY196" s="46">
        <f>COUNTIF(DC$188:DC$196,"A")</f>
        <v>0</v>
      </c>
      <c r="DZ196" s="46">
        <f>COUNTIF(DC$188:DC$196,"D")</f>
        <v>2</v>
      </c>
      <c r="EA196" s="46">
        <f>COUNTIF(DC$188:DC$196,"H")</f>
        <v>6</v>
      </c>
      <c r="EB196" s="45">
        <f t="shared" si="215"/>
        <v>0</v>
      </c>
      <c r="EC196" s="45">
        <f t="shared" si="198"/>
        <v>6</v>
      </c>
      <c r="ED196" s="45">
        <f t="shared" si="198"/>
        <v>10</v>
      </c>
      <c r="EE196" s="47">
        <f>SUM($AW196:$BT196)+SUM(CD$188:CD$196)</f>
        <v>13</v>
      </c>
      <c r="EF196" s="47">
        <f>SUM($BV196:$CS196)+SUM(BE$188:BE$196)</f>
        <v>59</v>
      </c>
      <c r="EG196" s="45">
        <f t="shared" si="216"/>
        <v>6</v>
      </c>
      <c r="EH196" s="47">
        <f t="shared" si="217"/>
        <v>-46</v>
      </c>
      <c r="EI196" s="44"/>
      <c r="EJ196" s="46">
        <f t="shared" si="199"/>
        <v>16</v>
      </c>
      <c r="EK196" s="46">
        <f t="shared" si="200"/>
        <v>0</v>
      </c>
      <c r="EL196" s="46">
        <f t="shared" si="201"/>
        <v>6</v>
      </c>
      <c r="EM196" s="46">
        <f t="shared" si="202"/>
        <v>10</v>
      </c>
      <c r="EN196" s="46">
        <f t="shared" si="203"/>
        <v>13</v>
      </c>
      <c r="EO196" s="46">
        <f t="shared" si="204"/>
        <v>59</v>
      </c>
      <c r="EP196" s="46">
        <f t="shared" si="205"/>
        <v>6</v>
      </c>
      <c r="EQ196" s="46">
        <f t="shared" si="206"/>
        <v>-46</v>
      </c>
      <c r="ER196" s="17"/>
      <c r="ES196" s="1">
        <f t="shared" si="218"/>
        <v>0</v>
      </c>
      <c r="ET196" s="1">
        <f t="shared" si="219"/>
        <v>0</v>
      </c>
      <c r="EU196" s="1">
        <f t="shared" si="207"/>
        <v>0</v>
      </c>
      <c r="EV196" s="1">
        <f t="shared" si="207"/>
        <v>0</v>
      </c>
      <c r="EW196" s="1">
        <f t="shared" si="207"/>
        <v>0</v>
      </c>
      <c r="EX196" s="1">
        <f t="shared" si="207"/>
        <v>0</v>
      </c>
      <c r="EY196" s="1">
        <f t="shared" si="207"/>
        <v>0</v>
      </c>
      <c r="EZ196" s="1">
        <f t="shared" si="207"/>
        <v>0</v>
      </c>
    </row>
    <row r="197" spans="1:164" x14ac:dyDescent="0.2">
      <c r="G197" s="24">
        <f>SUM(G187:G196)</f>
        <v>303</v>
      </c>
      <c r="H197" s="24">
        <f>SUM(H187:H196)</f>
        <v>303</v>
      </c>
      <c r="I197" s="21"/>
      <c r="J197" s="24">
        <f>SUM(J187:J196)</f>
        <v>0</v>
      </c>
      <c r="BM197" s="21"/>
      <c r="BN197" s="21"/>
      <c r="BO197" s="21"/>
      <c r="CL197" s="21"/>
      <c r="CM197" s="21"/>
      <c r="CN197" s="21"/>
      <c r="DK197" s="21"/>
      <c r="DL197" s="21"/>
      <c r="DM197" s="21"/>
      <c r="DN197" s="21" t="str">
        <f t="shared" si="196"/>
        <v/>
      </c>
      <c r="DO197" s="21" t="str">
        <f t="shared" si="196"/>
        <v/>
      </c>
      <c r="DP197" s="21" t="str">
        <f t="shared" si="196"/>
        <v/>
      </c>
      <c r="DQ197" s="21" t="str">
        <f t="shared" si="196"/>
        <v/>
      </c>
      <c r="DR197" s="21" t="str">
        <f t="shared" si="196"/>
        <v/>
      </c>
      <c r="DT197" s="17"/>
      <c r="DU197" s="45"/>
      <c r="DV197" s="46"/>
      <c r="DW197" s="46"/>
      <c r="DX197" s="46"/>
      <c r="DY197" s="46"/>
      <c r="DZ197" s="46"/>
      <c r="EA197" s="46"/>
      <c r="EB197" s="45"/>
      <c r="EC197" s="45"/>
      <c r="ED197" s="45"/>
      <c r="EE197" s="47"/>
      <c r="EF197" s="47"/>
      <c r="EG197" s="45"/>
      <c r="EH197" s="47"/>
      <c r="EI197" s="44"/>
      <c r="EJ197" s="46"/>
      <c r="EK197" s="46"/>
      <c r="EL197" s="46"/>
      <c r="EM197" s="46"/>
      <c r="EN197" s="46"/>
      <c r="EO197" s="46"/>
      <c r="EP197" s="46"/>
      <c r="EQ197" s="46"/>
    </row>
    <row r="198" spans="1:164" ht="12" thickBot="1" x14ac:dyDescent="0.25">
      <c r="A198" s="17" t="s">
        <v>385</v>
      </c>
      <c r="B198" s="17"/>
      <c r="C198" s="20" t="s">
        <v>266</v>
      </c>
      <c r="D198" s="18"/>
      <c r="E198" s="18"/>
      <c r="F198" s="18"/>
      <c r="G198" s="20"/>
      <c r="H198" s="18"/>
      <c r="J198" s="18"/>
      <c r="BM198" s="21"/>
      <c r="BN198" s="21"/>
      <c r="BO198" s="21"/>
      <c r="CL198" s="21"/>
      <c r="CM198" s="21"/>
      <c r="CN198" s="21"/>
      <c r="DK198" s="21"/>
      <c r="DL198" s="21"/>
      <c r="DM198" s="21"/>
      <c r="DN198" s="21" t="str">
        <f t="shared" si="196"/>
        <v/>
      </c>
      <c r="DO198" s="21" t="str">
        <f t="shared" si="196"/>
        <v/>
      </c>
      <c r="DP198" s="21" t="str">
        <f t="shared" si="196"/>
        <v/>
      </c>
      <c r="DQ198" s="21" t="str">
        <f t="shared" si="196"/>
        <v/>
      </c>
      <c r="DR198" s="21" t="str">
        <f t="shared" si="196"/>
        <v/>
      </c>
      <c r="DT198" s="17"/>
      <c r="DU198" s="45"/>
      <c r="DV198" s="46"/>
      <c r="DW198" s="46"/>
      <c r="DX198" s="46"/>
      <c r="DY198" s="46"/>
      <c r="DZ198" s="46"/>
      <c r="EA198" s="46"/>
      <c r="EB198" s="45"/>
      <c r="EC198" s="45"/>
      <c r="ED198" s="45"/>
      <c r="EE198" s="47"/>
      <c r="EF198" s="47"/>
      <c r="EG198" s="45"/>
      <c r="EH198" s="47"/>
      <c r="EI198" s="44"/>
      <c r="EJ198" s="46"/>
      <c r="EK198" s="46"/>
      <c r="EL198" s="46"/>
      <c r="EM198" s="46"/>
      <c r="EN198" s="46"/>
      <c r="EO198" s="46"/>
      <c r="EP198" s="46"/>
      <c r="EQ198" s="46"/>
    </row>
    <row r="199" spans="1:164" ht="12" thickBot="1" x14ac:dyDescent="0.25">
      <c r="A199" s="17" t="s">
        <v>11</v>
      </c>
      <c r="B199" s="17" t="s">
        <v>12</v>
      </c>
      <c r="C199" s="18" t="s">
        <v>13</v>
      </c>
      <c r="D199" s="18" t="s">
        <v>14</v>
      </c>
      <c r="E199" s="18" t="s">
        <v>15</v>
      </c>
      <c r="F199" s="18" t="s">
        <v>16</v>
      </c>
      <c r="G199" s="18" t="s">
        <v>17</v>
      </c>
      <c r="H199" s="18" t="s">
        <v>18</v>
      </c>
      <c r="I199" s="18" t="s">
        <v>19</v>
      </c>
      <c r="J199" s="18" t="s">
        <v>97</v>
      </c>
      <c r="L199" s="136" t="s">
        <v>386</v>
      </c>
      <c r="M199" s="31" t="s">
        <v>162</v>
      </c>
      <c r="N199" s="31" t="s">
        <v>314</v>
      </c>
      <c r="O199" s="31" t="s">
        <v>387</v>
      </c>
      <c r="P199" s="32" t="s">
        <v>267</v>
      </c>
      <c r="Q199" s="33" t="s">
        <v>268</v>
      </c>
      <c r="R199" s="33" t="s">
        <v>269</v>
      </c>
      <c r="S199" s="31" t="s">
        <v>165</v>
      </c>
      <c r="T199" s="31" t="s">
        <v>315</v>
      </c>
      <c r="U199" s="31" t="s">
        <v>365</v>
      </c>
      <c r="V199" s="34" t="s">
        <v>270</v>
      </c>
      <c r="AA199" s="30"/>
      <c r="AB199" s="31" t="s">
        <v>162</v>
      </c>
      <c r="AC199" s="31" t="s">
        <v>314</v>
      </c>
      <c r="AD199" s="31" t="s">
        <v>387</v>
      </c>
      <c r="AE199" s="32" t="s">
        <v>267</v>
      </c>
      <c r="AF199" s="33" t="s">
        <v>268</v>
      </c>
      <c r="AG199" s="33" t="s">
        <v>269</v>
      </c>
      <c r="AH199" s="31" t="s">
        <v>165</v>
      </c>
      <c r="AI199" s="31" t="s">
        <v>315</v>
      </c>
      <c r="AJ199" s="31" t="s">
        <v>365</v>
      </c>
      <c r="AK199" s="34" t="s">
        <v>270</v>
      </c>
      <c r="DU199" s="21" t="s">
        <v>13</v>
      </c>
      <c r="DV199" s="21" t="s">
        <v>91</v>
      </c>
      <c r="DW199" s="21" t="s">
        <v>92</v>
      </c>
      <c r="DX199" s="21" t="s">
        <v>93</v>
      </c>
      <c r="DY199" s="21" t="s">
        <v>94</v>
      </c>
      <c r="DZ199" s="21" t="s">
        <v>95</v>
      </c>
      <c r="EA199" s="21" t="s">
        <v>96</v>
      </c>
      <c r="EB199" s="21" t="s">
        <v>14</v>
      </c>
      <c r="EC199" s="21" t="s">
        <v>15</v>
      </c>
      <c r="ED199" s="21" t="s">
        <v>16</v>
      </c>
      <c r="EE199" s="21" t="s">
        <v>17</v>
      </c>
      <c r="EF199" s="21" t="s">
        <v>18</v>
      </c>
      <c r="EG199" s="21" t="s">
        <v>19</v>
      </c>
      <c r="EH199" s="21" t="s">
        <v>97</v>
      </c>
      <c r="EI199" s="21"/>
      <c r="EJ199" s="21" t="s">
        <v>13</v>
      </c>
      <c r="EK199" s="21" t="s">
        <v>14</v>
      </c>
      <c r="EL199" s="21" t="s">
        <v>15</v>
      </c>
      <c r="EM199" s="21" t="s">
        <v>16</v>
      </c>
      <c r="EN199" s="21" t="s">
        <v>17</v>
      </c>
      <c r="EO199" s="21" t="s">
        <v>18</v>
      </c>
      <c r="EP199" s="21" t="s">
        <v>19</v>
      </c>
      <c r="EQ199" s="21" t="s">
        <v>97</v>
      </c>
    </row>
    <row r="200" spans="1:164" x14ac:dyDescent="0.2">
      <c r="A200" s="1">
        <v>1</v>
      </c>
      <c r="B200" s="1" t="s">
        <v>303</v>
      </c>
      <c r="C200" s="21">
        <v>18</v>
      </c>
      <c r="D200" s="21">
        <v>16</v>
      </c>
      <c r="E200" s="21">
        <v>2</v>
      </c>
      <c r="F200" s="21">
        <v>0</v>
      </c>
      <c r="G200" s="21">
        <v>65</v>
      </c>
      <c r="H200" s="21">
        <v>10</v>
      </c>
      <c r="I200" s="18">
        <v>34</v>
      </c>
      <c r="J200" s="21">
        <v>55</v>
      </c>
      <c r="L200" s="35" t="s">
        <v>273</v>
      </c>
      <c r="M200" s="36"/>
      <c r="N200" s="31" t="s">
        <v>378</v>
      </c>
      <c r="O200" s="31" t="s">
        <v>153</v>
      </c>
      <c r="P200" s="32" t="s">
        <v>131</v>
      </c>
      <c r="Q200" s="33" t="s">
        <v>139</v>
      </c>
      <c r="R200" s="33" t="s">
        <v>110</v>
      </c>
      <c r="S200" s="31" t="s">
        <v>154</v>
      </c>
      <c r="T200" s="31" t="s">
        <v>175</v>
      </c>
      <c r="U200" s="31" t="s">
        <v>110</v>
      </c>
      <c r="V200" s="34" t="s">
        <v>217</v>
      </c>
      <c r="AA200" s="35" t="s">
        <v>273</v>
      </c>
      <c r="AB200" s="36"/>
      <c r="AC200" s="31"/>
      <c r="AD200" s="31"/>
      <c r="AE200" s="32" t="s">
        <v>207</v>
      </c>
      <c r="AF200" s="39" t="s">
        <v>132</v>
      </c>
      <c r="AG200" s="33"/>
      <c r="AH200" s="31"/>
      <c r="AI200" s="31"/>
      <c r="AJ200" s="31"/>
      <c r="AK200" s="34"/>
      <c r="AP200" s="1" t="s">
        <v>106</v>
      </c>
      <c r="AW200" s="40"/>
      <c r="AX200" s="41">
        <f t="shared" ref="AX200:BF203" si="220">(IF(N200="","",(IF(MID(N200,2,1)="-",LEFT(N200,1),LEFT(N200,2)))+0))</f>
        <v>1</v>
      </c>
      <c r="AY200" s="41">
        <f t="shared" si="220"/>
        <v>0</v>
      </c>
      <c r="AZ200" s="41">
        <f t="shared" si="220"/>
        <v>0</v>
      </c>
      <c r="BA200" s="41">
        <f t="shared" si="220"/>
        <v>0</v>
      </c>
      <c r="BB200" s="41">
        <f t="shared" si="220"/>
        <v>1</v>
      </c>
      <c r="BC200" s="41">
        <f t="shared" si="220"/>
        <v>0</v>
      </c>
      <c r="BD200" s="41">
        <f t="shared" si="220"/>
        <v>0</v>
      </c>
      <c r="BE200" s="41">
        <f t="shared" si="220"/>
        <v>1</v>
      </c>
      <c r="BF200" s="42">
        <f t="shared" si="220"/>
        <v>2</v>
      </c>
      <c r="BM200" s="21"/>
      <c r="BN200" s="21"/>
      <c r="BO200" s="21"/>
      <c r="BP200" s="43" t="str">
        <f t="shared" ref="BP200:BT208" si="221">(IF(AQ200="","",(IF(MID(AQ200,2,1)="-",LEFT(AQ200,1),LEFT(AQ200,2)))+0))</f>
        <v/>
      </c>
      <c r="BQ200" s="43" t="str">
        <f t="shared" si="221"/>
        <v/>
      </c>
      <c r="BR200" s="43" t="str">
        <f t="shared" si="221"/>
        <v/>
      </c>
      <c r="BS200" s="43" t="str">
        <f t="shared" si="221"/>
        <v/>
      </c>
      <c r="BT200" s="43" t="str">
        <f t="shared" si="221"/>
        <v/>
      </c>
      <c r="BU200" s="44"/>
      <c r="BV200" s="40"/>
      <c r="BW200" s="41">
        <f t="shared" ref="BW200:CE203" si="222">(IF(N200="","",IF(RIGHT(N200,2)="10",RIGHT(N200,2),RIGHT(N200,1))+0))</f>
        <v>6</v>
      </c>
      <c r="BX200" s="41">
        <f t="shared" si="222"/>
        <v>6</v>
      </c>
      <c r="BY200" s="41">
        <f t="shared" si="222"/>
        <v>1</v>
      </c>
      <c r="BZ200" s="41">
        <f t="shared" si="222"/>
        <v>3</v>
      </c>
      <c r="CA200" s="41">
        <f t="shared" si="222"/>
        <v>1</v>
      </c>
      <c r="CB200" s="41">
        <f t="shared" si="222"/>
        <v>10</v>
      </c>
      <c r="CC200" s="41">
        <f t="shared" si="222"/>
        <v>5</v>
      </c>
      <c r="CD200" s="41">
        <f t="shared" si="222"/>
        <v>1</v>
      </c>
      <c r="CE200" s="42">
        <f t="shared" si="222"/>
        <v>6</v>
      </c>
      <c r="CL200" s="21"/>
      <c r="CM200" s="21"/>
      <c r="CN200" s="21"/>
      <c r="CO200" s="43" t="str">
        <f t="shared" ref="CO200:CS208" si="223">(IF(AQ200="","",IF(RIGHT(AQ200,2)="10",RIGHT(AQ200,2),RIGHT(AQ200,1))+0))</f>
        <v/>
      </c>
      <c r="CP200" s="43" t="str">
        <f t="shared" si="223"/>
        <v/>
      </c>
      <c r="CQ200" s="43" t="str">
        <f t="shared" si="223"/>
        <v/>
      </c>
      <c r="CR200" s="43" t="str">
        <f t="shared" si="223"/>
        <v/>
      </c>
      <c r="CS200" s="43" t="str">
        <f t="shared" si="223"/>
        <v/>
      </c>
      <c r="CU200" s="40"/>
      <c r="CV200" s="41" t="str">
        <f t="shared" ref="CV200:DD203" si="224">(IF(N200="","",IF(AX200&gt;BW200,"H",IF(AX200&lt;BW200,"A","D"))))</f>
        <v>A</v>
      </c>
      <c r="CW200" s="41" t="str">
        <f t="shared" si="224"/>
        <v>A</v>
      </c>
      <c r="CX200" s="41" t="str">
        <f t="shared" si="224"/>
        <v>A</v>
      </c>
      <c r="CY200" s="41" t="str">
        <f t="shared" si="224"/>
        <v>A</v>
      </c>
      <c r="CZ200" s="41" t="str">
        <f t="shared" si="224"/>
        <v>D</v>
      </c>
      <c r="DA200" s="41" t="str">
        <f t="shared" si="224"/>
        <v>A</v>
      </c>
      <c r="DB200" s="41" t="str">
        <f t="shared" si="224"/>
        <v>A</v>
      </c>
      <c r="DC200" s="41" t="str">
        <f t="shared" si="224"/>
        <v>D</v>
      </c>
      <c r="DD200" s="42" t="str">
        <f t="shared" si="224"/>
        <v>A</v>
      </c>
      <c r="DK200" s="21"/>
      <c r="DL200" s="21"/>
      <c r="DM200" s="21"/>
      <c r="DN200" s="21" t="str">
        <f t="shared" ref="DN200:DR208" si="225">(IF(AQ200="","",IF(BP200&gt;CO200,"H",IF(BP200&lt;CO200,"A","D"))))</f>
        <v/>
      </c>
      <c r="DO200" s="21" t="str">
        <f t="shared" si="225"/>
        <v/>
      </c>
      <c r="DP200" s="21" t="str">
        <f t="shared" si="225"/>
        <v/>
      </c>
      <c r="DQ200" s="21" t="str">
        <f t="shared" si="225"/>
        <v/>
      </c>
      <c r="DR200" s="21" t="str">
        <f t="shared" si="225"/>
        <v/>
      </c>
      <c r="DT200" s="17" t="str">
        <f t="shared" ref="DT200:DT209" si="226">L200</f>
        <v>Banstead Athletic</v>
      </c>
      <c r="DU200" s="45">
        <f>SUM(EB200:ED200)</f>
        <v>18</v>
      </c>
      <c r="DV200" s="46">
        <f>COUNTIF($CU200:$DR200,"H")</f>
        <v>0</v>
      </c>
      <c r="DW200" s="46">
        <f>COUNTIF($CU200:$DR200,"D")</f>
        <v>2</v>
      </c>
      <c r="DX200" s="46">
        <f>COUNTIF($CU200:$DR200,"A")</f>
        <v>7</v>
      </c>
      <c r="DY200" s="46">
        <f>COUNTIF(CU$200:CU$209,"A")</f>
        <v>0</v>
      </c>
      <c r="DZ200" s="46">
        <f>COUNTIF(CU$200:CU$209,"D")</f>
        <v>3</v>
      </c>
      <c r="EA200" s="46">
        <f>COUNTIF(CU$200:CU$209,"H")</f>
        <v>6</v>
      </c>
      <c r="EB200" s="45">
        <f>DV200+DY200</f>
        <v>0</v>
      </c>
      <c r="EC200" s="45">
        <f t="shared" ref="EC200:ED209" si="227">DW200+DZ200</f>
        <v>5</v>
      </c>
      <c r="ED200" s="45">
        <f t="shared" si="227"/>
        <v>13</v>
      </c>
      <c r="EE200" s="47">
        <f>SUM($AW200:$BT200)+SUM(BV$200:BV$209)</f>
        <v>13</v>
      </c>
      <c r="EF200" s="47">
        <f>SUM($BV200:$CS200)+SUM(AW$200:AW$209)</f>
        <v>73</v>
      </c>
      <c r="EG200" s="45">
        <f t="shared" ref="EG200:EG209" si="228">(EB200*2)+EC200</f>
        <v>5</v>
      </c>
      <c r="EH200" s="47">
        <f>EE200-EF200</f>
        <v>-60</v>
      </c>
      <c r="EI200" s="44"/>
      <c r="EJ200" s="46">
        <f t="shared" ref="EJ200:EJ209" si="229">VLOOKUP($DT200,$B$200:$J$209,2,0)</f>
        <v>18</v>
      </c>
      <c r="EK200" s="46">
        <f t="shared" ref="EK200:EK209" si="230">VLOOKUP($DT200,$B$200:$J$209,3,0)</f>
        <v>0</v>
      </c>
      <c r="EL200" s="46">
        <f t="shared" ref="EL200:EL209" si="231">VLOOKUP($DT200,$B$200:$J$209,4,0)</f>
        <v>5</v>
      </c>
      <c r="EM200" s="46">
        <f t="shared" ref="EM200:EM209" si="232">VLOOKUP($DT200,$B$200:$J$209,5,0)</f>
        <v>13</v>
      </c>
      <c r="EN200" s="46">
        <f t="shared" ref="EN200:EN209" si="233">VLOOKUP($DT200,$B$200:$J$209,6,0)</f>
        <v>13</v>
      </c>
      <c r="EO200" s="46">
        <f t="shared" ref="EO200:EO209" si="234">VLOOKUP($DT200,$B$200:$J$209,7,0)</f>
        <v>73</v>
      </c>
      <c r="EP200" s="46">
        <f t="shared" ref="EP200:EP209" si="235">VLOOKUP($DT200,$B$200:$J$209,8,0)</f>
        <v>5</v>
      </c>
      <c r="EQ200" s="46">
        <f t="shared" ref="EQ200:EQ209" si="236">VLOOKUP($DT200,$B$200:$J$209,9,0)</f>
        <v>-60</v>
      </c>
      <c r="ES200" s="1">
        <f>IF(DU200=EJ200,0,1)</f>
        <v>0</v>
      </c>
      <c r="ET200" s="1">
        <f>IF(EB200=EK200,0,1)</f>
        <v>0</v>
      </c>
      <c r="EU200" s="1">
        <f t="shared" ref="EU200:EZ209" si="237">IF(EC200=EL200,0,1)</f>
        <v>0</v>
      </c>
      <c r="EV200" s="1">
        <f t="shared" si="237"/>
        <v>0</v>
      </c>
      <c r="EW200" s="1">
        <f t="shared" si="237"/>
        <v>0</v>
      </c>
      <c r="EX200" s="1">
        <f t="shared" si="237"/>
        <v>0</v>
      </c>
      <c r="EY200" s="1">
        <f t="shared" si="237"/>
        <v>0</v>
      </c>
      <c r="EZ200" s="1">
        <f t="shared" si="237"/>
        <v>0</v>
      </c>
    </row>
    <row r="201" spans="1:164" x14ac:dyDescent="0.2">
      <c r="A201" s="1">
        <v>2</v>
      </c>
      <c r="B201" s="1" t="s">
        <v>388</v>
      </c>
      <c r="C201" s="21">
        <v>18</v>
      </c>
      <c r="D201" s="21">
        <v>15</v>
      </c>
      <c r="E201" s="21">
        <v>2</v>
      </c>
      <c r="F201" s="21">
        <v>1</v>
      </c>
      <c r="G201" s="21">
        <v>65</v>
      </c>
      <c r="H201" s="21">
        <v>18</v>
      </c>
      <c r="I201" s="18">
        <v>32</v>
      </c>
      <c r="J201" s="21">
        <v>47</v>
      </c>
      <c r="L201" s="48" t="s">
        <v>321</v>
      </c>
      <c r="M201" s="85" t="s">
        <v>122</v>
      </c>
      <c r="N201" s="50"/>
      <c r="O201" s="86" t="s">
        <v>123</v>
      </c>
      <c r="P201" s="52" t="s">
        <v>112</v>
      </c>
      <c r="Q201" s="53" t="s">
        <v>213</v>
      </c>
      <c r="R201" s="53" t="s">
        <v>141</v>
      </c>
      <c r="S201" s="53" t="s">
        <v>140</v>
      </c>
      <c r="T201" s="53" t="s">
        <v>216</v>
      </c>
      <c r="U201" s="53" t="s">
        <v>102</v>
      </c>
      <c r="V201" s="70" t="s">
        <v>208</v>
      </c>
      <c r="AA201" s="48" t="s">
        <v>321</v>
      </c>
      <c r="AB201" s="85"/>
      <c r="AC201" s="50"/>
      <c r="AD201" s="86"/>
      <c r="AE201" s="52" t="s">
        <v>134</v>
      </c>
      <c r="AF201" s="51" t="s">
        <v>389</v>
      </c>
      <c r="AG201" s="53"/>
      <c r="AH201" s="53"/>
      <c r="AI201" s="53"/>
      <c r="AJ201" s="53"/>
      <c r="AK201" s="63" t="s">
        <v>390</v>
      </c>
      <c r="AP201" s="1" t="s">
        <v>391</v>
      </c>
      <c r="AW201" s="58">
        <f t="shared" ref="AW201:AZ209" si="238">(IF(M201="","",(IF(MID(M201,2,1)="-",LEFT(M201,1),LEFT(M201,2)))+0))</f>
        <v>4</v>
      </c>
      <c r="AX201" s="59"/>
      <c r="AY201" s="60">
        <f t="shared" si="220"/>
        <v>3</v>
      </c>
      <c r="AZ201" s="60">
        <f t="shared" si="220"/>
        <v>5</v>
      </c>
      <c r="BA201" s="60">
        <f t="shared" si="220"/>
        <v>4</v>
      </c>
      <c r="BB201" s="60">
        <f t="shared" si="220"/>
        <v>3</v>
      </c>
      <c r="BC201" s="60">
        <f t="shared" si="220"/>
        <v>2</v>
      </c>
      <c r="BD201" s="60">
        <f t="shared" si="220"/>
        <v>0</v>
      </c>
      <c r="BE201" s="60">
        <f t="shared" si="220"/>
        <v>3</v>
      </c>
      <c r="BF201" s="61">
        <f t="shared" si="220"/>
        <v>1</v>
      </c>
      <c r="BM201" s="21"/>
      <c r="BN201" s="21"/>
      <c r="BO201" s="21"/>
      <c r="BP201" s="43" t="str">
        <f t="shared" si="221"/>
        <v/>
      </c>
      <c r="BQ201" s="43" t="str">
        <f t="shared" si="221"/>
        <v/>
      </c>
      <c r="BR201" s="43" t="str">
        <f t="shared" si="221"/>
        <v/>
      </c>
      <c r="BS201" s="43" t="str">
        <f t="shared" si="221"/>
        <v/>
      </c>
      <c r="BT201" s="43" t="str">
        <f t="shared" si="221"/>
        <v/>
      </c>
      <c r="BU201" s="44"/>
      <c r="BV201" s="58">
        <f t="shared" ref="BV201:BY209" si="239">(IF(M201="","",IF(RIGHT(M201,2)="10",RIGHT(M201,2),RIGHT(M201,1))+0))</f>
        <v>1</v>
      </c>
      <c r="BW201" s="59"/>
      <c r="BX201" s="60">
        <f t="shared" si="222"/>
        <v>1</v>
      </c>
      <c r="BY201" s="60">
        <f t="shared" si="222"/>
        <v>0</v>
      </c>
      <c r="BZ201" s="60">
        <f t="shared" si="222"/>
        <v>0</v>
      </c>
      <c r="CA201" s="60">
        <f t="shared" si="222"/>
        <v>2</v>
      </c>
      <c r="CB201" s="60">
        <f t="shared" si="222"/>
        <v>3</v>
      </c>
      <c r="CC201" s="60">
        <f t="shared" si="222"/>
        <v>2</v>
      </c>
      <c r="CD201" s="60">
        <f t="shared" si="222"/>
        <v>0</v>
      </c>
      <c r="CE201" s="61">
        <f t="shared" si="222"/>
        <v>0</v>
      </c>
      <c r="CL201" s="21"/>
      <c r="CM201" s="21"/>
      <c r="CN201" s="21"/>
      <c r="CO201" s="43" t="str">
        <f t="shared" si="223"/>
        <v/>
      </c>
      <c r="CP201" s="43" t="str">
        <f t="shared" si="223"/>
        <v/>
      </c>
      <c r="CQ201" s="43" t="str">
        <f t="shared" si="223"/>
        <v/>
      </c>
      <c r="CR201" s="43" t="str">
        <f t="shared" si="223"/>
        <v/>
      </c>
      <c r="CS201" s="43" t="str">
        <f t="shared" si="223"/>
        <v/>
      </c>
      <c r="CU201" s="58" t="str">
        <f t="shared" ref="CU201:CX209" si="240">(IF(M201="","",IF(AW201&gt;BV201,"H",IF(AW201&lt;BV201,"A","D"))))</f>
        <v>H</v>
      </c>
      <c r="CV201" s="59"/>
      <c r="CW201" s="60" t="str">
        <f t="shared" si="224"/>
        <v>H</v>
      </c>
      <c r="CX201" s="60" t="str">
        <f t="shared" si="224"/>
        <v>H</v>
      </c>
      <c r="CY201" s="60" t="str">
        <f t="shared" si="224"/>
        <v>H</v>
      </c>
      <c r="CZ201" s="60" t="str">
        <f t="shared" si="224"/>
        <v>H</v>
      </c>
      <c r="DA201" s="60" t="str">
        <f t="shared" si="224"/>
        <v>A</v>
      </c>
      <c r="DB201" s="60" t="str">
        <f t="shared" si="224"/>
        <v>A</v>
      </c>
      <c r="DC201" s="60" t="str">
        <f t="shared" si="224"/>
        <v>H</v>
      </c>
      <c r="DD201" s="61" t="str">
        <f t="shared" si="224"/>
        <v>H</v>
      </c>
      <c r="DK201" s="21"/>
      <c r="DL201" s="21"/>
      <c r="DM201" s="21"/>
      <c r="DN201" s="21" t="str">
        <f t="shared" si="225"/>
        <v/>
      </c>
      <c r="DO201" s="21" t="str">
        <f t="shared" si="225"/>
        <v/>
      </c>
      <c r="DP201" s="21" t="str">
        <f t="shared" si="225"/>
        <v/>
      </c>
      <c r="DQ201" s="21" t="str">
        <f t="shared" si="225"/>
        <v/>
      </c>
      <c r="DR201" s="21" t="str">
        <f t="shared" si="225"/>
        <v/>
      </c>
      <c r="DT201" s="17" t="str">
        <f t="shared" si="226"/>
        <v>Croydon</v>
      </c>
      <c r="DU201" s="45">
        <f t="shared" ref="DU201:DU209" si="241">SUM(EB201:ED201)</f>
        <v>18</v>
      </c>
      <c r="DV201" s="46">
        <f t="shared" ref="DV201:DV209" si="242">COUNTIF($CU201:$DR201,"H")</f>
        <v>7</v>
      </c>
      <c r="DW201" s="46">
        <f t="shared" ref="DW201:DW209" si="243">COUNTIF($CU201:$DR201,"D")</f>
        <v>0</v>
      </c>
      <c r="DX201" s="46">
        <f t="shared" ref="DX201:DX209" si="244">COUNTIF($CU201:$DR201,"A")</f>
        <v>2</v>
      </c>
      <c r="DY201" s="46">
        <f>COUNTIF(CV$200:CV$209,"A")</f>
        <v>5</v>
      </c>
      <c r="DZ201" s="46">
        <f>COUNTIF(CV$200:CV$209,"D")</f>
        <v>2</v>
      </c>
      <c r="EA201" s="46">
        <f>COUNTIF(CV$200:CV$209,"H")</f>
        <v>2</v>
      </c>
      <c r="EB201" s="45">
        <f t="shared" ref="EB201:EB209" si="245">DV201+DY201</f>
        <v>12</v>
      </c>
      <c r="EC201" s="45">
        <f t="shared" si="227"/>
        <v>2</v>
      </c>
      <c r="ED201" s="45">
        <f t="shared" si="227"/>
        <v>4</v>
      </c>
      <c r="EE201" s="47">
        <f>SUM($AW201:$BT201)+SUM(BW$200:BW$209)</f>
        <v>55</v>
      </c>
      <c r="EF201" s="47">
        <f>SUM($BV201:$CS201)+SUM(AX$200:AX$209)</f>
        <v>24</v>
      </c>
      <c r="EG201" s="45">
        <f t="shared" si="228"/>
        <v>26</v>
      </c>
      <c r="EH201" s="47">
        <f t="shared" ref="EH201:EH209" si="246">EE201-EF201</f>
        <v>31</v>
      </c>
      <c r="EI201" s="44"/>
      <c r="EJ201" s="46">
        <f t="shared" si="229"/>
        <v>18</v>
      </c>
      <c r="EK201" s="46">
        <f t="shared" si="230"/>
        <v>12</v>
      </c>
      <c r="EL201" s="46">
        <f t="shared" si="231"/>
        <v>2</v>
      </c>
      <c r="EM201" s="46">
        <f t="shared" si="232"/>
        <v>4</v>
      </c>
      <c r="EN201" s="46">
        <f t="shared" si="233"/>
        <v>55</v>
      </c>
      <c r="EO201" s="46">
        <f t="shared" si="234"/>
        <v>24</v>
      </c>
      <c r="EP201" s="46">
        <f t="shared" si="235"/>
        <v>26</v>
      </c>
      <c r="EQ201" s="46">
        <f t="shared" si="236"/>
        <v>31</v>
      </c>
      <c r="ES201" s="1">
        <f t="shared" ref="ES201:ES209" si="247">IF(DU201=EJ201,0,1)</f>
        <v>0</v>
      </c>
      <c r="ET201" s="1">
        <f t="shared" ref="ET201:ET209" si="248">IF(EB201=EK201,0,1)</f>
        <v>0</v>
      </c>
      <c r="EU201" s="1">
        <f t="shared" si="237"/>
        <v>0</v>
      </c>
      <c r="EV201" s="1">
        <f t="shared" si="237"/>
        <v>0</v>
      </c>
      <c r="EW201" s="1">
        <f t="shared" si="237"/>
        <v>0</v>
      </c>
      <c r="EX201" s="1">
        <f t="shared" si="237"/>
        <v>0</v>
      </c>
      <c r="EY201" s="1">
        <f t="shared" si="237"/>
        <v>0</v>
      </c>
      <c r="EZ201" s="1">
        <f t="shared" si="237"/>
        <v>0</v>
      </c>
    </row>
    <row r="202" spans="1:164" x14ac:dyDescent="0.2">
      <c r="A202" s="1">
        <v>3</v>
      </c>
      <c r="B202" s="1" t="s">
        <v>321</v>
      </c>
      <c r="C202" s="21">
        <v>18</v>
      </c>
      <c r="D202" s="21">
        <v>12</v>
      </c>
      <c r="E202" s="21">
        <v>2</v>
      </c>
      <c r="F202" s="21">
        <v>4</v>
      </c>
      <c r="G202" s="21">
        <v>55</v>
      </c>
      <c r="H202" s="21">
        <v>24</v>
      </c>
      <c r="I202" s="18">
        <v>26</v>
      </c>
      <c r="J202" s="21">
        <v>31</v>
      </c>
      <c r="L202" s="48" t="s">
        <v>392</v>
      </c>
      <c r="M202" s="85" t="s">
        <v>306</v>
      </c>
      <c r="N202" s="86" t="s">
        <v>141</v>
      </c>
      <c r="O202" s="50"/>
      <c r="P202" s="52" t="s">
        <v>208</v>
      </c>
      <c r="Q202" s="53" t="s">
        <v>202</v>
      </c>
      <c r="R202" s="53" t="s">
        <v>213</v>
      </c>
      <c r="S202" s="86" t="s">
        <v>216</v>
      </c>
      <c r="T202" s="86" t="s">
        <v>378</v>
      </c>
      <c r="U202" s="86" t="s">
        <v>213</v>
      </c>
      <c r="V202" s="90" t="s">
        <v>123</v>
      </c>
      <c r="AA202" s="48" t="s">
        <v>392</v>
      </c>
      <c r="AB202" s="85"/>
      <c r="AC202" s="86"/>
      <c r="AD202" s="50"/>
      <c r="AE202" s="52" t="s">
        <v>136</v>
      </c>
      <c r="AF202" s="51" t="s">
        <v>393</v>
      </c>
      <c r="AG202" s="53"/>
      <c r="AH202" s="51" t="s">
        <v>115</v>
      </c>
      <c r="AI202" s="86"/>
      <c r="AJ202" s="86"/>
      <c r="AK202" s="90"/>
      <c r="AW202" s="58">
        <f t="shared" si="238"/>
        <v>5</v>
      </c>
      <c r="AX202" s="60">
        <f t="shared" si="238"/>
        <v>3</v>
      </c>
      <c r="AY202" s="59"/>
      <c r="AZ202" s="60">
        <f t="shared" si="220"/>
        <v>1</v>
      </c>
      <c r="BA202" s="60">
        <f t="shared" si="220"/>
        <v>7</v>
      </c>
      <c r="BB202" s="60">
        <f t="shared" si="220"/>
        <v>4</v>
      </c>
      <c r="BC202" s="60">
        <f t="shared" si="220"/>
        <v>0</v>
      </c>
      <c r="BD202" s="60">
        <f t="shared" si="220"/>
        <v>1</v>
      </c>
      <c r="BE202" s="60">
        <f t="shared" si="220"/>
        <v>4</v>
      </c>
      <c r="BF202" s="61">
        <f t="shared" si="220"/>
        <v>3</v>
      </c>
      <c r="BM202" s="21"/>
      <c r="BN202" s="21"/>
      <c r="BO202" s="21"/>
      <c r="BP202" s="43" t="str">
        <f t="shared" si="221"/>
        <v/>
      </c>
      <c r="BQ202" s="43" t="str">
        <f t="shared" si="221"/>
        <v/>
      </c>
      <c r="BR202" s="43" t="str">
        <f t="shared" si="221"/>
        <v/>
      </c>
      <c r="BS202" s="43" t="str">
        <f t="shared" si="221"/>
        <v/>
      </c>
      <c r="BT202" s="43" t="str">
        <f t="shared" si="221"/>
        <v/>
      </c>
      <c r="BU202" s="44"/>
      <c r="BV202" s="58">
        <f t="shared" si="239"/>
        <v>1</v>
      </c>
      <c r="BW202" s="60">
        <f t="shared" si="239"/>
        <v>2</v>
      </c>
      <c r="BX202" s="59"/>
      <c r="BY202" s="60">
        <f t="shared" si="222"/>
        <v>0</v>
      </c>
      <c r="BZ202" s="60">
        <f t="shared" si="222"/>
        <v>0</v>
      </c>
      <c r="CA202" s="60">
        <f t="shared" si="222"/>
        <v>0</v>
      </c>
      <c r="CB202" s="60">
        <f t="shared" si="222"/>
        <v>2</v>
      </c>
      <c r="CC202" s="60">
        <f t="shared" si="222"/>
        <v>6</v>
      </c>
      <c r="CD202" s="60">
        <f t="shared" si="222"/>
        <v>0</v>
      </c>
      <c r="CE202" s="61">
        <f t="shared" si="222"/>
        <v>1</v>
      </c>
      <c r="CL202" s="21"/>
      <c r="CM202" s="21"/>
      <c r="CN202" s="21"/>
      <c r="CO202" s="43" t="str">
        <f t="shared" si="223"/>
        <v/>
      </c>
      <c r="CP202" s="43" t="str">
        <f t="shared" si="223"/>
        <v/>
      </c>
      <c r="CQ202" s="43" t="str">
        <f t="shared" si="223"/>
        <v/>
      </c>
      <c r="CR202" s="43" t="str">
        <f t="shared" si="223"/>
        <v/>
      </c>
      <c r="CS202" s="43" t="str">
        <f t="shared" si="223"/>
        <v/>
      </c>
      <c r="CU202" s="58" t="str">
        <f t="shared" si="240"/>
        <v>H</v>
      </c>
      <c r="CV202" s="60" t="str">
        <f t="shared" si="240"/>
        <v>H</v>
      </c>
      <c r="CW202" s="59"/>
      <c r="CX202" s="60" t="str">
        <f t="shared" si="224"/>
        <v>H</v>
      </c>
      <c r="CY202" s="60" t="str">
        <f t="shared" si="224"/>
        <v>H</v>
      </c>
      <c r="CZ202" s="60" t="str">
        <f t="shared" si="224"/>
        <v>H</v>
      </c>
      <c r="DA202" s="60" t="str">
        <f t="shared" si="224"/>
        <v>A</v>
      </c>
      <c r="DB202" s="60" t="str">
        <f t="shared" si="224"/>
        <v>A</v>
      </c>
      <c r="DC202" s="60" t="str">
        <f t="shared" si="224"/>
        <v>H</v>
      </c>
      <c r="DD202" s="61" t="str">
        <f t="shared" si="224"/>
        <v>H</v>
      </c>
      <c r="DK202" s="21"/>
      <c r="DL202" s="21"/>
      <c r="DM202" s="21"/>
      <c r="DN202" s="21" t="str">
        <f t="shared" si="225"/>
        <v/>
      </c>
      <c r="DO202" s="21" t="str">
        <f t="shared" si="225"/>
        <v/>
      </c>
      <c r="DP202" s="21" t="str">
        <f t="shared" si="225"/>
        <v/>
      </c>
      <c r="DQ202" s="21" t="str">
        <f t="shared" si="225"/>
        <v/>
      </c>
      <c r="DR202" s="21" t="str">
        <f t="shared" si="225"/>
        <v/>
      </c>
      <c r="DT202" s="17" t="str">
        <f t="shared" si="226"/>
        <v>Dulwich Hamlet</v>
      </c>
      <c r="DU202" s="45">
        <f t="shared" si="241"/>
        <v>18</v>
      </c>
      <c r="DV202" s="46">
        <f t="shared" si="242"/>
        <v>7</v>
      </c>
      <c r="DW202" s="46">
        <f t="shared" si="243"/>
        <v>0</v>
      </c>
      <c r="DX202" s="46">
        <f t="shared" si="244"/>
        <v>2</v>
      </c>
      <c r="DY202" s="46">
        <f>COUNTIF(CW$200:CW$209,"A")</f>
        <v>5</v>
      </c>
      <c r="DZ202" s="46">
        <f>COUNTIF(CW$200:CW$209,"D")</f>
        <v>0</v>
      </c>
      <c r="EA202" s="46">
        <f>COUNTIF(CW$200:CW$209,"H")</f>
        <v>4</v>
      </c>
      <c r="EB202" s="45">
        <f t="shared" si="245"/>
        <v>12</v>
      </c>
      <c r="EC202" s="45">
        <f t="shared" si="227"/>
        <v>0</v>
      </c>
      <c r="ED202" s="45">
        <f t="shared" si="227"/>
        <v>6</v>
      </c>
      <c r="EE202" s="47">
        <f>SUM($AW202:$BT202)+SUM(BX$200:BX$209)</f>
        <v>54</v>
      </c>
      <c r="EF202" s="47">
        <f>SUM($BV202:$CS202)+SUM(AY$200:AY$209)</f>
        <v>30</v>
      </c>
      <c r="EG202" s="45">
        <f t="shared" si="228"/>
        <v>24</v>
      </c>
      <c r="EH202" s="47">
        <f t="shared" si="246"/>
        <v>24</v>
      </c>
      <c r="EI202" s="44"/>
      <c r="EJ202" s="46">
        <f t="shared" si="229"/>
        <v>18</v>
      </c>
      <c r="EK202" s="46">
        <f t="shared" si="230"/>
        <v>12</v>
      </c>
      <c r="EL202" s="46">
        <f t="shared" si="231"/>
        <v>0</v>
      </c>
      <c r="EM202" s="46">
        <f t="shared" si="232"/>
        <v>6</v>
      </c>
      <c r="EN202" s="46">
        <f t="shared" si="233"/>
        <v>54</v>
      </c>
      <c r="EO202" s="46">
        <f t="shared" si="234"/>
        <v>30</v>
      </c>
      <c r="EP202" s="46">
        <f t="shared" si="235"/>
        <v>24</v>
      </c>
      <c r="EQ202" s="46">
        <f t="shared" si="236"/>
        <v>24</v>
      </c>
      <c r="ES202" s="1">
        <f t="shared" si="247"/>
        <v>0</v>
      </c>
      <c r="ET202" s="1">
        <f t="shared" si="248"/>
        <v>0</v>
      </c>
      <c r="EU202" s="1">
        <f t="shared" si="237"/>
        <v>0</v>
      </c>
      <c r="EV202" s="1">
        <f t="shared" si="237"/>
        <v>0</v>
      </c>
      <c r="EW202" s="1">
        <f t="shared" si="237"/>
        <v>0</v>
      </c>
      <c r="EX202" s="1">
        <f t="shared" si="237"/>
        <v>0</v>
      </c>
      <c r="EY202" s="1">
        <f t="shared" si="237"/>
        <v>0</v>
      </c>
      <c r="EZ202" s="1">
        <f t="shared" si="237"/>
        <v>0</v>
      </c>
    </row>
    <row r="203" spans="1:164" x14ac:dyDescent="0.2">
      <c r="A203" s="1">
        <v>4</v>
      </c>
      <c r="B203" s="1" t="s">
        <v>392</v>
      </c>
      <c r="C203" s="21">
        <v>18</v>
      </c>
      <c r="D203" s="21">
        <v>12</v>
      </c>
      <c r="E203" s="21">
        <v>0</v>
      </c>
      <c r="F203" s="21">
        <v>6</v>
      </c>
      <c r="G203" s="21">
        <v>54</v>
      </c>
      <c r="H203" s="21">
        <v>30</v>
      </c>
      <c r="I203" s="18">
        <v>24</v>
      </c>
      <c r="J203" s="21">
        <v>24</v>
      </c>
      <c r="L203" s="64" t="s">
        <v>274</v>
      </c>
      <c r="M203" s="65" t="s">
        <v>110</v>
      </c>
      <c r="N203" s="52" t="s">
        <v>230</v>
      </c>
      <c r="O203" s="52" t="s">
        <v>113</v>
      </c>
      <c r="P203" s="50"/>
      <c r="Q203" s="52" t="s">
        <v>131</v>
      </c>
      <c r="R203" s="52" t="s">
        <v>122</v>
      </c>
      <c r="S203" s="52" t="s">
        <v>129</v>
      </c>
      <c r="T203" s="52" t="s">
        <v>109</v>
      </c>
      <c r="U203" s="52" t="s">
        <v>100</v>
      </c>
      <c r="V203" s="67" t="s">
        <v>230</v>
      </c>
      <c r="AA203" s="64" t="s">
        <v>274</v>
      </c>
      <c r="AB203" s="65" t="s">
        <v>137</v>
      </c>
      <c r="AC203" s="52" t="s">
        <v>394</v>
      </c>
      <c r="AD203" s="52" t="s">
        <v>158</v>
      </c>
      <c r="AE203" s="50"/>
      <c r="AF203" s="52" t="s">
        <v>103</v>
      </c>
      <c r="AG203" s="52" t="s">
        <v>393</v>
      </c>
      <c r="AH203" s="52" t="s">
        <v>395</v>
      </c>
      <c r="AI203" s="52" t="s">
        <v>119</v>
      </c>
      <c r="AJ203" s="52" t="s">
        <v>159</v>
      </c>
      <c r="AK203" s="67" t="s">
        <v>144</v>
      </c>
      <c r="AW203" s="58">
        <f t="shared" si="238"/>
        <v>1</v>
      </c>
      <c r="AX203" s="60">
        <f t="shared" si="238"/>
        <v>1</v>
      </c>
      <c r="AY203" s="60">
        <f t="shared" si="238"/>
        <v>1</v>
      </c>
      <c r="AZ203" s="59"/>
      <c r="BA203" s="60">
        <f t="shared" si="220"/>
        <v>0</v>
      </c>
      <c r="BB203" s="60">
        <f t="shared" si="220"/>
        <v>4</v>
      </c>
      <c r="BC203" s="60">
        <f t="shared" si="220"/>
        <v>2</v>
      </c>
      <c r="BD203" s="60">
        <f t="shared" si="220"/>
        <v>1</v>
      </c>
      <c r="BE203" s="60">
        <f t="shared" si="220"/>
        <v>2</v>
      </c>
      <c r="BF203" s="61">
        <f t="shared" si="220"/>
        <v>1</v>
      </c>
      <c r="BM203" s="21"/>
      <c r="BN203" s="21"/>
      <c r="BO203" s="21"/>
      <c r="BP203" s="43" t="str">
        <f t="shared" si="221"/>
        <v/>
      </c>
      <c r="BQ203" s="43" t="str">
        <f t="shared" si="221"/>
        <v/>
      </c>
      <c r="BR203" s="43" t="str">
        <f t="shared" si="221"/>
        <v/>
      </c>
      <c r="BS203" s="43" t="str">
        <f t="shared" si="221"/>
        <v/>
      </c>
      <c r="BT203" s="43" t="str">
        <f t="shared" si="221"/>
        <v/>
      </c>
      <c r="BU203" s="44"/>
      <c r="BV203" s="58">
        <f t="shared" si="239"/>
        <v>1</v>
      </c>
      <c r="BW203" s="60">
        <f t="shared" si="239"/>
        <v>3</v>
      </c>
      <c r="BX203" s="60">
        <f t="shared" si="239"/>
        <v>4</v>
      </c>
      <c r="BY203" s="59"/>
      <c r="BZ203" s="60">
        <f t="shared" si="222"/>
        <v>1</v>
      </c>
      <c r="CA203" s="60">
        <f t="shared" si="222"/>
        <v>1</v>
      </c>
      <c r="CB203" s="60">
        <f t="shared" si="222"/>
        <v>4</v>
      </c>
      <c r="CC203" s="60">
        <f t="shared" si="222"/>
        <v>5</v>
      </c>
      <c r="CD203" s="60">
        <f t="shared" si="222"/>
        <v>2</v>
      </c>
      <c r="CE203" s="61">
        <f t="shared" si="222"/>
        <v>3</v>
      </c>
      <c r="CL203" s="21"/>
      <c r="CM203" s="21"/>
      <c r="CN203" s="21"/>
      <c r="CO203" s="43" t="str">
        <f t="shared" si="223"/>
        <v/>
      </c>
      <c r="CP203" s="43" t="str">
        <f t="shared" si="223"/>
        <v/>
      </c>
      <c r="CQ203" s="43" t="str">
        <f t="shared" si="223"/>
        <v/>
      </c>
      <c r="CR203" s="43" t="str">
        <f t="shared" si="223"/>
        <v/>
      </c>
      <c r="CS203" s="43" t="str">
        <f t="shared" si="223"/>
        <v/>
      </c>
      <c r="CU203" s="58" t="str">
        <f t="shared" si="240"/>
        <v>D</v>
      </c>
      <c r="CV203" s="60" t="str">
        <f t="shared" si="240"/>
        <v>A</v>
      </c>
      <c r="CW203" s="60" t="str">
        <f t="shared" si="240"/>
        <v>A</v>
      </c>
      <c r="CX203" s="59"/>
      <c r="CY203" s="60" t="str">
        <f t="shared" si="224"/>
        <v>A</v>
      </c>
      <c r="CZ203" s="60" t="str">
        <f t="shared" si="224"/>
        <v>H</v>
      </c>
      <c r="DA203" s="60" t="str">
        <f t="shared" si="224"/>
        <v>A</v>
      </c>
      <c r="DB203" s="60" t="str">
        <f t="shared" si="224"/>
        <v>A</v>
      </c>
      <c r="DC203" s="60" t="str">
        <f t="shared" si="224"/>
        <v>D</v>
      </c>
      <c r="DD203" s="61" t="str">
        <f t="shared" si="224"/>
        <v>A</v>
      </c>
      <c r="DK203" s="21"/>
      <c r="DL203" s="21"/>
      <c r="DM203" s="21"/>
      <c r="DN203" s="21" t="str">
        <f t="shared" si="225"/>
        <v/>
      </c>
      <c r="DO203" s="21" t="str">
        <f t="shared" si="225"/>
        <v/>
      </c>
      <c r="DP203" s="21" t="str">
        <f t="shared" si="225"/>
        <v/>
      </c>
      <c r="DQ203" s="21" t="str">
        <f t="shared" si="225"/>
        <v/>
      </c>
      <c r="DR203" s="21" t="str">
        <f t="shared" si="225"/>
        <v/>
      </c>
      <c r="DT203" s="17" t="str">
        <f t="shared" si="226"/>
        <v>Epsom &amp; Ewell</v>
      </c>
      <c r="DU203" s="45">
        <f t="shared" si="241"/>
        <v>18</v>
      </c>
      <c r="DV203" s="46">
        <f t="shared" si="242"/>
        <v>1</v>
      </c>
      <c r="DW203" s="46">
        <f t="shared" si="243"/>
        <v>2</v>
      </c>
      <c r="DX203" s="46">
        <f t="shared" si="244"/>
        <v>6</v>
      </c>
      <c r="DY203" s="46">
        <f>COUNTIF(CX$200:CX$209,"A")</f>
        <v>2</v>
      </c>
      <c r="DZ203" s="46">
        <f>COUNTIF(CX$200:CX$209,"D")</f>
        <v>0</v>
      </c>
      <c r="EA203" s="46">
        <f>COUNTIF(CX$200:CX$209,"H")</f>
        <v>7</v>
      </c>
      <c r="EB203" s="45">
        <f t="shared" si="245"/>
        <v>3</v>
      </c>
      <c r="EC203" s="45">
        <f t="shared" si="227"/>
        <v>2</v>
      </c>
      <c r="ED203" s="45">
        <f t="shared" si="227"/>
        <v>13</v>
      </c>
      <c r="EE203" s="47">
        <f>SUM($AW203:$BT203)+SUM(BY$200:BY$209)</f>
        <v>23</v>
      </c>
      <c r="EF203" s="47">
        <f>SUM($BV203:$CS203)+SUM(AZ$200:AZ$209)</f>
        <v>49</v>
      </c>
      <c r="EG203" s="45">
        <f t="shared" si="228"/>
        <v>8</v>
      </c>
      <c r="EH203" s="47">
        <f t="shared" si="246"/>
        <v>-26</v>
      </c>
      <c r="EI203" s="44"/>
      <c r="EJ203" s="46">
        <f t="shared" si="229"/>
        <v>18</v>
      </c>
      <c r="EK203" s="46">
        <f t="shared" si="230"/>
        <v>3</v>
      </c>
      <c r="EL203" s="46">
        <f t="shared" si="231"/>
        <v>2</v>
      </c>
      <c r="EM203" s="46">
        <f t="shared" si="232"/>
        <v>13</v>
      </c>
      <c r="EN203" s="46">
        <f t="shared" si="233"/>
        <v>23</v>
      </c>
      <c r="EO203" s="46">
        <f t="shared" si="234"/>
        <v>49</v>
      </c>
      <c r="EP203" s="46">
        <f t="shared" si="235"/>
        <v>8</v>
      </c>
      <c r="EQ203" s="46">
        <f t="shared" si="236"/>
        <v>-26</v>
      </c>
      <c r="ES203" s="1">
        <f t="shared" si="247"/>
        <v>0</v>
      </c>
      <c r="ET203" s="1">
        <f t="shared" si="248"/>
        <v>0</v>
      </c>
      <c r="EU203" s="1">
        <f t="shared" si="237"/>
        <v>0</v>
      </c>
      <c r="EV203" s="1">
        <f t="shared" si="237"/>
        <v>0</v>
      </c>
      <c r="EW203" s="1">
        <f t="shared" si="237"/>
        <v>0</v>
      </c>
      <c r="EX203" s="1">
        <f t="shared" si="237"/>
        <v>0</v>
      </c>
      <c r="EY203" s="1">
        <f t="shared" si="237"/>
        <v>0</v>
      </c>
      <c r="EZ203" s="1">
        <f t="shared" si="237"/>
        <v>0</v>
      </c>
    </row>
    <row r="204" spans="1:164" x14ac:dyDescent="0.2">
      <c r="A204" s="1">
        <v>5</v>
      </c>
      <c r="B204" s="1" t="s">
        <v>288</v>
      </c>
      <c r="C204" s="21">
        <v>18</v>
      </c>
      <c r="D204" s="21">
        <v>10</v>
      </c>
      <c r="E204" s="21">
        <v>1</v>
      </c>
      <c r="F204" s="21">
        <v>7</v>
      </c>
      <c r="G204" s="21">
        <v>42</v>
      </c>
      <c r="H204" s="21">
        <v>34</v>
      </c>
      <c r="I204" s="18">
        <v>21</v>
      </c>
      <c r="J204" s="21">
        <v>8</v>
      </c>
      <c r="L204" s="48" t="s">
        <v>282</v>
      </c>
      <c r="M204" s="62" t="s">
        <v>100</v>
      </c>
      <c r="N204" s="53" t="s">
        <v>157</v>
      </c>
      <c r="O204" s="53" t="s">
        <v>184</v>
      </c>
      <c r="P204" s="52" t="s">
        <v>139</v>
      </c>
      <c r="Q204" s="50"/>
      <c r="R204" s="53" t="s">
        <v>213</v>
      </c>
      <c r="S204" s="53" t="s">
        <v>244</v>
      </c>
      <c r="T204" s="53" t="s">
        <v>184</v>
      </c>
      <c r="U204" s="53" t="s">
        <v>121</v>
      </c>
      <c r="V204" s="70" t="s">
        <v>184</v>
      </c>
      <c r="AA204" s="48" t="s">
        <v>282</v>
      </c>
      <c r="AB204" s="56" t="s">
        <v>116</v>
      </c>
      <c r="AC204" s="51" t="s">
        <v>396</v>
      </c>
      <c r="AD204" s="63" t="s">
        <v>353</v>
      </c>
      <c r="AE204" s="52" t="s">
        <v>397</v>
      </c>
      <c r="AF204" s="50"/>
      <c r="AG204" s="51" t="s">
        <v>398</v>
      </c>
      <c r="AH204" s="51" t="s">
        <v>144</v>
      </c>
      <c r="AI204" s="51" t="s">
        <v>159</v>
      </c>
      <c r="AJ204" s="51" t="s">
        <v>115</v>
      </c>
      <c r="AK204" s="57" t="s">
        <v>136</v>
      </c>
      <c r="AW204" s="58">
        <f t="shared" si="238"/>
        <v>2</v>
      </c>
      <c r="AX204" s="60">
        <f t="shared" si="238"/>
        <v>3</v>
      </c>
      <c r="AY204" s="60">
        <f t="shared" si="238"/>
        <v>1</v>
      </c>
      <c r="AZ204" s="60">
        <f t="shared" si="238"/>
        <v>0</v>
      </c>
      <c r="BA204" s="59"/>
      <c r="BB204" s="60">
        <f>(IF(R204="","",(IF(MID(R204,2,1)="-",LEFT(R204,1),LEFT(R204,2)))+0))</f>
        <v>4</v>
      </c>
      <c r="BC204" s="60">
        <f>(IF(S204="","",(IF(MID(S204,2,1)="-",LEFT(S204,1),LEFT(S204,2)))+0))</f>
        <v>0</v>
      </c>
      <c r="BD204" s="60">
        <f>(IF(T204="","",(IF(MID(T204,2,1)="-",LEFT(T204,1),LEFT(T204,2)))+0))</f>
        <v>1</v>
      </c>
      <c r="BE204" s="60">
        <f>(IF(U204="","",(IF(MID(U204,2,1)="-",LEFT(U204,1),LEFT(U204,2)))+0))</f>
        <v>2</v>
      </c>
      <c r="BF204" s="61">
        <f>(IF(V204="","",(IF(MID(V204,2,1)="-",LEFT(V204,1),LEFT(V204,2)))+0))</f>
        <v>1</v>
      </c>
      <c r="BM204" s="21"/>
      <c r="BN204" s="21"/>
      <c r="BO204" s="21"/>
      <c r="BP204" s="43" t="str">
        <f t="shared" si="221"/>
        <v/>
      </c>
      <c r="BQ204" s="43" t="str">
        <f t="shared" si="221"/>
        <v/>
      </c>
      <c r="BR204" s="43" t="str">
        <f t="shared" si="221"/>
        <v/>
      </c>
      <c r="BS204" s="43" t="str">
        <f t="shared" si="221"/>
        <v/>
      </c>
      <c r="BT204" s="43" t="str">
        <f t="shared" si="221"/>
        <v/>
      </c>
      <c r="BU204" s="44"/>
      <c r="BV204" s="58">
        <f t="shared" si="239"/>
        <v>2</v>
      </c>
      <c r="BW204" s="60">
        <f t="shared" si="239"/>
        <v>3</v>
      </c>
      <c r="BX204" s="60">
        <f t="shared" si="239"/>
        <v>2</v>
      </c>
      <c r="BY204" s="60">
        <f t="shared" si="239"/>
        <v>3</v>
      </c>
      <c r="BZ204" s="59"/>
      <c r="CA204" s="60">
        <f>(IF(R204="","",IF(RIGHT(R204,2)="10",RIGHT(R204,2),RIGHT(R204,1))+0))</f>
        <v>0</v>
      </c>
      <c r="CB204" s="60">
        <f>(IF(S204="","",IF(RIGHT(S204,2)="10",RIGHT(S204,2),RIGHT(S204,1))+0))</f>
        <v>0</v>
      </c>
      <c r="CC204" s="60">
        <f>(IF(T204="","",IF(RIGHT(T204,2)="10",RIGHT(T204,2),RIGHT(T204,1))+0))</f>
        <v>2</v>
      </c>
      <c r="CD204" s="60">
        <f>(IF(U204="","",IF(RIGHT(U204,2)="10",RIGHT(U204,2),RIGHT(U204,1))+0))</f>
        <v>1</v>
      </c>
      <c r="CE204" s="61">
        <f>(IF(V204="","",IF(RIGHT(V204,2)="10",RIGHT(V204,2),RIGHT(V204,1))+0))</f>
        <v>2</v>
      </c>
      <c r="CL204" s="21"/>
      <c r="CM204" s="21"/>
      <c r="CN204" s="21"/>
      <c r="CO204" s="43" t="str">
        <f t="shared" si="223"/>
        <v/>
      </c>
      <c r="CP204" s="43" t="str">
        <f t="shared" si="223"/>
        <v/>
      </c>
      <c r="CQ204" s="43" t="str">
        <f t="shared" si="223"/>
        <v/>
      </c>
      <c r="CR204" s="43" t="str">
        <f t="shared" si="223"/>
        <v/>
      </c>
      <c r="CS204" s="43" t="str">
        <f t="shared" si="223"/>
        <v/>
      </c>
      <c r="CU204" s="58" t="str">
        <f t="shared" si="240"/>
        <v>D</v>
      </c>
      <c r="CV204" s="60" t="str">
        <f t="shared" si="240"/>
        <v>D</v>
      </c>
      <c r="CW204" s="60" t="str">
        <f t="shared" si="240"/>
        <v>A</v>
      </c>
      <c r="CX204" s="60" t="str">
        <f t="shared" si="240"/>
        <v>A</v>
      </c>
      <c r="CY204" s="59"/>
      <c r="CZ204" s="60" t="str">
        <f>(IF(R204="","",IF(BB204&gt;CA204,"H",IF(BB204&lt;CA204,"A","D"))))</f>
        <v>H</v>
      </c>
      <c r="DA204" s="60" t="str">
        <f>(IF(S204="","",IF(BC204&gt;CB204,"H",IF(BC204&lt;CB204,"A","D"))))</f>
        <v>D</v>
      </c>
      <c r="DB204" s="60" t="str">
        <f>(IF(T204="","",IF(BD204&gt;CC204,"H",IF(BD204&lt;CC204,"A","D"))))</f>
        <v>A</v>
      </c>
      <c r="DC204" s="60" t="str">
        <f>(IF(U204="","",IF(BE204&gt;CD204,"H",IF(BE204&lt;CD204,"A","D"))))</f>
        <v>H</v>
      </c>
      <c r="DD204" s="61" t="str">
        <f>(IF(V204="","",IF(BF204&gt;CE204,"H",IF(BF204&lt;CE204,"A","D"))))</f>
        <v>A</v>
      </c>
      <c r="DK204" s="21"/>
      <c r="DL204" s="21"/>
      <c r="DM204" s="21"/>
      <c r="DN204" s="21" t="str">
        <f t="shared" si="225"/>
        <v/>
      </c>
      <c r="DO204" s="21" t="str">
        <f t="shared" si="225"/>
        <v/>
      </c>
      <c r="DP204" s="21" t="str">
        <f t="shared" si="225"/>
        <v/>
      </c>
      <c r="DQ204" s="21" t="str">
        <f t="shared" si="225"/>
        <v/>
      </c>
      <c r="DR204" s="21" t="str">
        <f t="shared" si="225"/>
        <v/>
      </c>
      <c r="DT204" s="17" t="str">
        <f t="shared" si="226"/>
        <v>Hampton</v>
      </c>
      <c r="DU204" s="45">
        <f t="shared" si="241"/>
        <v>18</v>
      </c>
      <c r="DV204" s="46">
        <f t="shared" si="242"/>
        <v>2</v>
      </c>
      <c r="DW204" s="46">
        <f t="shared" si="243"/>
        <v>3</v>
      </c>
      <c r="DX204" s="46">
        <f t="shared" si="244"/>
        <v>4</v>
      </c>
      <c r="DY204" s="46">
        <f>COUNTIF(CY$200:CY$209,"A")</f>
        <v>3</v>
      </c>
      <c r="DZ204" s="46">
        <f>COUNTIF(CY$200:CY$209,"D")</f>
        <v>0</v>
      </c>
      <c r="EA204" s="46">
        <f>COUNTIF(CY$200:CY$209,"H")</f>
        <v>6</v>
      </c>
      <c r="EB204" s="45">
        <f t="shared" si="245"/>
        <v>5</v>
      </c>
      <c r="EC204" s="45">
        <f t="shared" si="227"/>
        <v>3</v>
      </c>
      <c r="ED204" s="45">
        <f t="shared" si="227"/>
        <v>10</v>
      </c>
      <c r="EE204" s="47">
        <f>SUM($AW204:$BT204)+SUM(BZ$200:BZ$209)</f>
        <v>23</v>
      </c>
      <c r="EF204" s="47">
        <f>SUM($BV204:$CS204)+SUM(BA$200:BA$209)</f>
        <v>39</v>
      </c>
      <c r="EG204" s="45">
        <f t="shared" si="228"/>
        <v>13</v>
      </c>
      <c r="EH204" s="47">
        <f t="shared" si="246"/>
        <v>-16</v>
      </c>
      <c r="EI204" s="44"/>
      <c r="EJ204" s="46">
        <f t="shared" si="229"/>
        <v>18</v>
      </c>
      <c r="EK204" s="46">
        <f t="shared" si="230"/>
        <v>5</v>
      </c>
      <c r="EL204" s="46">
        <f t="shared" si="231"/>
        <v>3</v>
      </c>
      <c r="EM204" s="46">
        <f t="shared" si="232"/>
        <v>10</v>
      </c>
      <c r="EN204" s="46">
        <f t="shared" si="233"/>
        <v>23</v>
      </c>
      <c r="EO204" s="46">
        <f t="shared" si="234"/>
        <v>39</v>
      </c>
      <c r="EP204" s="46">
        <f t="shared" si="235"/>
        <v>13</v>
      </c>
      <c r="EQ204" s="46">
        <f t="shared" si="236"/>
        <v>-16</v>
      </c>
      <c r="ES204" s="1">
        <f t="shared" si="247"/>
        <v>0</v>
      </c>
      <c r="ET204" s="1">
        <f t="shared" si="248"/>
        <v>0</v>
      </c>
      <c r="EU204" s="1">
        <f t="shared" si="237"/>
        <v>0</v>
      </c>
      <c r="EV204" s="1">
        <f t="shared" si="237"/>
        <v>0</v>
      </c>
      <c r="EW204" s="1">
        <f t="shared" si="237"/>
        <v>0</v>
      </c>
      <c r="EX204" s="1">
        <f t="shared" si="237"/>
        <v>0</v>
      </c>
      <c r="EY204" s="1">
        <f t="shared" si="237"/>
        <v>0</v>
      </c>
      <c r="EZ204" s="1">
        <f t="shared" si="237"/>
        <v>0</v>
      </c>
    </row>
    <row r="205" spans="1:164" x14ac:dyDescent="0.2">
      <c r="A205" s="1">
        <v>6</v>
      </c>
      <c r="B205" s="1" t="s">
        <v>282</v>
      </c>
      <c r="C205" s="21">
        <v>18</v>
      </c>
      <c r="D205" s="21">
        <v>5</v>
      </c>
      <c r="E205" s="21">
        <v>3</v>
      </c>
      <c r="F205" s="21">
        <v>10</v>
      </c>
      <c r="G205" s="21">
        <v>23</v>
      </c>
      <c r="H205" s="21">
        <v>39</v>
      </c>
      <c r="I205" s="18">
        <v>13</v>
      </c>
      <c r="J205" s="21">
        <v>-16</v>
      </c>
      <c r="L205" s="48" t="s">
        <v>286</v>
      </c>
      <c r="M205" s="62" t="s">
        <v>110</v>
      </c>
      <c r="N205" s="53" t="s">
        <v>333</v>
      </c>
      <c r="O205" s="53" t="s">
        <v>216</v>
      </c>
      <c r="P205" s="52" t="s">
        <v>102</v>
      </c>
      <c r="Q205" s="53" t="s">
        <v>140</v>
      </c>
      <c r="R205" s="50"/>
      <c r="S205" s="53" t="s">
        <v>154</v>
      </c>
      <c r="T205" s="53" t="s">
        <v>113</v>
      </c>
      <c r="U205" s="53" t="s">
        <v>110</v>
      </c>
      <c r="V205" s="70" t="s">
        <v>110</v>
      </c>
      <c r="AA205" s="48" t="s">
        <v>286</v>
      </c>
      <c r="AB205" s="62"/>
      <c r="AC205" s="53"/>
      <c r="AD205" s="53"/>
      <c r="AE205" s="52" t="s">
        <v>382</v>
      </c>
      <c r="AF205" s="51" t="s">
        <v>133</v>
      </c>
      <c r="AG205" s="50"/>
      <c r="AH205" s="53"/>
      <c r="AI205" s="53"/>
      <c r="AJ205" s="53"/>
      <c r="AK205" s="70"/>
      <c r="AW205" s="58">
        <f t="shared" si="238"/>
        <v>1</v>
      </c>
      <c r="AX205" s="60">
        <f t="shared" si="238"/>
        <v>0</v>
      </c>
      <c r="AY205" s="60">
        <f t="shared" si="238"/>
        <v>0</v>
      </c>
      <c r="AZ205" s="60">
        <f t="shared" si="238"/>
        <v>3</v>
      </c>
      <c r="BA205" s="60">
        <f>(IF(Q205="","",(IF(MID(Q205,2,1)="-",LEFT(Q205,1),LEFT(Q205,2)))+0))</f>
        <v>2</v>
      </c>
      <c r="BB205" s="59"/>
      <c r="BC205" s="60">
        <f>(IF(S205="","",(IF(MID(S205,2,1)="-",LEFT(S205,1),LEFT(S205,2)))+0))</f>
        <v>0</v>
      </c>
      <c r="BD205" s="60">
        <f>(IF(T205="","",(IF(MID(T205,2,1)="-",LEFT(T205,1),LEFT(T205,2)))+0))</f>
        <v>1</v>
      </c>
      <c r="BE205" s="60">
        <f>(IF(U205="","",(IF(MID(U205,2,1)="-",LEFT(U205,1),LEFT(U205,2)))+0))</f>
        <v>1</v>
      </c>
      <c r="BF205" s="61">
        <f>(IF(V205="","",(IF(MID(V205,2,1)="-",LEFT(V205,1),LEFT(V205,2)))+0))</f>
        <v>1</v>
      </c>
      <c r="BM205" s="21"/>
      <c r="BN205" s="21"/>
      <c r="BO205" s="21"/>
      <c r="BP205" s="43" t="str">
        <f t="shared" si="221"/>
        <v/>
      </c>
      <c r="BQ205" s="43" t="str">
        <f t="shared" si="221"/>
        <v/>
      </c>
      <c r="BR205" s="43" t="str">
        <f t="shared" si="221"/>
        <v/>
      </c>
      <c r="BS205" s="43" t="str">
        <f t="shared" si="221"/>
        <v/>
      </c>
      <c r="BT205" s="43" t="str">
        <f t="shared" si="221"/>
        <v/>
      </c>
      <c r="BU205" s="44"/>
      <c r="BV205" s="58">
        <f t="shared" si="239"/>
        <v>1</v>
      </c>
      <c r="BW205" s="60">
        <f t="shared" si="239"/>
        <v>8</v>
      </c>
      <c r="BX205" s="60">
        <f t="shared" si="239"/>
        <v>2</v>
      </c>
      <c r="BY205" s="60">
        <f t="shared" si="239"/>
        <v>0</v>
      </c>
      <c r="BZ205" s="60">
        <f>(IF(Q205="","",IF(RIGHT(Q205,2)="10",RIGHT(Q205,2),RIGHT(Q205,1))+0))</f>
        <v>3</v>
      </c>
      <c r="CA205" s="59"/>
      <c r="CB205" s="60">
        <f>(IF(S205="","",IF(RIGHT(S205,2)="10",RIGHT(S205,2),RIGHT(S205,1))+0))</f>
        <v>10</v>
      </c>
      <c r="CC205" s="60">
        <f>(IF(T205="","",IF(RIGHT(T205,2)="10",RIGHT(T205,2),RIGHT(T205,1))+0))</f>
        <v>4</v>
      </c>
      <c r="CD205" s="60">
        <f>(IF(U205="","",IF(RIGHT(U205,2)="10",RIGHT(U205,2),RIGHT(U205,1))+0))</f>
        <v>1</v>
      </c>
      <c r="CE205" s="61">
        <f>(IF(V205="","",IF(RIGHT(V205,2)="10",RIGHT(V205,2),RIGHT(V205,1))+0))</f>
        <v>1</v>
      </c>
      <c r="CL205" s="21"/>
      <c r="CM205" s="21"/>
      <c r="CN205" s="21"/>
      <c r="CO205" s="43" t="str">
        <f t="shared" si="223"/>
        <v/>
      </c>
      <c r="CP205" s="43" t="str">
        <f t="shared" si="223"/>
        <v/>
      </c>
      <c r="CQ205" s="43" t="str">
        <f t="shared" si="223"/>
        <v/>
      </c>
      <c r="CR205" s="43" t="str">
        <f t="shared" si="223"/>
        <v/>
      </c>
      <c r="CS205" s="43" t="str">
        <f t="shared" si="223"/>
        <v/>
      </c>
      <c r="CU205" s="58" t="str">
        <f t="shared" si="240"/>
        <v>D</v>
      </c>
      <c r="CV205" s="60" t="str">
        <f t="shared" si="240"/>
        <v>A</v>
      </c>
      <c r="CW205" s="60" t="str">
        <f t="shared" si="240"/>
        <v>A</v>
      </c>
      <c r="CX205" s="60" t="str">
        <f t="shared" si="240"/>
        <v>H</v>
      </c>
      <c r="CY205" s="60" t="str">
        <f>(IF(Q205="","",IF(BA205&gt;BZ205,"H",IF(BA205&lt;BZ205,"A","D"))))</f>
        <v>A</v>
      </c>
      <c r="CZ205" s="59"/>
      <c r="DA205" s="60" t="str">
        <f>(IF(S205="","",IF(BC205&gt;CB205,"H",IF(BC205&lt;CB205,"A","D"))))</f>
        <v>A</v>
      </c>
      <c r="DB205" s="60" t="str">
        <f>(IF(T205="","",IF(BD205&gt;CC205,"H",IF(BD205&lt;CC205,"A","D"))))</f>
        <v>A</v>
      </c>
      <c r="DC205" s="60" t="str">
        <f>(IF(U205="","",IF(BE205&gt;CD205,"H",IF(BE205&lt;CD205,"A","D"))))</f>
        <v>D</v>
      </c>
      <c r="DD205" s="61" t="str">
        <f>(IF(V205="","",IF(BF205&gt;CE205,"H",IF(BF205&lt;CE205,"A","D"))))</f>
        <v>D</v>
      </c>
      <c r="DK205" s="21"/>
      <c r="DL205" s="21"/>
      <c r="DM205" s="21"/>
      <c r="DN205" s="21" t="str">
        <f t="shared" si="225"/>
        <v/>
      </c>
      <c r="DO205" s="21" t="str">
        <f t="shared" si="225"/>
        <v/>
      </c>
      <c r="DP205" s="21" t="str">
        <f t="shared" si="225"/>
        <v/>
      </c>
      <c r="DQ205" s="21" t="str">
        <f t="shared" si="225"/>
        <v/>
      </c>
      <c r="DR205" s="21" t="str">
        <f t="shared" si="225"/>
        <v/>
      </c>
      <c r="DT205" s="17" t="str">
        <f t="shared" si="226"/>
        <v>Redhill</v>
      </c>
      <c r="DU205" s="45">
        <f t="shared" si="241"/>
        <v>18</v>
      </c>
      <c r="DV205" s="46">
        <f t="shared" si="242"/>
        <v>1</v>
      </c>
      <c r="DW205" s="46">
        <f t="shared" si="243"/>
        <v>3</v>
      </c>
      <c r="DX205" s="46">
        <f t="shared" si="244"/>
        <v>5</v>
      </c>
      <c r="DY205" s="46">
        <f>COUNTIF(CZ$200:CZ$209,"A")</f>
        <v>0</v>
      </c>
      <c r="DZ205" s="46">
        <f>COUNTIF(CZ$200:CZ$209,"D")</f>
        <v>1</v>
      </c>
      <c r="EA205" s="46">
        <f>COUNTIF(CZ$200:CZ$209,"H")</f>
        <v>8</v>
      </c>
      <c r="EB205" s="45">
        <f t="shared" si="245"/>
        <v>1</v>
      </c>
      <c r="EC205" s="45">
        <f t="shared" si="227"/>
        <v>4</v>
      </c>
      <c r="ED205" s="45">
        <f t="shared" si="227"/>
        <v>13</v>
      </c>
      <c r="EE205" s="47">
        <f>SUM($AW205:$BT205)+SUM(CA$200:CA$209)</f>
        <v>14</v>
      </c>
      <c r="EF205" s="47">
        <f>SUM($BV205:$CS205)+SUM(BB$200:BB$209)</f>
        <v>66</v>
      </c>
      <c r="EG205" s="45">
        <f t="shared" si="228"/>
        <v>6</v>
      </c>
      <c r="EH205" s="47">
        <f t="shared" si="246"/>
        <v>-52</v>
      </c>
      <c r="EI205" s="44"/>
      <c r="EJ205" s="46">
        <f t="shared" si="229"/>
        <v>18</v>
      </c>
      <c r="EK205" s="46">
        <f t="shared" si="230"/>
        <v>1</v>
      </c>
      <c r="EL205" s="46">
        <f t="shared" si="231"/>
        <v>4</v>
      </c>
      <c r="EM205" s="46">
        <f t="shared" si="232"/>
        <v>13</v>
      </c>
      <c r="EN205" s="46">
        <f t="shared" si="233"/>
        <v>14</v>
      </c>
      <c r="EO205" s="46">
        <f t="shared" si="234"/>
        <v>66</v>
      </c>
      <c r="EP205" s="46">
        <f t="shared" si="235"/>
        <v>6</v>
      </c>
      <c r="EQ205" s="46">
        <f t="shared" si="236"/>
        <v>-52</v>
      </c>
      <c r="ES205" s="1">
        <f t="shared" si="247"/>
        <v>0</v>
      </c>
      <c r="ET205" s="1">
        <f t="shared" si="248"/>
        <v>0</v>
      </c>
      <c r="EU205" s="1">
        <f t="shared" si="237"/>
        <v>0</v>
      </c>
      <c r="EV205" s="1">
        <f t="shared" si="237"/>
        <v>0</v>
      </c>
      <c r="EW205" s="1">
        <f t="shared" si="237"/>
        <v>0</v>
      </c>
      <c r="EX205" s="1">
        <f t="shared" si="237"/>
        <v>0</v>
      </c>
      <c r="EY205" s="1">
        <f t="shared" si="237"/>
        <v>0</v>
      </c>
      <c r="EZ205" s="1">
        <f t="shared" si="237"/>
        <v>0</v>
      </c>
    </row>
    <row r="206" spans="1:164" x14ac:dyDescent="0.2">
      <c r="A206" s="1">
        <v>7</v>
      </c>
      <c r="B206" s="1" t="s">
        <v>377</v>
      </c>
      <c r="C206" s="21">
        <v>18</v>
      </c>
      <c r="D206" s="21">
        <v>4</v>
      </c>
      <c r="E206" s="21">
        <v>3</v>
      </c>
      <c r="F206" s="21">
        <v>11</v>
      </c>
      <c r="G206" s="21">
        <v>32</v>
      </c>
      <c r="H206" s="21">
        <v>43</v>
      </c>
      <c r="I206" s="18">
        <v>11</v>
      </c>
      <c r="J206" s="21">
        <v>-11</v>
      </c>
      <c r="L206" s="48" t="s">
        <v>303</v>
      </c>
      <c r="M206" s="85" t="s">
        <v>306</v>
      </c>
      <c r="N206" s="86" t="s">
        <v>146</v>
      </c>
      <c r="O206" s="86" t="s">
        <v>121</v>
      </c>
      <c r="P206" s="52" t="s">
        <v>102</v>
      </c>
      <c r="Q206" s="53" t="s">
        <v>146</v>
      </c>
      <c r="R206" s="53" t="s">
        <v>190</v>
      </c>
      <c r="S206" s="50"/>
      <c r="T206" s="86" t="s">
        <v>146</v>
      </c>
      <c r="U206" s="86" t="s">
        <v>122</v>
      </c>
      <c r="V206" s="90" t="s">
        <v>121</v>
      </c>
      <c r="AA206" s="48" t="s">
        <v>303</v>
      </c>
      <c r="AB206" s="85"/>
      <c r="AC206" s="86"/>
      <c r="AD206" s="86"/>
      <c r="AE206" s="52" t="s">
        <v>118</v>
      </c>
      <c r="AF206" s="63" t="s">
        <v>326</v>
      </c>
      <c r="AG206" s="53"/>
      <c r="AH206" s="50"/>
      <c r="AI206" s="86"/>
      <c r="AJ206" s="86"/>
      <c r="AK206" s="90"/>
      <c r="AW206" s="58">
        <f t="shared" si="238"/>
        <v>5</v>
      </c>
      <c r="AX206" s="60">
        <f t="shared" si="238"/>
        <v>2</v>
      </c>
      <c r="AY206" s="60">
        <f t="shared" si="238"/>
        <v>2</v>
      </c>
      <c r="AZ206" s="60">
        <f t="shared" si="238"/>
        <v>3</v>
      </c>
      <c r="BA206" s="60">
        <f>(IF(Q206="","",(IF(MID(Q206,2,1)="-",LEFT(Q206,1),LEFT(Q206,2)))+0))</f>
        <v>2</v>
      </c>
      <c r="BB206" s="60">
        <f>(IF(R206="","",(IF(MID(R206,2,1)="-",LEFT(R206,1),LEFT(R206,2)))+0))</f>
        <v>6</v>
      </c>
      <c r="BC206" s="59"/>
      <c r="BD206" s="60">
        <f>(IF(T206="","",(IF(MID(T206,2,1)="-",LEFT(T206,1),LEFT(T206,2)))+0))</f>
        <v>2</v>
      </c>
      <c r="BE206" s="60">
        <f>(IF(U206="","",(IF(MID(U206,2,1)="-",LEFT(U206,1),LEFT(U206,2)))+0))</f>
        <v>4</v>
      </c>
      <c r="BF206" s="61">
        <f>(IF(V206="","",(IF(MID(V206,2,1)="-",LEFT(V206,1),LEFT(V206,2)))+0))</f>
        <v>2</v>
      </c>
      <c r="BM206" s="21"/>
      <c r="BN206" s="21"/>
      <c r="BO206" s="21"/>
      <c r="BP206" s="43" t="str">
        <f t="shared" si="221"/>
        <v/>
      </c>
      <c r="BQ206" s="43" t="str">
        <f t="shared" si="221"/>
        <v/>
      </c>
      <c r="BR206" s="43" t="str">
        <f t="shared" si="221"/>
        <v/>
      </c>
      <c r="BS206" s="43" t="str">
        <f t="shared" si="221"/>
        <v/>
      </c>
      <c r="BT206" s="43" t="str">
        <f t="shared" si="221"/>
        <v/>
      </c>
      <c r="BU206" s="44"/>
      <c r="BV206" s="58">
        <f t="shared" si="239"/>
        <v>1</v>
      </c>
      <c r="BW206" s="60">
        <f t="shared" si="239"/>
        <v>0</v>
      </c>
      <c r="BX206" s="60">
        <f t="shared" si="239"/>
        <v>1</v>
      </c>
      <c r="BY206" s="60">
        <f t="shared" si="239"/>
        <v>0</v>
      </c>
      <c r="BZ206" s="60">
        <f>(IF(Q206="","",IF(RIGHT(Q206,2)="10",RIGHT(Q206,2),RIGHT(Q206,1))+0))</f>
        <v>0</v>
      </c>
      <c r="CA206" s="60">
        <f>(IF(R206="","",IF(RIGHT(R206,2)="10",RIGHT(R206,2),RIGHT(R206,1))+0))</f>
        <v>0</v>
      </c>
      <c r="CB206" s="59"/>
      <c r="CC206" s="60">
        <f>(IF(T206="","",IF(RIGHT(T206,2)="10",RIGHT(T206,2),RIGHT(T206,1))+0))</f>
        <v>0</v>
      </c>
      <c r="CD206" s="60">
        <f>(IF(U206="","",IF(RIGHT(U206,2)="10",RIGHT(U206,2),RIGHT(U206,1))+0))</f>
        <v>1</v>
      </c>
      <c r="CE206" s="61">
        <f>(IF(V206="","",IF(RIGHT(V206,2)="10",RIGHT(V206,2),RIGHT(V206,1))+0))</f>
        <v>1</v>
      </c>
      <c r="CL206" s="21"/>
      <c r="CM206" s="21"/>
      <c r="CN206" s="21"/>
      <c r="CO206" s="43" t="str">
        <f t="shared" si="223"/>
        <v/>
      </c>
      <c r="CP206" s="43" t="str">
        <f t="shared" si="223"/>
        <v/>
      </c>
      <c r="CQ206" s="43" t="str">
        <f t="shared" si="223"/>
        <v/>
      </c>
      <c r="CR206" s="43" t="str">
        <f t="shared" si="223"/>
        <v/>
      </c>
      <c r="CS206" s="43" t="str">
        <f t="shared" si="223"/>
        <v/>
      </c>
      <c r="CU206" s="58" t="str">
        <f t="shared" si="240"/>
        <v>H</v>
      </c>
      <c r="CV206" s="60" t="str">
        <f t="shared" si="240"/>
        <v>H</v>
      </c>
      <c r="CW206" s="60" t="str">
        <f t="shared" si="240"/>
        <v>H</v>
      </c>
      <c r="CX206" s="60" t="str">
        <f t="shared" si="240"/>
        <v>H</v>
      </c>
      <c r="CY206" s="60" t="str">
        <f>(IF(Q206="","",IF(BA206&gt;BZ206,"H",IF(BA206&lt;BZ206,"A","D"))))</f>
        <v>H</v>
      </c>
      <c r="CZ206" s="60" t="str">
        <f>(IF(R206="","",IF(BB206&gt;CA206,"H",IF(BB206&lt;CA206,"A","D"))))</f>
        <v>H</v>
      </c>
      <c r="DA206" s="59"/>
      <c r="DB206" s="60" t="str">
        <f>(IF(T206="","",IF(BD206&gt;CC206,"H",IF(BD206&lt;CC206,"A","D"))))</f>
        <v>H</v>
      </c>
      <c r="DC206" s="60" t="str">
        <f>(IF(U206="","",IF(BE206&gt;CD206,"H",IF(BE206&lt;CD206,"A","D"))))</f>
        <v>H</v>
      </c>
      <c r="DD206" s="61" t="str">
        <f>(IF(V206="","",IF(BF206&gt;CE206,"H",IF(BF206&lt;CE206,"A","D"))))</f>
        <v>H</v>
      </c>
      <c r="DK206" s="21"/>
      <c r="DL206" s="21"/>
      <c r="DM206" s="21"/>
      <c r="DN206" s="21" t="str">
        <f t="shared" si="225"/>
        <v/>
      </c>
      <c r="DO206" s="21" t="str">
        <f t="shared" si="225"/>
        <v/>
      </c>
      <c r="DP206" s="21" t="str">
        <f t="shared" si="225"/>
        <v/>
      </c>
      <c r="DQ206" s="21" t="str">
        <f t="shared" si="225"/>
        <v/>
      </c>
      <c r="DR206" s="21" t="str">
        <f t="shared" si="225"/>
        <v/>
      </c>
      <c r="DT206" s="17" t="str">
        <f t="shared" si="226"/>
        <v>Sutton United</v>
      </c>
      <c r="DU206" s="45">
        <f t="shared" si="241"/>
        <v>18</v>
      </c>
      <c r="DV206" s="46">
        <f t="shared" si="242"/>
        <v>9</v>
      </c>
      <c r="DW206" s="46">
        <f t="shared" si="243"/>
        <v>0</v>
      </c>
      <c r="DX206" s="46">
        <f t="shared" si="244"/>
        <v>0</v>
      </c>
      <c r="DY206" s="46">
        <f>COUNTIF(DA$200:DA$209,"A")</f>
        <v>7</v>
      </c>
      <c r="DZ206" s="46">
        <f>COUNTIF(DA$200:DA$209,"D")</f>
        <v>2</v>
      </c>
      <c r="EA206" s="46">
        <f>COUNTIF(DA$200:DA$209,"H")</f>
        <v>0</v>
      </c>
      <c r="EB206" s="45">
        <f t="shared" si="245"/>
        <v>16</v>
      </c>
      <c r="EC206" s="45">
        <f t="shared" si="227"/>
        <v>2</v>
      </c>
      <c r="ED206" s="45">
        <f t="shared" si="227"/>
        <v>0</v>
      </c>
      <c r="EE206" s="47">
        <f>SUM($AW206:$BT206)+SUM(CB$200:CB$209)</f>
        <v>65</v>
      </c>
      <c r="EF206" s="47">
        <f>SUM($BV206:$CS206)+SUM(BC$200:BC$209)</f>
        <v>10</v>
      </c>
      <c r="EG206" s="45">
        <f t="shared" si="228"/>
        <v>34</v>
      </c>
      <c r="EH206" s="47">
        <f t="shared" si="246"/>
        <v>55</v>
      </c>
      <c r="EI206" s="44"/>
      <c r="EJ206" s="46">
        <f t="shared" si="229"/>
        <v>18</v>
      </c>
      <c r="EK206" s="46">
        <f t="shared" si="230"/>
        <v>16</v>
      </c>
      <c r="EL206" s="46">
        <f t="shared" si="231"/>
        <v>2</v>
      </c>
      <c r="EM206" s="46">
        <f t="shared" si="232"/>
        <v>0</v>
      </c>
      <c r="EN206" s="46">
        <f t="shared" si="233"/>
        <v>65</v>
      </c>
      <c r="EO206" s="46">
        <f t="shared" si="234"/>
        <v>10</v>
      </c>
      <c r="EP206" s="46">
        <f t="shared" si="235"/>
        <v>34</v>
      </c>
      <c r="EQ206" s="46">
        <f t="shared" si="236"/>
        <v>55</v>
      </c>
      <c r="ES206" s="1">
        <f t="shared" si="247"/>
        <v>0</v>
      </c>
      <c r="ET206" s="1">
        <f t="shared" si="248"/>
        <v>0</v>
      </c>
      <c r="EU206" s="1">
        <f t="shared" si="237"/>
        <v>0</v>
      </c>
      <c r="EV206" s="1">
        <f t="shared" si="237"/>
        <v>0</v>
      </c>
      <c r="EW206" s="1">
        <f t="shared" si="237"/>
        <v>0</v>
      </c>
      <c r="EX206" s="1">
        <f t="shared" si="237"/>
        <v>0</v>
      </c>
      <c r="EY206" s="1">
        <f t="shared" si="237"/>
        <v>0</v>
      </c>
      <c r="EZ206" s="1">
        <f t="shared" si="237"/>
        <v>0</v>
      </c>
    </row>
    <row r="207" spans="1:164" s="17" customFormat="1" x14ac:dyDescent="0.2">
      <c r="A207" s="17">
        <v>8</v>
      </c>
      <c r="B207" s="17" t="s">
        <v>274</v>
      </c>
      <c r="C207" s="18">
        <v>18</v>
      </c>
      <c r="D207" s="18">
        <v>3</v>
      </c>
      <c r="E207" s="18">
        <v>2</v>
      </c>
      <c r="F207" s="18">
        <v>13</v>
      </c>
      <c r="G207" s="18">
        <v>23</v>
      </c>
      <c r="H207" s="18">
        <v>49</v>
      </c>
      <c r="I207" s="18">
        <v>8</v>
      </c>
      <c r="J207" s="18">
        <v>-26</v>
      </c>
      <c r="L207" s="48" t="s">
        <v>388</v>
      </c>
      <c r="M207" s="85" t="s">
        <v>306</v>
      </c>
      <c r="N207" s="86" t="s">
        <v>100</v>
      </c>
      <c r="O207" s="86" t="s">
        <v>121</v>
      </c>
      <c r="P207" s="52" t="s">
        <v>101</v>
      </c>
      <c r="Q207" s="53" t="s">
        <v>112</v>
      </c>
      <c r="R207" s="53" t="s">
        <v>236</v>
      </c>
      <c r="S207" s="86" t="s">
        <v>110</v>
      </c>
      <c r="T207" s="50"/>
      <c r="U207" s="86" t="s">
        <v>214</v>
      </c>
      <c r="V207" s="90" t="s">
        <v>121</v>
      </c>
      <c r="AA207" s="48" t="s">
        <v>388</v>
      </c>
      <c r="AB207" s="85"/>
      <c r="AC207" s="86"/>
      <c r="AD207" s="86"/>
      <c r="AE207" s="52" t="s">
        <v>383</v>
      </c>
      <c r="AF207" s="51" t="s">
        <v>399</v>
      </c>
      <c r="AG207" s="53"/>
      <c r="AH207" s="86"/>
      <c r="AI207" s="50"/>
      <c r="AJ207" s="86"/>
      <c r="AK207" s="90"/>
      <c r="AW207" s="58">
        <f t="shared" si="238"/>
        <v>5</v>
      </c>
      <c r="AX207" s="60">
        <f t="shared" si="238"/>
        <v>2</v>
      </c>
      <c r="AY207" s="60">
        <f t="shared" si="238"/>
        <v>2</v>
      </c>
      <c r="AZ207" s="60">
        <f t="shared" si="238"/>
        <v>5</v>
      </c>
      <c r="BA207" s="60">
        <f>(IF(Q207="","",(IF(MID(Q207,2,1)="-",LEFT(Q207,1),LEFT(Q207,2)))+0))</f>
        <v>5</v>
      </c>
      <c r="BB207" s="60">
        <f>(IF(R207="","",(IF(MID(R207,2,1)="-",LEFT(R207,1),LEFT(R207,2)))+0))</f>
        <v>8</v>
      </c>
      <c r="BC207" s="60">
        <f>(IF(S207="","",(IF(MID(S207,2,1)="-",LEFT(S207,1),LEFT(S207,2)))+0))</f>
        <v>1</v>
      </c>
      <c r="BD207" s="59"/>
      <c r="BE207" s="60">
        <f>(IF(U207="","",(IF(MID(U207,2,1)="-",LEFT(U207,1),LEFT(U207,2)))+0))</f>
        <v>5</v>
      </c>
      <c r="BF207" s="61">
        <f>(IF(V207="","",(IF(MID(V207,2,1)="-",LEFT(V207,1),LEFT(V207,2)))+0))</f>
        <v>2</v>
      </c>
      <c r="BG207" s="1"/>
      <c r="BH207" s="1"/>
      <c r="BI207" s="1"/>
      <c r="BJ207" s="1"/>
      <c r="BK207" s="1"/>
      <c r="BL207" s="1"/>
      <c r="BM207" s="21"/>
      <c r="BN207" s="21"/>
      <c r="BO207" s="21"/>
      <c r="BP207" s="43" t="str">
        <f t="shared" si="221"/>
        <v/>
      </c>
      <c r="BQ207" s="43" t="str">
        <f t="shared" si="221"/>
        <v/>
      </c>
      <c r="BR207" s="43" t="str">
        <f t="shared" si="221"/>
        <v/>
      </c>
      <c r="BS207" s="43" t="str">
        <f t="shared" si="221"/>
        <v/>
      </c>
      <c r="BT207" s="43" t="str">
        <f t="shared" si="221"/>
        <v/>
      </c>
      <c r="BU207" s="44"/>
      <c r="BV207" s="58">
        <f t="shared" si="239"/>
        <v>1</v>
      </c>
      <c r="BW207" s="60">
        <f t="shared" si="239"/>
        <v>2</v>
      </c>
      <c r="BX207" s="60">
        <f t="shared" si="239"/>
        <v>1</v>
      </c>
      <c r="BY207" s="60">
        <f t="shared" si="239"/>
        <v>3</v>
      </c>
      <c r="BZ207" s="60">
        <f>(IF(Q207="","",IF(RIGHT(Q207,2)="10",RIGHT(Q207,2),RIGHT(Q207,1))+0))</f>
        <v>0</v>
      </c>
      <c r="CA207" s="60">
        <f>(IF(R207="","",IF(RIGHT(R207,2)="10",RIGHT(R207,2),RIGHT(R207,1))+0))</f>
        <v>0</v>
      </c>
      <c r="CB207" s="60">
        <f>(IF(S207="","",IF(RIGHT(S207,2)="10",RIGHT(S207,2),RIGHT(S207,1))+0))</f>
        <v>1</v>
      </c>
      <c r="CC207" s="59"/>
      <c r="CD207" s="60">
        <f>(IF(U207="","",IF(RIGHT(U207,2)="10",RIGHT(U207,2),RIGHT(U207,1))+0))</f>
        <v>2</v>
      </c>
      <c r="CE207" s="61">
        <f>(IF(V207="","",IF(RIGHT(V207,2)="10",RIGHT(V207,2),RIGHT(V207,1))+0))</f>
        <v>1</v>
      </c>
      <c r="CF207" s="1"/>
      <c r="CG207" s="1"/>
      <c r="CH207" s="1"/>
      <c r="CI207" s="1"/>
      <c r="CJ207" s="1"/>
      <c r="CK207" s="1"/>
      <c r="CL207" s="21"/>
      <c r="CM207" s="21"/>
      <c r="CN207" s="21"/>
      <c r="CO207" s="43" t="str">
        <f t="shared" si="223"/>
        <v/>
      </c>
      <c r="CP207" s="43" t="str">
        <f t="shared" si="223"/>
        <v/>
      </c>
      <c r="CQ207" s="43" t="str">
        <f t="shared" si="223"/>
        <v/>
      </c>
      <c r="CR207" s="43" t="str">
        <f t="shared" si="223"/>
        <v/>
      </c>
      <c r="CS207" s="43" t="str">
        <f t="shared" si="223"/>
        <v/>
      </c>
      <c r="CT207" s="1"/>
      <c r="CU207" s="58" t="str">
        <f t="shared" si="240"/>
        <v>H</v>
      </c>
      <c r="CV207" s="60" t="str">
        <f t="shared" si="240"/>
        <v>D</v>
      </c>
      <c r="CW207" s="60" t="str">
        <f t="shared" si="240"/>
        <v>H</v>
      </c>
      <c r="CX207" s="60" t="str">
        <f t="shared" si="240"/>
        <v>H</v>
      </c>
      <c r="CY207" s="60" t="str">
        <f>(IF(Q207="","",IF(BA207&gt;BZ207,"H",IF(BA207&lt;BZ207,"A","D"))))</f>
        <v>H</v>
      </c>
      <c r="CZ207" s="60" t="str">
        <f>(IF(R207="","",IF(BB207&gt;CA207,"H",IF(BB207&lt;CA207,"A","D"))))</f>
        <v>H</v>
      </c>
      <c r="DA207" s="60" t="str">
        <f>(IF(S207="","",IF(BC207&gt;CB207,"H",IF(BC207&lt;CB207,"A","D"))))</f>
        <v>D</v>
      </c>
      <c r="DB207" s="59"/>
      <c r="DC207" s="60" t="str">
        <f>(IF(U207="","",IF(BE207&gt;CD207,"H",IF(BE207&lt;CD207,"A","D"))))</f>
        <v>H</v>
      </c>
      <c r="DD207" s="61" t="str">
        <f>(IF(V207="","",IF(BF207&gt;CE207,"H",IF(BF207&lt;CE207,"A","D"))))</f>
        <v>H</v>
      </c>
      <c r="DE207" s="1"/>
      <c r="DF207" s="1"/>
      <c r="DG207" s="1"/>
      <c r="DH207" s="1"/>
      <c r="DI207" s="1"/>
      <c r="DJ207" s="1"/>
      <c r="DK207" s="21"/>
      <c r="DL207" s="21"/>
      <c r="DM207" s="21"/>
      <c r="DN207" s="21" t="str">
        <f t="shared" si="225"/>
        <v/>
      </c>
      <c r="DO207" s="21" t="str">
        <f t="shared" si="225"/>
        <v/>
      </c>
      <c r="DP207" s="21" t="str">
        <f t="shared" si="225"/>
        <v/>
      </c>
      <c r="DQ207" s="21" t="str">
        <f t="shared" si="225"/>
        <v/>
      </c>
      <c r="DR207" s="21" t="str">
        <f t="shared" si="225"/>
        <v/>
      </c>
      <c r="DS207" s="1"/>
      <c r="DT207" s="17" t="str">
        <f t="shared" si="226"/>
        <v>Tooting &amp; Mitcham</v>
      </c>
      <c r="DU207" s="45">
        <f t="shared" si="241"/>
        <v>18</v>
      </c>
      <c r="DV207" s="46">
        <f t="shared" si="242"/>
        <v>7</v>
      </c>
      <c r="DW207" s="46">
        <f t="shared" si="243"/>
        <v>2</v>
      </c>
      <c r="DX207" s="46">
        <f t="shared" si="244"/>
        <v>0</v>
      </c>
      <c r="DY207" s="46">
        <f>COUNTIF(DB$200:DB$209,"A")</f>
        <v>8</v>
      </c>
      <c r="DZ207" s="46">
        <f>COUNTIF(DB$200:DB$209,"D")</f>
        <v>0</v>
      </c>
      <c r="EA207" s="46">
        <f>COUNTIF(DB$200:DB$209,"H")</f>
        <v>1</v>
      </c>
      <c r="EB207" s="45">
        <f t="shared" si="245"/>
        <v>15</v>
      </c>
      <c r="EC207" s="45">
        <f t="shared" si="227"/>
        <v>2</v>
      </c>
      <c r="ED207" s="45">
        <f t="shared" si="227"/>
        <v>1</v>
      </c>
      <c r="EE207" s="47">
        <f>SUM($AW207:$BT207)+SUM(CC$200:CC$209)</f>
        <v>65</v>
      </c>
      <c r="EF207" s="47">
        <f>SUM($BV207:$CS207)+SUM(BD$200:BD$209)</f>
        <v>18</v>
      </c>
      <c r="EG207" s="45">
        <f t="shared" si="228"/>
        <v>32</v>
      </c>
      <c r="EH207" s="47">
        <f t="shared" si="246"/>
        <v>47</v>
      </c>
      <c r="EI207" s="44"/>
      <c r="EJ207" s="46">
        <f t="shared" si="229"/>
        <v>18</v>
      </c>
      <c r="EK207" s="46">
        <f t="shared" si="230"/>
        <v>15</v>
      </c>
      <c r="EL207" s="46">
        <f t="shared" si="231"/>
        <v>2</v>
      </c>
      <c r="EM207" s="46">
        <f t="shared" si="232"/>
        <v>1</v>
      </c>
      <c r="EN207" s="46">
        <f t="shared" si="233"/>
        <v>65</v>
      </c>
      <c r="EO207" s="46">
        <f t="shared" si="234"/>
        <v>18</v>
      </c>
      <c r="EP207" s="46">
        <f t="shared" si="235"/>
        <v>32</v>
      </c>
      <c r="EQ207" s="46">
        <f t="shared" si="236"/>
        <v>47</v>
      </c>
      <c r="ER207" s="1"/>
      <c r="ES207" s="1">
        <f t="shared" si="247"/>
        <v>0</v>
      </c>
      <c r="ET207" s="1">
        <f t="shared" si="248"/>
        <v>0</v>
      </c>
      <c r="EU207" s="1">
        <f t="shared" si="237"/>
        <v>0</v>
      </c>
      <c r="EV207" s="1">
        <f t="shared" si="237"/>
        <v>0</v>
      </c>
      <c r="EW207" s="1">
        <f t="shared" si="237"/>
        <v>0</v>
      </c>
      <c r="EX207" s="1">
        <f t="shared" si="237"/>
        <v>0</v>
      </c>
      <c r="EY207" s="1">
        <f t="shared" si="237"/>
        <v>0</v>
      </c>
      <c r="EZ207" s="1">
        <f t="shared" si="237"/>
        <v>0</v>
      </c>
      <c r="FC207" s="19"/>
      <c r="FD207" s="19"/>
      <c r="FE207" s="19"/>
      <c r="FF207" s="19"/>
      <c r="FG207" s="19"/>
      <c r="FH207" s="1"/>
    </row>
    <row r="208" spans="1:164" x14ac:dyDescent="0.2">
      <c r="A208" s="1">
        <v>9</v>
      </c>
      <c r="B208" s="1" t="s">
        <v>286</v>
      </c>
      <c r="C208" s="21">
        <v>18</v>
      </c>
      <c r="D208" s="21">
        <v>1</v>
      </c>
      <c r="E208" s="21">
        <v>4</v>
      </c>
      <c r="F208" s="21">
        <v>13</v>
      </c>
      <c r="G208" s="21">
        <v>14</v>
      </c>
      <c r="H208" s="21">
        <v>66</v>
      </c>
      <c r="I208" s="18">
        <v>6</v>
      </c>
      <c r="J208" s="21">
        <v>-52</v>
      </c>
      <c r="L208" s="48" t="s">
        <v>377</v>
      </c>
      <c r="M208" s="85" t="s">
        <v>112</v>
      </c>
      <c r="N208" s="86" t="s">
        <v>140</v>
      </c>
      <c r="O208" s="86" t="s">
        <v>246</v>
      </c>
      <c r="P208" s="52" t="s">
        <v>123</v>
      </c>
      <c r="Q208" s="53" t="s">
        <v>141</v>
      </c>
      <c r="R208" s="53" t="s">
        <v>213</v>
      </c>
      <c r="S208" s="86" t="s">
        <v>216</v>
      </c>
      <c r="T208" s="86" t="s">
        <v>184</v>
      </c>
      <c r="U208" s="50"/>
      <c r="V208" s="90" t="s">
        <v>140</v>
      </c>
      <c r="AA208" s="48" t="s">
        <v>377</v>
      </c>
      <c r="AB208" s="85"/>
      <c r="AC208" s="86"/>
      <c r="AD208" s="86"/>
      <c r="AE208" s="52" t="s">
        <v>133</v>
      </c>
      <c r="AF208" s="51" t="s">
        <v>400</v>
      </c>
      <c r="AG208" s="53"/>
      <c r="AH208" s="86"/>
      <c r="AI208" s="86"/>
      <c r="AJ208" s="50"/>
      <c r="AK208" s="90"/>
      <c r="AW208" s="58">
        <f t="shared" si="238"/>
        <v>5</v>
      </c>
      <c r="AX208" s="60">
        <f t="shared" si="238"/>
        <v>2</v>
      </c>
      <c r="AY208" s="60">
        <f t="shared" si="238"/>
        <v>4</v>
      </c>
      <c r="AZ208" s="60">
        <f t="shared" si="238"/>
        <v>3</v>
      </c>
      <c r="BA208" s="60">
        <f>(IF(Q208="","",(IF(MID(Q208,2,1)="-",LEFT(Q208,1),LEFT(Q208,2)))+0))</f>
        <v>3</v>
      </c>
      <c r="BB208" s="60">
        <f>(IF(R208="","",(IF(MID(R208,2,1)="-",LEFT(R208,1),LEFT(R208,2)))+0))</f>
        <v>4</v>
      </c>
      <c r="BC208" s="60">
        <f>(IF(S208="","",(IF(MID(S208,2,1)="-",LEFT(S208,1),LEFT(S208,2)))+0))</f>
        <v>0</v>
      </c>
      <c r="BD208" s="60">
        <f>(IF(T208="","",(IF(MID(T208,2,1)="-",LEFT(T208,1),LEFT(T208,2)))+0))</f>
        <v>1</v>
      </c>
      <c r="BE208" s="59"/>
      <c r="BF208" s="61">
        <f>(IF(V208="","",(IF(MID(V208,2,1)="-",LEFT(V208,1),LEFT(V208,2)))+0))</f>
        <v>2</v>
      </c>
      <c r="BM208" s="21"/>
      <c r="BN208" s="21"/>
      <c r="BO208" s="21"/>
      <c r="BP208" s="43" t="str">
        <f t="shared" si="221"/>
        <v/>
      </c>
      <c r="BQ208" s="43" t="str">
        <f t="shared" si="221"/>
        <v/>
      </c>
      <c r="BR208" s="43" t="str">
        <f t="shared" si="221"/>
        <v/>
      </c>
      <c r="BS208" s="43" t="str">
        <f t="shared" si="221"/>
        <v/>
      </c>
      <c r="BT208" s="43" t="str">
        <f t="shared" si="221"/>
        <v/>
      </c>
      <c r="BU208" s="71"/>
      <c r="BV208" s="58">
        <f t="shared" si="239"/>
        <v>0</v>
      </c>
      <c r="BW208" s="60">
        <f t="shared" si="239"/>
        <v>3</v>
      </c>
      <c r="BX208" s="60">
        <f t="shared" si="239"/>
        <v>5</v>
      </c>
      <c r="BY208" s="60">
        <f t="shared" si="239"/>
        <v>1</v>
      </c>
      <c r="BZ208" s="60">
        <f>(IF(Q208="","",IF(RIGHT(Q208,2)="10",RIGHT(Q208,2),RIGHT(Q208,1))+0))</f>
        <v>2</v>
      </c>
      <c r="CA208" s="60">
        <f>(IF(R208="","",IF(RIGHT(R208,2)="10",RIGHT(R208,2),RIGHT(R208,1))+0))</f>
        <v>0</v>
      </c>
      <c r="CB208" s="60">
        <f>(IF(S208="","",IF(RIGHT(S208,2)="10",RIGHT(S208,2),RIGHT(S208,1))+0))</f>
        <v>2</v>
      </c>
      <c r="CC208" s="60">
        <f>(IF(T208="","",IF(RIGHT(T208,2)="10",RIGHT(T208,2),RIGHT(T208,1))+0))</f>
        <v>2</v>
      </c>
      <c r="CD208" s="59"/>
      <c r="CE208" s="61">
        <f>(IF(V208="","",IF(RIGHT(V208,2)="10",RIGHT(V208,2),RIGHT(V208,1))+0))</f>
        <v>3</v>
      </c>
      <c r="CL208" s="21"/>
      <c r="CM208" s="21"/>
      <c r="CN208" s="21"/>
      <c r="CO208" s="43" t="str">
        <f t="shared" si="223"/>
        <v/>
      </c>
      <c r="CP208" s="43" t="str">
        <f t="shared" si="223"/>
        <v/>
      </c>
      <c r="CQ208" s="43" t="str">
        <f t="shared" si="223"/>
        <v/>
      </c>
      <c r="CR208" s="43" t="str">
        <f t="shared" si="223"/>
        <v/>
      </c>
      <c r="CS208" s="43" t="str">
        <f t="shared" si="223"/>
        <v/>
      </c>
      <c r="CT208" s="17"/>
      <c r="CU208" s="58" t="str">
        <f t="shared" si="240"/>
        <v>H</v>
      </c>
      <c r="CV208" s="60" t="str">
        <f t="shared" si="240"/>
        <v>A</v>
      </c>
      <c r="CW208" s="60" t="str">
        <f t="shared" si="240"/>
        <v>A</v>
      </c>
      <c r="CX208" s="60" t="str">
        <f t="shared" si="240"/>
        <v>H</v>
      </c>
      <c r="CY208" s="60" t="str">
        <f>(IF(Q208="","",IF(BA208&gt;BZ208,"H",IF(BA208&lt;BZ208,"A","D"))))</f>
        <v>H</v>
      </c>
      <c r="CZ208" s="60" t="str">
        <f>(IF(R208="","",IF(BB208&gt;CA208,"H",IF(BB208&lt;CA208,"A","D"))))</f>
        <v>H</v>
      </c>
      <c r="DA208" s="60" t="str">
        <f>(IF(S208="","",IF(BC208&gt;CB208,"H",IF(BC208&lt;CB208,"A","D"))))</f>
        <v>A</v>
      </c>
      <c r="DB208" s="60" t="str">
        <f>(IF(T208="","",IF(BD208&gt;CC208,"H",IF(BD208&lt;CC208,"A","D"))))</f>
        <v>A</v>
      </c>
      <c r="DC208" s="59"/>
      <c r="DD208" s="61" t="str">
        <f>(IF(V208="","",IF(BF208&gt;CE208,"H",IF(BF208&lt;CE208,"A","D"))))</f>
        <v>A</v>
      </c>
      <c r="DK208" s="21"/>
      <c r="DL208" s="21"/>
      <c r="DM208" s="21"/>
      <c r="DN208" s="21" t="str">
        <f t="shared" si="225"/>
        <v/>
      </c>
      <c r="DO208" s="21" t="str">
        <f t="shared" si="225"/>
        <v/>
      </c>
      <c r="DP208" s="21" t="str">
        <f t="shared" si="225"/>
        <v/>
      </c>
      <c r="DQ208" s="21" t="str">
        <f t="shared" si="225"/>
        <v/>
      </c>
      <c r="DR208" s="21" t="str">
        <f t="shared" si="225"/>
        <v/>
      </c>
      <c r="DS208" s="17"/>
      <c r="DT208" s="17" t="str">
        <f t="shared" si="226"/>
        <v>Walton &amp; Hersham</v>
      </c>
      <c r="DU208" s="45">
        <f t="shared" si="241"/>
        <v>18</v>
      </c>
      <c r="DV208" s="46">
        <f t="shared" si="242"/>
        <v>4</v>
      </c>
      <c r="DW208" s="46">
        <f t="shared" si="243"/>
        <v>0</v>
      </c>
      <c r="DX208" s="46">
        <f t="shared" si="244"/>
        <v>5</v>
      </c>
      <c r="DY208" s="46">
        <f>COUNTIF(DC$200:DC$209,"A")</f>
        <v>0</v>
      </c>
      <c r="DZ208" s="46">
        <f>COUNTIF(DC$200:DC$209,"D")</f>
        <v>3</v>
      </c>
      <c r="EA208" s="46">
        <f>COUNTIF(DC$200:DC$209,"H")</f>
        <v>6</v>
      </c>
      <c r="EB208" s="45">
        <f t="shared" si="245"/>
        <v>4</v>
      </c>
      <c r="EC208" s="45">
        <f t="shared" si="227"/>
        <v>3</v>
      </c>
      <c r="ED208" s="45">
        <f t="shared" si="227"/>
        <v>11</v>
      </c>
      <c r="EE208" s="47">
        <f>SUM($AW208:$BT208)+SUM(CD$200:CD$209)</f>
        <v>32</v>
      </c>
      <c r="EF208" s="47">
        <f>SUM($BV208:$CS208)+SUM(BE$200:BE$209)</f>
        <v>43</v>
      </c>
      <c r="EG208" s="45">
        <f t="shared" si="228"/>
        <v>11</v>
      </c>
      <c r="EH208" s="47">
        <f t="shared" si="246"/>
        <v>-11</v>
      </c>
      <c r="EI208" s="44"/>
      <c r="EJ208" s="46">
        <f t="shared" si="229"/>
        <v>18</v>
      </c>
      <c r="EK208" s="46">
        <f t="shared" si="230"/>
        <v>4</v>
      </c>
      <c r="EL208" s="46">
        <f t="shared" si="231"/>
        <v>3</v>
      </c>
      <c r="EM208" s="46">
        <f t="shared" si="232"/>
        <v>11</v>
      </c>
      <c r="EN208" s="46">
        <f t="shared" si="233"/>
        <v>32</v>
      </c>
      <c r="EO208" s="46">
        <f t="shared" si="234"/>
        <v>43</v>
      </c>
      <c r="EP208" s="46">
        <f t="shared" si="235"/>
        <v>11</v>
      </c>
      <c r="EQ208" s="46">
        <f t="shared" si="236"/>
        <v>-11</v>
      </c>
      <c r="ER208" s="17"/>
      <c r="ES208" s="1">
        <f t="shared" si="247"/>
        <v>0</v>
      </c>
      <c r="ET208" s="1">
        <f t="shared" si="248"/>
        <v>0</v>
      </c>
      <c r="EU208" s="1">
        <f t="shared" si="237"/>
        <v>0</v>
      </c>
      <c r="EV208" s="1">
        <f t="shared" si="237"/>
        <v>0</v>
      </c>
      <c r="EW208" s="1">
        <f t="shared" si="237"/>
        <v>0</v>
      </c>
      <c r="EX208" s="1">
        <f t="shared" si="237"/>
        <v>0</v>
      </c>
      <c r="EY208" s="1">
        <f t="shared" si="237"/>
        <v>0</v>
      </c>
      <c r="EZ208" s="1">
        <f t="shared" si="237"/>
        <v>0</v>
      </c>
    </row>
    <row r="209" spans="1:164" ht="12" thickBot="1" x14ac:dyDescent="0.25">
      <c r="A209" s="1">
        <v>10</v>
      </c>
      <c r="B209" s="1" t="s">
        <v>273</v>
      </c>
      <c r="C209" s="21">
        <v>18</v>
      </c>
      <c r="D209" s="21">
        <v>0</v>
      </c>
      <c r="E209" s="21">
        <v>5</v>
      </c>
      <c r="F209" s="21">
        <v>13</v>
      </c>
      <c r="G209" s="21">
        <v>13</v>
      </c>
      <c r="H209" s="21">
        <v>73</v>
      </c>
      <c r="I209" s="18">
        <v>5</v>
      </c>
      <c r="J209" s="21">
        <v>-60</v>
      </c>
      <c r="L209" s="72" t="s">
        <v>288</v>
      </c>
      <c r="M209" s="91" t="s">
        <v>190</v>
      </c>
      <c r="N209" s="92" t="s">
        <v>230</v>
      </c>
      <c r="O209" s="92" t="s">
        <v>401</v>
      </c>
      <c r="P209" s="76" t="s">
        <v>214</v>
      </c>
      <c r="Q209" s="75" t="s">
        <v>208</v>
      </c>
      <c r="R209" s="75" t="s">
        <v>121</v>
      </c>
      <c r="S209" s="92" t="s">
        <v>109</v>
      </c>
      <c r="T209" s="92" t="s">
        <v>185</v>
      </c>
      <c r="U209" s="92" t="s">
        <v>102</v>
      </c>
      <c r="V209" s="77"/>
      <c r="AA209" s="72" t="s">
        <v>288</v>
      </c>
      <c r="AB209" s="91"/>
      <c r="AC209" s="92"/>
      <c r="AD209" s="92"/>
      <c r="AE209" s="76" t="s">
        <v>402</v>
      </c>
      <c r="AF209" s="78" t="s">
        <v>403</v>
      </c>
      <c r="AG209" s="75"/>
      <c r="AH209" s="92"/>
      <c r="AI209" s="92"/>
      <c r="AJ209" s="92"/>
      <c r="AK209" s="77"/>
      <c r="AW209" s="80">
        <f t="shared" si="238"/>
        <v>6</v>
      </c>
      <c r="AX209" s="81">
        <f t="shared" si="238"/>
        <v>1</v>
      </c>
      <c r="AY209" s="81">
        <f t="shared" si="238"/>
        <v>5</v>
      </c>
      <c r="AZ209" s="81">
        <f t="shared" si="238"/>
        <v>5</v>
      </c>
      <c r="BA209" s="81">
        <f>(IF(Q209="","",(IF(MID(Q209,2,1)="-",LEFT(Q209,1),LEFT(Q209,2)))+0))</f>
        <v>1</v>
      </c>
      <c r="BB209" s="81">
        <f>(IF(R209="","",(IF(MID(R209,2,1)="-",LEFT(R209,1),LEFT(R209,2)))+0))</f>
        <v>2</v>
      </c>
      <c r="BC209" s="81">
        <f>(IF(S209="","",(IF(MID(S209,2,1)="-",LEFT(S209,1),LEFT(S209,2)))+0))</f>
        <v>1</v>
      </c>
      <c r="BD209" s="81">
        <f>(IF(T209="","",(IF(MID(T209,2,1)="-",LEFT(T209,1),LEFT(T209,2)))+0))</f>
        <v>0</v>
      </c>
      <c r="BE209" s="81">
        <f>(IF(U209="","",(IF(MID(U209,2,1)="-",LEFT(U209,1),LEFT(U209,2)))+0))</f>
        <v>3</v>
      </c>
      <c r="BF209" s="82"/>
      <c r="BV209" s="80">
        <f t="shared" si="239"/>
        <v>0</v>
      </c>
      <c r="BW209" s="81">
        <f t="shared" si="239"/>
        <v>3</v>
      </c>
      <c r="BX209" s="81">
        <f t="shared" si="239"/>
        <v>4</v>
      </c>
      <c r="BY209" s="81">
        <f t="shared" si="239"/>
        <v>2</v>
      </c>
      <c r="BZ209" s="81">
        <f>(IF(Q209="","",IF(RIGHT(Q209,2)="10",RIGHT(Q209,2),RIGHT(Q209,1))+0))</f>
        <v>0</v>
      </c>
      <c r="CA209" s="81">
        <f>(IF(R209="","",IF(RIGHT(R209,2)="10",RIGHT(R209,2),RIGHT(R209,1))+0))</f>
        <v>1</v>
      </c>
      <c r="CB209" s="81">
        <f>(IF(S209="","",IF(RIGHT(S209,2)="10",RIGHT(S209,2),RIGHT(S209,1))+0))</f>
        <v>5</v>
      </c>
      <c r="CC209" s="81">
        <f>(IF(T209="","",IF(RIGHT(T209,2)="10",RIGHT(T209,2),RIGHT(T209,1))+0))</f>
        <v>4</v>
      </c>
      <c r="CD209" s="81">
        <f>(IF(U209="","",IF(RIGHT(U209,2)="10",RIGHT(U209,2),RIGHT(U209,1))+0))</f>
        <v>0</v>
      </c>
      <c r="CE209" s="82"/>
      <c r="CU209" s="80" t="str">
        <f t="shared" si="240"/>
        <v>H</v>
      </c>
      <c r="CV209" s="81" t="str">
        <f t="shared" si="240"/>
        <v>A</v>
      </c>
      <c r="CW209" s="81" t="str">
        <f t="shared" si="240"/>
        <v>H</v>
      </c>
      <c r="CX209" s="81" t="str">
        <f t="shared" si="240"/>
        <v>H</v>
      </c>
      <c r="CY209" s="81" t="str">
        <f>(IF(Q209="","",IF(BA209&gt;BZ209,"H",IF(BA209&lt;BZ209,"A","D"))))</f>
        <v>H</v>
      </c>
      <c r="CZ209" s="81" t="str">
        <f>(IF(R209="","",IF(BB209&gt;CA209,"H",IF(BB209&lt;CA209,"A","D"))))</f>
        <v>H</v>
      </c>
      <c r="DA209" s="81" t="str">
        <f>(IF(S209="","",IF(BC209&gt;CB209,"H",IF(BC209&lt;CB209,"A","D"))))</f>
        <v>A</v>
      </c>
      <c r="DB209" s="81" t="str">
        <f>(IF(T209="","",IF(BD209&gt;CC209,"H",IF(BD209&lt;CC209,"A","D"))))</f>
        <v>A</v>
      </c>
      <c r="DC209" s="81" t="str">
        <f>(IF(U209="","",IF(BE209&gt;CD209,"H",IF(BE209&lt;CD209,"A","D"))))</f>
        <v>H</v>
      </c>
      <c r="DD209" s="82" t="str">
        <f>(IF(V209="","",IF(BF209&gt;CE209,"H",IF(BF209&lt;CE209,"A","D"))))</f>
        <v/>
      </c>
      <c r="DT209" s="17" t="str">
        <f t="shared" si="226"/>
        <v>Whyteleafe</v>
      </c>
      <c r="DU209" s="45">
        <f t="shared" si="241"/>
        <v>18</v>
      </c>
      <c r="DV209" s="46">
        <f t="shared" si="242"/>
        <v>6</v>
      </c>
      <c r="DW209" s="46">
        <f t="shared" si="243"/>
        <v>0</v>
      </c>
      <c r="DX209" s="46">
        <f t="shared" si="244"/>
        <v>3</v>
      </c>
      <c r="DY209" s="46">
        <f>COUNTIF(DD$200:DD$209,"A")</f>
        <v>4</v>
      </c>
      <c r="DZ209" s="46">
        <f>COUNTIF(DD$200:DD$209,"D")</f>
        <v>1</v>
      </c>
      <c r="EA209" s="46">
        <f>COUNTIF(DD$200:DD$209,"H")</f>
        <v>4</v>
      </c>
      <c r="EB209" s="45">
        <f t="shared" si="245"/>
        <v>10</v>
      </c>
      <c r="EC209" s="45">
        <f t="shared" si="227"/>
        <v>1</v>
      </c>
      <c r="ED209" s="45">
        <f t="shared" si="227"/>
        <v>7</v>
      </c>
      <c r="EE209" s="47">
        <f>SUM($AW209:$BT209)+SUM(CE$200:CE$209)</f>
        <v>42</v>
      </c>
      <c r="EF209" s="47">
        <f>SUM($BV209:$CS209)+SUM(BF$200:BF$209)</f>
        <v>34</v>
      </c>
      <c r="EG209" s="45">
        <f t="shared" si="228"/>
        <v>21</v>
      </c>
      <c r="EH209" s="47">
        <f t="shared" si="246"/>
        <v>8</v>
      </c>
      <c r="EI209" s="44"/>
      <c r="EJ209" s="46">
        <f t="shared" si="229"/>
        <v>18</v>
      </c>
      <c r="EK209" s="46">
        <f t="shared" si="230"/>
        <v>10</v>
      </c>
      <c r="EL209" s="46">
        <f t="shared" si="231"/>
        <v>1</v>
      </c>
      <c r="EM209" s="46">
        <f t="shared" si="232"/>
        <v>7</v>
      </c>
      <c r="EN209" s="46">
        <f t="shared" si="233"/>
        <v>42</v>
      </c>
      <c r="EO209" s="46">
        <f t="shared" si="234"/>
        <v>34</v>
      </c>
      <c r="EP209" s="46">
        <f t="shared" si="235"/>
        <v>21</v>
      </c>
      <c r="EQ209" s="46">
        <f t="shared" si="236"/>
        <v>8</v>
      </c>
      <c r="ER209" s="17"/>
      <c r="ES209" s="1">
        <f t="shared" si="247"/>
        <v>0</v>
      </c>
      <c r="ET209" s="1">
        <f t="shared" si="248"/>
        <v>0</v>
      </c>
      <c r="EU209" s="1">
        <f t="shared" si="237"/>
        <v>0</v>
      </c>
      <c r="EV209" s="1">
        <f t="shared" si="237"/>
        <v>0</v>
      </c>
      <c r="EW209" s="1">
        <f t="shared" si="237"/>
        <v>0</v>
      </c>
      <c r="EX209" s="1">
        <f t="shared" si="237"/>
        <v>0</v>
      </c>
      <c r="EY209" s="1">
        <f t="shared" si="237"/>
        <v>0</v>
      </c>
      <c r="EZ209" s="1">
        <f t="shared" si="237"/>
        <v>0</v>
      </c>
    </row>
    <row r="210" spans="1:164" x14ac:dyDescent="0.2">
      <c r="G210" s="24">
        <f>SUM(G200:G209)</f>
        <v>386</v>
      </c>
      <c r="H210" s="24">
        <f>SUM(H200:H209)</f>
        <v>386</v>
      </c>
      <c r="I210" s="21"/>
      <c r="J210" s="24">
        <f>SUM(J200:J209)</f>
        <v>0</v>
      </c>
    </row>
    <row r="211" spans="1:164" ht="12" thickBot="1" x14ac:dyDescent="0.25">
      <c r="A211" s="17" t="s">
        <v>404</v>
      </c>
      <c r="B211" s="17"/>
      <c r="C211" s="20" t="s">
        <v>266</v>
      </c>
      <c r="D211" s="18"/>
      <c r="E211" s="18"/>
      <c r="F211" s="18"/>
      <c r="G211" s="18"/>
      <c r="H211" s="18"/>
      <c r="J211" s="18"/>
    </row>
    <row r="212" spans="1:164" ht="12" thickBot="1" x14ac:dyDescent="0.25">
      <c r="A212" s="17" t="s">
        <v>11</v>
      </c>
      <c r="B212" s="17" t="s">
        <v>12</v>
      </c>
      <c r="C212" s="18" t="s">
        <v>13</v>
      </c>
      <c r="D212" s="18" t="s">
        <v>14</v>
      </c>
      <c r="E212" s="18" t="s">
        <v>15</v>
      </c>
      <c r="F212" s="18" t="s">
        <v>16</v>
      </c>
      <c r="G212" s="18" t="s">
        <v>17</v>
      </c>
      <c r="H212" s="18" t="s">
        <v>18</v>
      </c>
      <c r="I212" s="18" t="s">
        <v>19</v>
      </c>
      <c r="J212" s="18" t="s">
        <v>97</v>
      </c>
      <c r="L212" s="30"/>
      <c r="M212" s="31" t="s">
        <v>162</v>
      </c>
      <c r="N212" s="31" t="s">
        <v>294</v>
      </c>
      <c r="O212" s="31" t="s">
        <v>314</v>
      </c>
      <c r="P212" s="33" t="s">
        <v>387</v>
      </c>
      <c r="Q212" s="32" t="s">
        <v>267</v>
      </c>
      <c r="R212" s="33" t="s">
        <v>268</v>
      </c>
      <c r="S212" s="31" t="s">
        <v>269</v>
      </c>
      <c r="T212" s="31" t="s">
        <v>165</v>
      </c>
      <c r="U212" s="31" t="s">
        <v>365</v>
      </c>
      <c r="V212" s="34" t="s">
        <v>270</v>
      </c>
      <c r="AA212" s="30"/>
      <c r="AB212" s="31" t="s">
        <v>162</v>
      </c>
      <c r="AC212" s="31" t="s">
        <v>294</v>
      </c>
      <c r="AD212" s="31" t="s">
        <v>314</v>
      </c>
      <c r="AE212" s="33" t="s">
        <v>387</v>
      </c>
      <c r="AF212" s="32" t="s">
        <v>267</v>
      </c>
      <c r="AG212" s="33" t="s">
        <v>268</v>
      </c>
      <c r="AH212" s="31" t="s">
        <v>269</v>
      </c>
      <c r="AI212" s="31" t="s">
        <v>165</v>
      </c>
      <c r="AJ212" s="31" t="s">
        <v>365</v>
      </c>
      <c r="AK212" s="34" t="s">
        <v>270</v>
      </c>
      <c r="DU212" s="21" t="s">
        <v>13</v>
      </c>
      <c r="DV212" s="21" t="s">
        <v>91</v>
      </c>
      <c r="DW212" s="21" t="s">
        <v>92</v>
      </c>
      <c r="DX212" s="21" t="s">
        <v>93</v>
      </c>
      <c r="DY212" s="21" t="s">
        <v>94</v>
      </c>
      <c r="DZ212" s="21" t="s">
        <v>95</v>
      </c>
      <c r="EA212" s="21" t="s">
        <v>96</v>
      </c>
      <c r="EB212" s="21" t="s">
        <v>14</v>
      </c>
      <c r="EC212" s="21" t="s">
        <v>15</v>
      </c>
      <c r="ED212" s="21" t="s">
        <v>16</v>
      </c>
      <c r="EE212" s="21" t="s">
        <v>17</v>
      </c>
      <c r="EF212" s="21" t="s">
        <v>18</v>
      </c>
      <c r="EG212" s="21" t="s">
        <v>19</v>
      </c>
      <c r="EH212" s="21" t="s">
        <v>97</v>
      </c>
      <c r="EI212" s="21"/>
      <c r="EJ212" s="21" t="s">
        <v>13</v>
      </c>
      <c r="EK212" s="21" t="s">
        <v>14</v>
      </c>
      <c r="EL212" s="21" t="s">
        <v>15</v>
      </c>
      <c r="EM212" s="21" t="s">
        <v>16</v>
      </c>
      <c r="EN212" s="21" t="s">
        <v>17</v>
      </c>
      <c r="EO212" s="21" t="s">
        <v>18</v>
      </c>
      <c r="EP212" s="21" t="s">
        <v>19</v>
      </c>
      <c r="EQ212" s="21" t="s">
        <v>97</v>
      </c>
    </row>
    <row r="213" spans="1:164" x14ac:dyDescent="0.2">
      <c r="A213" s="1">
        <v>1</v>
      </c>
      <c r="B213" s="1" t="s">
        <v>303</v>
      </c>
      <c r="C213" s="21">
        <v>18</v>
      </c>
      <c r="D213" s="21">
        <v>12</v>
      </c>
      <c r="E213" s="21">
        <v>2</v>
      </c>
      <c r="F213" s="21">
        <v>4</v>
      </c>
      <c r="G213" s="21">
        <v>44</v>
      </c>
      <c r="H213" s="21">
        <v>19</v>
      </c>
      <c r="I213" s="18">
        <v>26</v>
      </c>
      <c r="J213" s="21">
        <v>25</v>
      </c>
      <c r="L213" s="35" t="s">
        <v>273</v>
      </c>
      <c r="M213" s="36"/>
      <c r="N213" s="31"/>
      <c r="O213" s="31"/>
      <c r="P213" s="137"/>
      <c r="Q213" s="32" t="s">
        <v>208</v>
      </c>
      <c r="R213" s="33"/>
      <c r="S213" s="31"/>
      <c r="T213" s="31"/>
      <c r="U213" s="31"/>
      <c r="V213" s="34"/>
      <c r="AA213" s="35" t="s">
        <v>273</v>
      </c>
      <c r="AB213" s="36"/>
      <c r="AC213" s="31"/>
      <c r="AD213" s="31"/>
      <c r="AE213" s="137"/>
      <c r="AF213" s="32" t="s">
        <v>405</v>
      </c>
      <c r="AG213" s="33"/>
      <c r="AH213" s="31"/>
      <c r="AI213" s="31"/>
      <c r="AJ213" s="31"/>
      <c r="AK213" s="34"/>
      <c r="AP213" s="1" t="s">
        <v>106</v>
      </c>
      <c r="AW213" s="40"/>
      <c r="AX213" s="41" t="str">
        <f t="shared" ref="AX213:BF216" si="249">(IF(N213="","",(IF(MID(N213,2,1)="-",LEFT(N213,1),LEFT(N213,2)))+0))</f>
        <v/>
      </c>
      <c r="AY213" s="41" t="str">
        <f t="shared" si="249"/>
        <v/>
      </c>
      <c r="AZ213" s="41" t="str">
        <f t="shared" si="249"/>
        <v/>
      </c>
      <c r="BA213" s="41">
        <f t="shared" si="249"/>
        <v>1</v>
      </c>
      <c r="BB213" s="41" t="str">
        <f t="shared" si="249"/>
        <v/>
      </c>
      <c r="BC213" s="41" t="str">
        <f t="shared" si="249"/>
        <v/>
      </c>
      <c r="BD213" s="41" t="str">
        <f t="shared" si="249"/>
        <v/>
      </c>
      <c r="BE213" s="41" t="str">
        <f t="shared" si="249"/>
        <v/>
      </c>
      <c r="BF213" s="42" t="str">
        <f t="shared" si="249"/>
        <v/>
      </c>
      <c r="BM213" s="21"/>
      <c r="BN213" s="21"/>
      <c r="BO213" s="21"/>
      <c r="BP213" s="43" t="str">
        <f t="shared" ref="BP213:BT221" si="250">(IF(AQ213="","",(IF(MID(AQ213,2,1)="-",LEFT(AQ213,1),LEFT(AQ213,2)))+0))</f>
        <v/>
      </c>
      <c r="BQ213" s="43" t="str">
        <f t="shared" si="250"/>
        <v/>
      </c>
      <c r="BR213" s="43" t="str">
        <f t="shared" si="250"/>
        <v/>
      </c>
      <c r="BS213" s="43" t="str">
        <f t="shared" si="250"/>
        <v/>
      </c>
      <c r="BT213" s="43" t="str">
        <f t="shared" si="250"/>
        <v/>
      </c>
      <c r="BU213" s="44"/>
      <c r="BV213" s="40"/>
      <c r="BW213" s="41" t="str">
        <f t="shared" ref="BW213:CE216" si="251">(IF(N213="","",IF(RIGHT(N213,2)="10",RIGHT(N213,2),RIGHT(N213,1))+0))</f>
        <v/>
      </c>
      <c r="BX213" s="41" t="str">
        <f t="shared" si="251"/>
        <v/>
      </c>
      <c r="BY213" s="41" t="str">
        <f t="shared" si="251"/>
        <v/>
      </c>
      <c r="BZ213" s="41">
        <f t="shared" si="251"/>
        <v>0</v>
      </c>
      <c r="CA213" s="41" t="str">
        <f t="shared" si="251"/>
        <v/>
      </c>
      <c r="CB213" s="41" t="str">
        <f t="shared" si="251"/>
        <v/>
      </c>
      <c r="CC213" s="41" t="str">
        <f t="shared" si="251"/>
        <v/>
      </c>
      <c r="CD213" s="41" t="str">
        <f t="shared" si="251"/>
        <v/>
      </c>
      <c r="CE213" s="42" t="str">
        <f t="shared" si="251"/>
        <v/>
      </c>
      <c r="CL213" s="21"/>
      <c r="CM213" s="21"/>
      <c r="CN213" s="21"/>
      <c r="CO213" s="43" t="str">
        <f t="shared" ref="CO213:CS221" si="252">(IF(AQ213="","",IF(RIGHT(AQ213,2)="10",RIGHT(AQ213,2),RIGHT(AQ213,1))+0))</f>
        <v/>
      </c>
      <c r="CP213" s="43" t="str">
        <f t="shared" si="252"/>
        <v/>
      </c>
      <c r="CQ213" s="43" t="str">
        <f t="shared" si="252"/>
        <v/>
      </c>
      <c r="CR213" s="43" t="str">
        <f t="shared" si="252"/>
        <v/>
      </c>
      <c r="CS213" s="43" t="str">
        <f t="shared" si="252"/>
        <v/>
      </c>
      <c r="CU213" s="40"/>
      <c r="CV213" s="41" t="str">
        <f t="shared" ref="CV213:DD216" si="253">(IF(N213="","",IF(AX213&gt;BW213,"H",IF(AX213&lt;BW213,"A","D"))))</f>
        <v/>
      </c>
      <c r="CW213" s="41" t="str">
        <f t="shared" si="253"/>
        <v/>
      </c>
      <c r="CX213" s="41" t="str">
        <f t="shared" si="253"/>
        <v/>
      </c>
      <c r="CY213" s="41" t="str">
        <f t="shared" si="253"/>
        <v>H</v>
      </c>
      <c r="CZ213" s="41" t="str">
        <f t="shared" si="253"/>
        <v/>
      </c>
      <c r="DA213" s="41" t="str">
        <f t="shared" si="253"/>
        <v/>
      </c>
      <c r="DB213" s="41" t="str">
        <f t="shared" si="253"/>
        <v/>
      </c>
      <c r="DC213" s="41" t="str">
        <f t="shared" si="253"/>
        <v/>
      </c>
      <c r="DD213" s="42" t="str">
        <f t="shared" si="253"/>
        <v/>
      </c>
      <c r="DK213" s="21"/>
      <c r="DL213" s="21"/>
      <c r="DM213" s="21"/>
      <c r="DN213" s="21" t="str">
        <f t="shared" ref="DN213:DR221" si="254">(IF(AQ213="","",IF(BP213&gt;CO213,"H",IF(BP213&lt;CO213,"A","D"))))</f>
        <v/>
      </c>
      <c r="DO213" s="21" t="str">
        <f t="shared" si="254"/>
        <v/>
      </c>
      <c r="DP213" s="21" t="str">
        <f t="shared" si="254"/>
        <v/>
      </c>
      <c r="DQ213" s="21" t="str">
        <f t="shared" si="254"/>
        <v/>
      </c>
      <c r="DR213" s="21" t="str">
        <f t="shared" si="254"/>
        <v/>
      </c>
      <c r="DT213" s="17" t="str">
        <f t="shared" ref="DT213:DT222" si="255">L213</f>
        <v>Banstead Athletic</v>
      </c>
      <c r="DU213" s="45">
        <f>SUM(EB213:ED213)</f>
        <v>2</v>
      </c>
      <c r="DV213" s="46">
        <f>COUNTIF($CU213:$DR213,"H")</f>
        <v>1</v>
      </c>
      <c r="DW213" s="46">
        <f>COUNTIF($CU213:$DR213,"D")</f>
        <v>0</v>
      </c>
      <c r="DX213" s="46">
        <f>COUNTIF($CU213:$DR213,"A")</f>
        <v>0</v>
      </c>
      <c r="DY213" s="46">
        <f>COUNTIF(CU$213:CU$222,"A")</f>
        <v>0</v>
      </c>
      <c r="DZ213" s="46">
        <f>COUNTIF(CU$213:CU$222,"D")</f>
        <v>0</v>
      </c>
      <c r="EA213" s="46">
        <f>COUNTIF(CU$213:CU$222,"H")</f>
        <v>1</v>
      </c>
      <c r="EB213" s="45">
        <f>DV213+DY213</f>
        <v>1</v>
      </c>
      <c r="EC213" s="45">
        <f t="shared" ref="EC213:ED222" si="256">DW213+DZ213</f>
        <v>0</v>
      </c>
      <c r="ED213" s="45">
        <f t="shared" si="256"/>
        <v>1</v>
      </c>
      <c r="EE213" s="47">
        <f>SUM($AW213:$BT213)+SUM(BV$213:BV$222)</f>
        <v>2</v>
      </c>
      <c r="EF213" s="47">
        <f>SUM($BV213:$CS213)+SUM(AW$213:AW$222)</f>
        <v>6</v>
      </c>
      <c r="EG213" s="45">
        <f t="shared" ref="EG213:EG222" si="257">(EB213*2)+EC213</f>
        <v>2</v>
      </c>
      <c r="EH213" s="47">
        <f>EE213-EF213</f>
        <v>-4</v>
      </c>
      <c r="EI213" s="44"/>
      <c r="EJ213" s="46">
        <f t="shared" ref="EJ213:EJ222" si="258">VLOOKUP($DT213,$B$213:$J$222,2,0)</f>
        <v>18</v>
      </c>
      <c r="EK213" s="46">
        <f t="shared" ref="EK213:EK222" si="259">VLOOKUP($DT213,$B$213:$J$222,3,0)</f>
        <v>5</v>
      </c>
      <c r="EL213" s="46">
        <f t="shared" ref="EL213:EL222" si="260">VLOOKUP($DT213,$B$213:$J$222,4,0)</f>
        <v>2</v>
      </c>
      <c r="EM213" s="46">
        <f t="shared" ref="EM213:EM222" si="261">VLOOKUP($DT213,$B$213:$J$222,5,0)</f>
        <v>11</v>
      </c>
      <c r="EN213" s="46">
        <f t="shared" ref="EN213:EN222" si="262">VLOOKUP($DT213,$B$213:$J$222,6,0)</f>
        <v>25</v>
      </c>
      <c r="EO213" s="46">
        <f t="shared" ref="EO213:EO222" si="263">VLOOKUP($DT213,$B$213:$J$222,7,0)</f>
        <v>53</v>
      </c>
      <c r="EP213" s="46">
        <f t="shared" ref="EP213:EP222" si="264">VLOOKUP($DT213,$B$213:$J$222,8,0)</f>
        <v>12</v>
      </c>
      <c r="EQ213" s="46">
        <f t="shared" ref="EQ213:EQ222" si="265">VLOOKUP($DT213,$B$213:$J$222,9,0)</f>
        <v>-28</v>
      </c>
      <c r="ES213" s="1">
        <f>IF(DU213=EJ213,0,1)</f>
        <v>1</v>
      </c>
      <c r="ET213" s="1">
        <f>IF(EB213=EK213,0,1)</f>
        <v>1</v>
      </c>
      <c r="EU213" s="1">
        <f t="shared" ref="EU213:EZ222" si="266">IF(EC213=EL213,0,1)</f>
        <v>1</v>
      </c>
      <c r="EV213" s="1">
        <f t="shared" si="266"/>
        <v>1</v>
      </c>
      <c r="EW213" s="1">
        <f t="shared" si="266"/>
        <v>1</v>
      </c>
      <c r="EX213" s="1">
        <f t="shared" si="266"/>
        <v>1</v>
      </c>
      <c r="EY213" s="1">
        <f t="shared" si="266"/>
        <v>1</v>
      </c>
      <c r="EZ213" s="1">
        <f t="shared" si="266"/>
        <v>1</v>
      </c>
    </row>
    <row r="214" spans="1:164" x14ac:dyDescent="0.2">
      <c r="A214" s="1">
        <v>2</v>
      </c>
      <c r="B214" s="1" t="s">
        <v>392</v>
      </c>
      <c r="C214" s="21">
        <v>18</v>
      </c>
      <c r="D214" s="21">
        <v>11</v>
      </c>
      <c r="E214" s="21">
        <v>4</v>
      </c>
      <c r="F214" s="21">
        <v>3</v>
      </c>
      <c r="G214" s="21">
        <v>43</v>
      </c>
      <c r="H214" s="21">
        <v>18</v>
      </c>
      <c r="I214" s="18">
        <v>26</v>
      </c>
      <c r="J214" s="21">
        <v>25</v>
      </c>
      <c r="L214" s="48" t="s">
        <v>295</v>
      </c>
      <c r="M214" s="85"/>
      <c r="N214" s="50"/>
      <c r="O214" s="86"/>
      <c r="P214" s="103"/>
      <c r="Q214" s="52" t="s">
        <v>244</v>
      </c>
      <c r="R214" s="53"/>
      <c r="S214" s="53"/>
      <c r="T214" s="53"/>
      <c r="U214" s="53"/>
      <c r="V214" s="70"/>
      <c r="AA214" s="48" t="s">
        <v>295</v>
      </c>
      <c r="AB214" s="85"/>
      <c r="AC214" s="50"/>
      <c r="AD214" s="86"/>
      <c r="AE214" s="103"/>
      <c r="AF214" s="52" t="s">
        <v>390</v>
      </c>
      <c r="AG214" s="53"/>
      <c r="AH214" s="53"/>
      <c r="AI214" s="53"/>
      <c r="AJ214" s="53"/>
      <c r="AK214" s="70"/>
      <c r="AW214" s="58" t="str">
        <f t="shared" ref="AW214:AZ222" si="267">(IF(M214="","",(IF(MID(M214,2,1)="-",LEFT(M214,1),LEFT(M214,2)))+0))</f>
        <v/>
      </c>
      <c r="AX214" s="59"/>
      <c r="AY214" s="60" t="str">
        <f t="shared" si="249"/>
        <v/>
      </c>
      <c r="AZ214" s="60" t="str">
        <f t="shared" si="249"/>
        <v/>
      </c>
      <c r="BA214" s="60">
        <f t="shared" si="249"/>
        <v>0</v>
      </c>
      <c r="BB214" s="60" t="str">
        <f t="shared" si="249"/>
        <v/>
      </c>
      <c r="BC214" s="60" t="str">
        <f t="shared" si="249"/>
        <v/>
      </c>
      <c r="BD214" s="60" t="str">
        <f t="shared" si="249"/>
        <v/>
      </c>
      <c r="BE214" s="60" t="str">
        <f t="shared" si="249"/>
        <v/>
      </c>
      <c r="BF214" s="61" t="str">
        <f t="shared" si="249"/>
        <v/>
      </c>
      <c r="BM214" s="21"/>
      <c r="BN214" s="21"/>
      <c r="BO214" s="21"/>
      <c r="BP214" s="43" t="str">
        <f t="shared" si="250"/>
        <v/>
      </c>
      <c r="BQ214" s="43" t="str">
        <f t="shared" si="250"/>
        <v/>
      </c>
      <c r="BR214" s="43" t="str">
        <f t="shared" si="250"/>
        <v/>
      </c>
      <c r="BS214" s="43" t="str">
        <f t="shared" si="250"/>
        <v/>
      </c>
      <c r="BT214" s="43" t="str">
        <f t="shared" si="250"/>
        <v/>
      </c>
      <c r="BU214" s="44"/>
      <c r="BV214" s="58" t="str">
        <f t="shared" ref="BV214:BY222" si="268">(IF(M214="","",IF(RIGHT(M214,2)="10",RIGHT(M214,2),RIGHT(M214,1))+0))</f>
        <v/>
      </c>
      <c r="BW214" s="59"/>
      <c r="BX214" s="60" t="str">
        <f t="shared" si="251"/>
        <v/>
      </c>
      <c r="BY214" s="60" t="str">
        <f t="shared" si="251"/>
        <v/>
      </c>
      <c r="BZ214" s="60">
        <f t="shared" si="251"/>
        <v>0</v>
      </c>
      <c r="CA214" s="60" t="str">
        <f t="shared" si="251"/>
        <v/>
      </c>
      <c r="CB214" s="60" t="str">
        <f t="shared" si="251"/>
        <v/>
      </c>
      <c r="CC214" s="60" t="str">
        <f t="shared" si="251"/>
        <v/>
      </c>
      <c r="CD214" s="60" t="str">
        <f t="shared" si="251"/>
        <v/>
      </c>
      <c r="CE214" s="61" t="str">
        <f t="shared" si="251"/>
        <v/>
      </c>
      <c r="CL214" s="21"/>
      <c r="CM214" s="21"/>
      <c r="CN214" s="21"/>
      <c r="CO214" s="43" t="str">
        <f t="shared" si="252"/>
        <v/>
      </c>
      <c r="CP214" s="43" t="str">
        <f t="shared" si="252"/>
        <v/>
      </c>
      <c r="CQ214" s="43" t="str">
        <f t="shared" si="252"/>
        <v/>
      </c>
      <c r="CR214" s="43" t="str">
        <f t="shared" si="252"/>
        <v/>
      </c>
      <c r="CS214" s="43" t="str">
        <f t="shared" si="252"/>
        <v/>
      </c>
      <c r="CU214" s="58" t="str">
        <f t="shared" ref="CU214:CX222" si="269">(IF(M214="","",IF(AW214&gt;BV214,"H",IF(AW214&lt;BV214,"A","D"))))</f>
        <v/>
      </c>
      <c r="CV214" s="59"/>
      <c r="CW214" s="60" t="str">
        <f t="shared" si="253"/>
        <v/>
      </c>
      <c r="CX214" s="60" t="str">
        <f t="shared" si="253"/>
        <v/>
      </c>
      <c r="CY214" s="60" t="str">
        <f t="shared" si="253"/>
        <v>D</v>
      </c>
      <c r="CZ214" s="60" t="str">
        <f t="shared" si="253"/>
        <v/>
      </c>
      <c r="DA214" s="60" t="str">
        <f t="shared" si="253"/>
        <v/>
      </c>
      <c r="DB214" s="60" t="str">
        <f t="shared" si="253"/>
        <v/>
      </c>
      <c r="DC214" s="60" t="str">
        <f t="shared" si="253"/>
        <v/>
      </c>
      <c r="DD214" s="61" t="str">
        <f t="shared" si="253"/>
        <v/>
      </c>
      <c r="DK214" s="21"/>
      <c r="DL214" s="21"/>
      <c r="DM214" s="21"/>
      <c r="DN214" s="21" t="str">
        <f t="shared" si="254"/>
        <v/>
      </c>
      <c r="DO214" s="21" t="str">
        <f t="shared" si="254"/>
        <v/>
      </c>
      <c r="DP214" s="21" t="str">
        <f t="shared" si="254"/>
        <v/>
      </c>
      <c r="DQ214" s="21" t="str">
        <f t="shared" si="254"/>
        <v/>
      </c>
      <c r="DR214" s="21" t="str">
        <f t="shared" si="254"/>
        <v/>
      </c>
      <c r="DT214" s="17" t="str">
        <f t="shared" si="255"/>
        <v>Carshalton Athletic</v>
      </c>
      <c r="DU214" s="45">
        <f t="shared" ref="DU214:DU222" si="270">SUM(EB214:ED214)</f>
        <v>2</v>
      </c>
      <c r="DV214" s="46">
        <f t="shared" ref="DV214:DV222" si="271">COUNTIF($CU214:$DR214,"H")</f>
        <v>0</v>
      </c>
      <c r="DW214" s="46">
        <f t="shared" ref="DW214:DW222" si="272">COUNTIF($CU214:$DR214,"D")</f>
        <v>1</v>
      </c>
      <c r="DX214" s="46">
        <f t="shared" ref="DX214:DX222" si="273">COUNTIF($CU214:$DR214,"A")</f>
        <v>0</v>
      </c>
      <c r="DY214" s="46">
        <f>COUNTIF(CV$213:CV$222,"A")</f>
        <v>0</v>
      </c>
      <c r="DZ214" s="46">
        <f>COUNTIF(CV$213:CV$222,"D")</f>
        <v>0</v>
      </c>
      <c r="EA214" s="46">
        <f>COUNTIF(CV$213:CV$222,"H")</f>
        <v>1</v>
      </c>
      <c r="EB214" s="45">
        <f t="shared" ref="EB214:EB222" si="274">DV214+DY214</f>
        <v>0</v>
      </c>
      <c r="EC214" s="45">
        <f t="shared" si="256"/>
        <v>1</v>
      </c>
      <c r="ED214" s="45">
        <f t="shared" si="256"/>
        <v>1</v>
      </c>
      <c r="EE214" s="47">
        <f>SUM($AW214:$BT214)+SUM(BW$213:BW$222)</f>
        <v>0</v>
      </c>
      <c r="EF214" s="47">
        <f>SUM($BV214:$CS214)+SUM(AX$213:AX$222)</f>
        <v>2</v>
      </c>
      <c r="EG214" s="45">
        <f t="shared" si="257"/>
        <v>1</v>
      </c>
      <c r="EH214" s="47">
        <f t="shared" ref="EH214:EH222" si="275">EE214-EF214</f>
        <v>-2</v>
      </c>
      <c r="EI214" s="44"/>
      <c r="EJ214" s="46">
        <f t="shared" si="258"/>
        <v>18</v>
      </c>
      <c r="EK214" s="46">
        <f t="shared" si="259"/>
        <v>7</v>
      </c>
      <c r="EL214" s="46">
        <f t="shared" si="260"/>
        <v>4</v>
      </c>
      <c r="EM214" s="46">
        <f t="shared" si="261"/>
        <v>7</v>
      </c>
      <c r="EN214" s="46">
        <f t="shared" si="262"/>
        <v>42</v>
      </c>
      <c r="EO214" s="46">
        <f t="shared" si="263"/>
        <v>27</v>
      </c>
      <c r="EP214" s="46">
        <f t="shared" si="264"/>
        <v>18</v>
      </c>
      <c r="EQ214" s="46">
        <f t="shared" si="265"/>
        <v>15</v>
      </c>
      <c r="ES214" s="1">
        <f t="shared" ref="ES214:ES222" si="276">IF(DU214=EJ214,0,1)</f>
        <v>1</v>
      </c>
      <c r="ET214" s="1">
        <f t="shared" ref="ET214:ET222" si="277">IF(EB214=EK214,0,1)</f>
        <v>1</v>
      </c>
      <c r="EU214" s="1">
        <f t="shared" si="266"/>
        <v>1</v>
      </c>
      <c r="EV214" s="1">
        <f t="shared" si="266"/>
        <v>1</v>
      </c>
      <c r="EW214" s="1">
        <f t="shared" si="266"/>
        <v>1</v>
      </c>
      <c r="EX214" s="1">
        <f t="shared" si="266"/>
        <v>1</v>
      </c>
      <c r="EY214" s="1">
        <f t="shared" si="266"/>
        <v>1</v>
      </c>
      <c r="EZ214" s="1">
        <f t="shared" si="266"/>
        <v>1</v>
      </c>
    </row>
    <row r="215" spans="1:164" s="17" customFormat="1" x14ac:dyDescent="0.2">
      <c r="A215" s="17">
        <v>3</v>
      </c>
      <c r="B215" s="17" t="s">
        <v>274</v>
      </c>
      <c r="C215" s="18">
        <v>18</v>
      </c>
      <c r="D215" s="18">
        <v>10</v>
      </c>
      <c r="E215" s="18">
        <v>5</v>
      </c>
      <c r="F215" s="18">
        <v>3</v>
      </c>
      <c r="G215" s="18">
        <v>38</v>
      </c>
      <c r="H215" s="18">
        <v>14</v>
      </c>
      <c r="I215" s="18">
        <v>25</v>
      </c>
      <c r="J215" s="18">
        <v>24</v>
      </c>
      <c r="L215" s="48" t="s">
        <v>321</v>
      </c>
      <c r="M215" s="85"/>
      <c r="N215" s="86"/>
      <c r="O215" s="50"/>
      <c r="P215" s="103"/>
      <c r="Q215" s="52" t="s">
        <v>139</v>
      </c>
      <c r="R215" s="53"/>
      <c r="S215" s="86"/>
      <c r="T215" s="86"/>
      <c r="U215" s="86"/>
      <c r="V215" s="90"/>
      <c r="AA215" s="48" t="s">
        <v>321</v>
      </c>
      <c r="AB215" s="85"/>
      <c r="AC215" s="86"/>
      <c r="AD215" s="50"/>
      <c r="AE215" s="103"/>
      <c r="AF215" s="52" t="s">
        <v>406</v>
      </c>
      <c r="AG215" s="53"/>
      <c r="AH215" s="86"/>
      <c r="AI215" s="86"/>
      <c r="AJ215" s="86"/>
      <c r="AK215" s="90"/>
      <c r="AW215" s="58" t="str">
        <f t="shared" si="267"/>
        <v/>
      </c>
      <c r="AX215" s="60" t="str">
        <f t="shared" si="267"/>
        <v/>
      </c>
      <c r="AY215" s="59"/>
      <c r="AZ215" s="60" t="str">
        <f t="shared" si="249"/>
        <v/>
      </c>
      <c r="BA215" s="60">
        <f t="shared" si="249"/>
        <v>0</v>
      </c>
      <c r="BB215" s="60" t="str">
        <f t="shared" si="249"/>
        <v/>
      </c>
      <c r="BC215" s="60" t="str">
        <f t="shared" si="249"/>
        <v/>
      </c>
      <c r="BD215" s="60" t="str">
        <f t="shared" si="249"/>
        <v/>
      </c>
      <c r="BE215" s="60" t="str">
        <f t="shared" si="249"/>
        <v/>
      </c>
      <c r="BF215" s="61" t="str">
        <f t="shared" si="249"/>
        <v/>
      </c>
      <c r="BG215" s="1"/>
      <c r="BH215" s="1"/>
      <c r="BI215" s="1"/>
      <c r="BJ215" s="1"/>
      <c r="BK215" s="1"/>
      <c r="BL215" s="1"/>
      <c r="BM215" s="21"/>
      <c r="BN215" s="21"/>
      <c r="BO215" s="21"/>
      <c r="BP215" s="43" t="str">
        <f t="shared" si="250"/>
        <v/>
      </c>
      <c r="BQ215" s="43" t="str">
        <f t="shared" si="250"/>
        <v/>
      </c>
      <c r="BR215" s="43" t="str">
        <f t="shared" si="250"/>
        <v/>
      </c>
      <c r="BS215" s="43" t="str">
        <f t="shared" si="250"/>
        <v/>
      </c>
      <c r="BT215" s="43" t="str">
        <f t="shared" si="250"/>
        <v/>
      </c>
      <c r="BU215" s="44"/>
      <c r="BV215" s="58" t="str">
        <f t="shared" si="268"/>
        <v/>
      </c>
      <c r="BW215" s="60" t="str">
        <f t="shared" si="268"/>
        <v/>
      </c>
      <c r="BX215" s="59"/>
      <c r="BY215" s="60" t="str">
        <f t="shared" si="251"/>
        <v/>
      </c>
      <c r="BZ215" s="60">
        <f t="shared" si="251"/>
        <v>3</v>
      </c>
      <c r="CA215" s="60" t="str">
        <f t="shared" si="251"/>
        <v/>
      </c>
      <c r="CB215" s="60" t="str">
        <f t="shared" si="251"/>
        <v/>
      </c>
      <c r="CC215" s="60" t="str">
        <f t="shared" si="251"/>
        <v/>
      </c>
      <c r="CD215" s="60" t="str">
        <f t="shared" si="251"/>
        <v/>
      </c>
      <c r="CE215" s="61" t="str">
        <f t="shared" si="251"/>
        <v/>
      </c>
      <c r="CF215" s="1"/>
      <c r="CG215" s="1"/>
      <c r="CH215" s="1"/>
      <c r="CI215" s="1"/>
      <c r="CJ215" s="1"/>
      <c r="CK215" s="1"/>
      <c r="CL215" s="21"/>
      <c r="CM215" s="21"/>
      <c r="CN215" s="21"/>
      <c r="CO215" s="43" t="str">
        <f t="shared" si="252"/>
        <v/>
      </c>
      <c r="CP215" s="43" t="str">
        <f t="shared" si="252"/>
        <v/>
      </c>
      <c r="CQ215" s="43" t="str">
        <f t="shared" si="252"/>
        <v/>
      </c>
      <c r="CR215" s="43" t="str">
        <f t="shared" si="252"/>
        <v/>
      </c>
      <c r="CS215" s="43" t="str">
        <f t="shared" si="252"/>
        <v/>
      </c>
      <c r="CT215" s="1"/>
      <c r="CU215" s="58" t="str">
        <f t="shared" si="269"/>
        <v/>
      </c>
      <c r="CV215" s="60" t="str">
        <f t="shared" si="269"/>
        <v/>
      </c>
      <c r="CW215" s="59"/>
      <c r="CX215" s="60" t="str">
        <f t="shared" si="253"/>
        <v/>
      </c>
      <c r="CY215" s="60" t="str">
        <f t="shared" si="253"/>
        <v>A</v>
      </c>
      <c r="CZ215" s="60" t="str">
        <f t="shared" si="253"/>
        <v/>
      </c>
      <c r="DA215" s="60" t="str">
        <f t="shared" si="253"/>
        <v/>
      </c>
      <c r="DB215" s="60" t="str">
        <f t="shared" si="253"/>
        <v/>
      </c>
      <c r="DC215" s="60" t="str">
        <f t="shared" si="253"/>
        <v/>
      </c>
      <c r="DD215" s="61" t="str">
        <f t="shared" si="253"/>
        <v/>
      </c>
      <c r="DE215" s="1"/>
      <c r="DF215" s="1"/>
      <c r="DG215" s="1"/>
      <c r="DH215" s="1"/>
      <c r="DI215" s="1"/>
      <c r="DJ215" s="1"/>
      <c r="DK215" s="21"/>
      <c r="DL215" s="21"/>
      <c r="DM215" s="21"/>
      <c r="DN215" s="21" t="str">
        <f t="shared" si="254"/>
        <v/>
      </c>
      <c r="DO215" s="21" t="str">
        <f t="shared" si="254"/>
        <v/>
      </c>
      <c r="DP215" s="21" t="str">
        <f t="shared" si="254"/>
        <v/>
      </c>
      <c r="DQ215" s="21" t="str">
        <f t="shared" si="254"/>
        <v/>
      </c>
      <c r="DR215" s="21" t="str">
        <f t="shared" si="254"/>
        <v/>
      </c>
      <c r="DS215" s="1"/>
      <c r="DT215" s="17" t="str">
        <f t="shared" si="255"/>
        <v>Croydon</v>
      </c>
      <c r="DU215" s="45">
        <f t="shared" si="270"/>
        <v>2</v>
      </c>
      <c r="DV215" s="46">
        <f t="shared" si="271"/>
        <v>0</v>
      </c>
      <c r="DW215" s="46">
        <f t="shared" si="272"/>
        <v>0</v>
      </c>
      <c r="DX215" s="46">
        <f t="shared" si="273"/>
        <v>1</v>
      </c>
      <c r="DY215" s="46">
        <f>COUNTIF(CW$213:CW$222,"A")</f>
        <v>0</v>
      </c>
      <c r="DZ215" s="46">
        <f>COUNTIF(CW$213:CW$222,"D")</f>
        <v>0</v>
      </c>
      <c r="EA215" s="46">
        <f>COUNTIF(CW$213:CW$222,"H")</f>
        <v>1</v>
      </c>
      <c r="EB215" s="45">
        <f t="shared" si="274"/>
        <v>0</v>
      </c>
      <c r="EC215" s="45">
        <f t="shared" si="256"/>
        <v>0</v>
      </c>
      <c r="ED215" s="45">
        <f t="shared" si="256"/>
        <v>2</v>
      </c>
      <c r="EE215" s="47">
        <f>SUM($AW215:$BT215)+SUM(BX$213:BX$222)</f>
        <v>0</v>
      </c>
      <c r="EF215" s="47">
        <f>SUM($BV215:$CS215)+SUM(AY$213:AY$222)</f>
        <v>6</v>
      </c>
      <c r="EG215" s="45">
        <f t="shared" si="257"/>
        <v>0</v>
      </c>
      <c r="EH215" s="47">
        <f t="shared" si="275"/>
        <v>-6</v>
      </c>
      <c r="EI215" s="44"/>
      <c r="EJ215" s="46">
        <f t="shared" si="258"/>
        <v>18</v>
      </c>
      <c r="EK215" s="46">
        <f t="shared" si="259"/>
        <v>9</v>
      </c>
      <c r="EL215" s="46">
        <f t="shared" si="260"/>
        <v>3</v>
      </c>
      <c r="EM215" s="46">
        <f t="shared" si="261"/>
        <v>6</v>
      </c>
      <c r="EN215" s="46">
        <f t="shared" si="262"/>
        <v>35</v>
      </c>
      <c r="EO215" s="46">
        <f t="shared" si="263"/>
        <v>26</v>
      </c>
      <c r="EP215" s="46">
        <f t="shared" si="264"/>
        <v>21</v>
      </c>
      <c r="EQ215" s="46">
        <f t="shared" si="265"/>
        <v>9</v>
      </c>
      <c r="ER215" s="1"/>
      <c r="ES215" s="1">
        <f t="shared" si="276"/>
        <v>1</v>
      </c>
      <c r="ET215" s="1">
        <f t="shared" si="277"/>
        <v>1</v>
      </c>
      <c r="EU215" s="1">
        <f t="shared" si="266"/>
        <v>1</v>
      </c>
      <c r="EV215" s="1">
        <f t="shared" si="266"/>
        <v>1</v>
      </c>
      <c r="EW215" s="1">
        <f t="shared" si="266"/>
        <v>1</v>
      </c>
      <c r="EX215" s="1">
        <f t="shared" si="266"/>
        <v>1</v>
      </c>
      <c r="EY215" s="1">
        <f t="shared" si="266"/>
        <v>1</v>
      </c>
      <c r="EZ215" s="1">
        <f t="shared" si="266"/>
        <v>1</v>
      </c>
      <c r="FC215" s="19"/>
      <c r="FD215" s="19"/>
      <c r="FE215" s="19"/>
      <c r="FF215" s="19"/>
      <c r="FG215" s="19"/>
      <c r="FH215" s="1"/>
    </row>
    <row r="216" spans="1:164" x14ac:dyDescent="0.2">
      <c r="A216" s="1">
        <v>4</v>
      </c>
      <c r="B216" s="1" t="s">
        <v>282</v>
      </c>
      <c r="C216" s="21">
        <v>18</v>
      </c>
      <c r="D216" s="21">
        <v>9</v>
      </c>
      <c r="E216" s="21">
        <v>5</v>
      </c>
      <c r="F216" s="21">
        <v>4</v>
      </c>
      <c r="G216" s="21">
        <v>32</v>
      </c>
      <c r="H216" s="21">
        <v>19</v>
      </c>
      <c r="I216" s="18">
        <v>23</v>
      </c>
      <c r="J216" s="21">
        <v>13</v>
      </c>
      <c r="L216" s="48" t="s">
        <v>392</v>
      </c>
      <c r="M216" s="102"/>
      <c r="N216" s="103"/>
      <c r="O216" s="103"/>
      <c r="P216" s="50"/>
      <c r="Q216" s="52" t="s">
        <v>216</v>
      </c>
      <c r="R216" s="53"/>
      <c r="S216" s="103"/>
      <c r="T216" s="103"/>
      <c r="U216" s="103"/>
      <c r="V216" s="104"/>
      <c r="AA216" s="48" t="s">
        <v>392</v>
      </c>
      <c r="AB216" s="102"/>
      <c r="AC216" s="103"/>
      <c r="AD216" s="103"/>
      <c r="AE216" s="50"/>
      <c r="AF216" s="52" t="s">
        <v>407</v>
      </c>
      <c r="AG216" s="53"/>
      <c r="AH216" s="103"/>
      <c r="AI216" s="103"/>
      <c r="AJ216" s="103"/>
      <c r="AK216" s="104"/>
      <c r="AP216" s="1" t="s">
        <v>408</v>
      </c>
      <c r="AW216" s="58" t="str">
        <f t="shared" si="267"/>
        <v/>
      </c>
      <c r="AX216" s="60" t="str">
        <f t="shared" si="267"/>
        <v/>
      </c>
      <c r="AY216" s="60" t="str">
        <f t="shared" si="267"/>
        <v/>
      </c>
      <c r="AZ216" s="59"/>
      <c r="BA216" s="60">
        <f t="shared" si="249"/>
        <v>0</v>
      </c>
      <c r="BB216" s="60" t="str">
        <f t="shared" si="249"/>
        <v/>
      </c>
      <c r="BC216" s="60" t="str">
        <f t="shared" si="249"/>
        <v/>
      </c>
      <c r="BD216" s="60" t="str">
        <f t="shared" si="249"/>
        <v/>
      </c>
      <c r="BE216" s="60" t="str">
        <f t="shared" si="249"/>
        <v/>
      </c>
      <c r="BF216" s="61" t="str">
        <f t="shared" si="249"/>
        <v/>
      </c>
      <c r="BM216" s="21"/>
      <c r="BN216" s="21"/>
      <c r="BO216" s="21"/>
      <c r="BP216" s="43" t="str">
        <f t="shared" si="250"/>
        <v/>
      </c>
      <c r="BQ216" s="43" t="str">
        <f t="shared" si="250"/>
        <v/>
      </c>
      <c r="BR216" s="43" t="str">
        <f t="shared" si="250"/>
        <v/>
      </c>
      <c r="BS216" s="43" t="str">
        <f t="shared" si="250"/>
        <v/>
      </c>
      <c r="BT216" s="43" t="str">
        <f t="shared" si="250"/>
        <v/>
      </c>
      <c r="BU216" s="44"/>
      <c r="BV216" s="58" t="str">
        <f t="shared" si="268"/>
        <v/>
      </c>
      <c r="BW216" s="60" t="str">
        <f t="shared" si="268"/>
        <v/>
      </c>
      <c r="BX216" s="60" t="str">
        <f t="shared" si="268"/>
        <v/>
      </c>
      <c r="BY216" s="59"/>
      <c r="BZ216" s="60">
        <f t="shared" si="251"/>
        <v>2</v>
      </c>
      <c r="CA216" s="60" t="str">
        <f t="shared" si="251"/>
        <v/>
      </c>
      <c r="CB216" s="60" t="str">
        <f t="shared" si="251"/>
        <v/>
      </c>
      <c r="CC216" s="60" t="str">
        <f t="shared" si="251"/>
        <v/>
      </c>
      <c r="CD216" s="60" t="str">
        <f t="shared" si="251"/>
        <v/>
      </c>
      <c r="CE216" s="61" t="str">
        <f t="shared" si="251"/>
        <v/>
      </c>
      <c r="CL216" s="21"/>
      <c r="CM216" s="21"/>
      <c r="CN216" s="21"/>
      <c r="CO216" s="43" t="str">
        <f t="shared" si="252"/>
        <v/>
      </c>
      <c r="CP216" s="43" t="str">
        <f t="shared" si="252"/>
        <v/>
      </c>
      <c r="CQ216" s="43" t="str">
        <f t="shared" si="252"/>
        <v/>
      </c>
      <c r="CR216" s="43" t="str">
        <f t="shared" si="252"/>
        <v/>
      </c>
      <c r="CS216" s="43" t="str">
        <f t="shared" si="252"/>
        <v/>
      </c>
      <c r="CU216" s="58" t="str">
        <f t="shared" si="269"/>
        <v/>
      </c>
      <c r="CV216" s="60" t="str">
        <f t="shared" si="269"/>
        <v/>
      </c>
      <c r="CW216" s="60" t="str">
        <f t="shared" si="269"/>
        <v/>
      </c>
      <c r="CX216" s="59"/>
      <c r="CY216" s="60" t="str">
        <f t="shared" si="253"/>
        <v>A</v>
      </c>
      <c r="CZ216" s="60" t="str">
        <f t="shared" si="253"/>
        <v/>
      </c>
      <c r="DA216" s="60" t="str">
        <f t="shared" si="253"/>
        <v/>
      </c>
      <c r="DB216" s="60" t="str">
        <f t="shared" si="253"/>
        <v/>
      </c>
      <c r="DC216" s="60" t="str">
        <f t="shared" si="253"/>
        <v/>
      </c>
      <c r="DD216" s="61" t="str">
        <f t="shared" si="253"/>
        <v/>
      </c>
      <c r="DK216" s="21"/>
      <c r="DL216" s="21"/>
      <c r="DM216" s="21"/>
      <c r="DN216" s="21" t="str">
        <f t="shared" si="254"/>
        <v/>
      </c>
      <c r="DO216" s="21" t="str">
        <f t="shared" si="254"/>
        <v/>
      </c>
      <c r="DP216" s="21" t="str">
        <f t="shared" si="254"/>
        <v/>
      </c>
      <c r="DQ216" s="21" t="str">
        <f t="shared" si="254"/>
        <v/>
      </c>
      <c r="DR216" s="21" t="str">
        <f t="shared" si="254"/>
        <v/>
      </c>
      <c r="DT216" s="17" t="str">
        <f t="shared" si="255"/>
        <v>Dulwich Hamlet</v>
      </c>
      <c r="DU216" s="45">
        <f t="shared" si="270"/>
        <v>2</v>
      </c>
      <c r="DV216" s="46">
        <f t="shared" si="271"/>
        <v>0</v>
      </c>
      <c r="DW216" s="46">
        <f t="shared" si="272"/>
        <v>0</v>
      </c>
      <c r="DX216" s="46">
        <f t="shared" si="273"/>
        <v>1</v>
      </c>
      <c r="DY216" s="46">
        <f>COUNTIF(CX$213:CX$222,"A")</f>
        <v>0</v>
      </c>
      <c r="DZ216" s="46">
        <f>COUNTIF(CX$213:CX$222,"D")</f>
        <v>1</v>
      </c>
      <c r="EA216" s="46">
        <f>COUNTIF(CX$213:CX$222,"H")</f>
        <v>0</v>
      </c>
      <c r="EB216" s="45">
        <f t="shared" si="274"/>
        <v>0</v>
      </c>
      <c r="EC216" s="45">
        <f t="shared" si="256"/>
        <v>1</v>
      </c>
      <c r="ED216" s="45">
        <f t="shared" si="256"/>
        <v>1</v>
      </c>
      <c r="EE216" s="47">
        <f>SUM($AW216:$BT216)+SUM(BY$213:BY$222)</f>
        <v>0</v>
      </c>
      <c r="EF216" s="47">
        <f>SUM($BV216:$CS216)+SUM(AZ$213:AZ$222)</f>
        <v>2</v>
      </c>
      <c r="EG216" s="45">
        <f t="shared" si="257"/>
        <v>1</v>
      </c>
      <c r="EH216" s="47">
        <f t="shared" si="275"/>
        <v>-2</v>
      </c>
      <c r="EI216" s="44"/>
      <c r="EJ216" s="46">
        <f t="shared" si="258"/>
        <v>18</v>
      </c>
      <c r="EK216" s="46">
        <f t="shared" si="259"/>
        <v>11</v>
      </c>
      <c r="EL216" s="46">
        <f t="shared" si="260"/>
        <v>4</v>
      </c>
      <c r="EM216" s="46">
        <f t="shared" si="261"/>
        <v>3</v>
      </c>
      <c r="EN216" s="46">
        <f t="shared" si="262"/>
        <v>43</v>
      </c>
      <c r="EO216" s="46">
        <f t="shared" si="263"/>
        <v>18</v>
      </c>
      <c r="EP216" s="46">
        <f t="shared" si="264"/>
        <v>26</v>
      </c>
      <c r="EQ216" s="46">
        <f t="shared" si="265"/>
        <v>25</v>
      </c>
      <c r="ES216" s="1">
        <f t="shared" si="276"/>
        <v>1</v>
      </c>
      <c r="ET216" s="1">
        <f t="shared" si="277"/>
        <v>1</v>
      </c>
      <c r="EU216" s="1">
        <f t="shared" si="266"/>
        <v>1</v>
      </c>
      <c r="EV216" s="1">
        <f t="shared" si="266"/>
        <v>1</v>
      </c>
      <c r="EW216" s="1">
        <f t="shared" si="266"/>
        <v>1</v>
      </c>
      <c r="EX216" s="1">
        <f t="shared" si="266"/>
        <v>1</v>
      </c>
      <c r="EY216" s="1">
        <f t="shared" si="266"/>
        <v>1</v>
      </c>
      <c r="EZ216" s="1">
        <f t="shared" si="266"/>
        <v>1</v>
      </c>
    </row>
    <row r="217" spans="1:164" x14ac:dyDescent="0.2">
      <c r="A217" s="1">
        <v>5</v>
      </c>
      <c r="B217" s="1" t="s">
        <v>321</v>
      </c>
      <c r="C217" s="21">
        <v>18</v>
      </c>
      <c r="D217" s="21">
        <v>9</v>
      </c>
      <c r="E217" s="21">
        <v>3</v>
      </c>
      <c r="F217" s="21">
        <v>6</v>
      </c>
      <c r="G217" s="21">
        <v>35</v>
      </c>
      <c r="H217" s="21">
        <v>26</v>
      </c>
      <c r="I217" s="18">
        <v>21</v>
      </c>
      <c r="J217" s="21">
        <v>9</v>
      </c>
      <c r="L217" s="64" t="s">
        <v>274</v>
      </c>
      <c r="M217" s="65" t="s">
        <v>356</v>
      </c>
      <c r="N217" s="52" t="s">
        <v>146</v>
      </c>
      <c r="O217" s="52" t="s">
        <v>102</v>
      </c>
      <c r="P217" s="52" t="s">
        <v>244</v>
      </c>
      <c r="Q217" s="50"/>
      <c r="R217" s="52" t="s">
        <v>110</v>
      </c>
      <c r="S217" s="52" t="s">
        <v>121</v>
      </c>
      <c r="T217" s="52" t="s">
        <v>140</v>
      </c>
      <c r="U217" s="52" t="s">
        <v>146</v>
      </c>
      <c r="V217" s="67" t="s">
        <v>102</v>
      </c>
      <c r="AA217" s="64" t="s">
        <v>274</v>
      </c>
      <c r="AB217" s="65" t="s">
        <v>409</v>
      </c>
      <c r="AC217" s="52" t="s">
        <v>290</v>
      </c>
      <c r="AD217" s="52" t="s">
        <v>410</v>
      </c>
      <c r="AE217" s="52" t="s">
        <v>411</v>
      </c>
      <c r="AF217" s="50"/>
      <c r="AG217" s="52" t="s">
        <v>180</v>
      </c>
      <c r="AH217" s="52" t="s">
        <v>179</v>
      </c>
      <c r="AI217" s="52" t="s">
        <v>172</v>
      </c>
      <c r="AJ217" s="52" t="s">
        <v>412</v>
      </c>
      <c r="AK217" s="67" t="s">
        <v>209</v>
      </c>
      <c r="AP217" s="1" t="s">
        <v>413</v>
      </c>
      <c r="AW217" s="58">
        <f t="shared" si="267"/>
        <v>6</v>
      </c>
      <c r="AX217" s="60">
        <f t="shared" si="267"/>
        <v>2</v>
      </c>
      <c r="AY217" s="60">
        <f t="shared" si="267"/>
        <v>3</v>
      </c>
      <c r="AZ217" s="60">
        <f t="shared" si="267"/>
        <v>0</v>
      </c>
      <c r="BA217" s="59"/>
      <c r="BB217" s="60">
        <f>(IF(R217="","",(IF(MID(R217,2,1)="-",LEFT(R217,1),LEFT(R217,2)))+0))</f>
        <v>1</v>
      </c>
      <c r="BC217" s="60">
        <f>(IF(S217="","",(IF(MID(S217,2,1)="-",LEFT(S217,1),LEFT(S217,2)))+0))</f>
        <v>2</v>
      </c>
      <c r="BD217" s="60">
        <f>(IF(T217="","",(IF(MID(T217,2,1)="-",LEFT(T217,1),LEFT(T217,2)))+0))</f>
        <v>2</v>
      </c>
      <c r="BE217" s="60">
        <f>(IF(U217="","",(IF(MID(U217,2,1)="-",LEFT(U217,1),LEFT(U217,2)))+0))</f>
        <v>2</v>
      </c>
      <c r="BF217" s="61">
        <f>(IF(V217="","",(IF(MID(V217,2,1)="-",LEFT(V217,1),LEFT(V217,2)))+0))</f>
        <v>3</v>
      </c>
      <c r="BM217" s="21"/>
      <c r="BN217" s="21"/>
      <c r="BO217" s="21"/>
      <c r="BP217" s="43" t="str">
        <f t="shared" si="250"/>
        <v/>
      </c>
      <c r="BQ217" s="43" t="str">
        <f t="shared" si="250"/>
        <v/>
      </c>
      <c r="BR217" s="43" t="str">
        <f t="shared" si="250"/>
        <v/>
      </c>
      <c r="BS217" s="43" t="str">
        <f t="shared" si="250"/>
        <v/>
      </c>
      <c r="BT217" s="43" t="str">
        <f t="shared" si="250"/>
        <v/>
      </c>
      <c r="BU217" s="44"/>
      <c r="BV217" s="58">
        <f t="shared" si="268"/>
        <v>1</v>
      </c>
      <c r="BW217" s="60">
        <f t="shared" si="268"/>
        <v>0</v>
      </c>
      <c r="BX217" s="60">
        <f t="shared" si="268"/>
        <v>0</v>
      </c>
      <c r="BY217" s="60">
        <f t="shared" si="268"/>
        <v>0</v>
      </c>
      <c r="BZ217" s="59"/>
      <c r="CA217" s="60">
        <f>(IF(R217="","",IF(RIGHT(R217,2)="10",RIGHT(R217,2),RIGHT(R217,1))+0))</f>
        <v>1</v>
      </c>
      <c r="CB217" s="60">
        <f>(IF(S217="","",IF(RIGHT(S217,2)="10",RIGHT(S217,2),RIGHT(S217,1))+0))</f>
        <v>1</v>
      </c>
      <c r="CC217" s="60">
        <f>(IF(T217="","",IF(RIGHT(T217,2)="10",RIGHT(T217,2),RIGHT(T217,1))+0))</f>
        <v>3</v>
      </c>
      <c r="CD217" s="60">
        <f>(IF(U217="","",IF(RIGHT(U217,2)="10",RIGHT(U217,2),RIGHT(U217,1))+0))</f>
        <v>0</v>
      </c>
      <c r="CE217" s="61">
        <f>(IF(V217="","",IF(RIGHT(V217,2)="10",RIGHT(V217,2),RIGHT(V217,1))+0))</f>
        <v>0</v>
      </c>
      <c r="CL217" s="21"/>
      <c r="CM217" s="21"/>
      <c r="CN217" s="21"/>
      <c r="CO217" s="43" t="str">
        <f t="shared" si="252"/>
        <v/>
      </c>
      <c r="CP217" s="43" t="str">
        <f t="shared" si="252"/>
        <v/>
      </c>
      <c r="CQ217" s="43" t="str">
        <f t="shared" si="252"/>
        <v/>
      </c>
      <c r="CR217" s="43" t="str">
        <f t="shared" si="252"/>
        <v/>
      </c>
      <c r="CS217" s="43" t="str">
        <f t="shared" si="252"/>
        <v/>
      </c>
      <c r="CU217" s="58" t="str">
        <f t="shared" si="269"/>
        <v>H</v>
      </c>
      <c r="CV217" s="60" t="str">
        <f t="shared" si="269"/>
        <v>H</v>
      </c>
      <c r="CW217" s="60" t="str">
        <f t="shared" si="269"/>
        <v>H</v>
      </c>
      <c r="CX217" s="60" t="str">
        <f t="shared" si="269"/>
        <v>D</v>
      </c>
      <c r="CY217" s="59"/>
      <c r="CZ217" s="60" t="str">
        <f>(IF(R217="","",IF(BB217&gt;CA217,"H",IF(BB217&lt;CA217,"A","D"))))</f>
        <v>D</v>
      </c>
      <c r="DA217" s="60" t="str">
        <f>(IF(S217="","",IF(BC217&gt;CB217,"H",IF(BC217&lt;CB217,"A","D"))))</f>
        <v>H</v>
      </c>
      <c r="DB217" s="60" t="str">
        <f>(IF(T217="","",IF(BD217&gt;CC217,"H",IF(BD217&lt;CC217,"A","D"))))</f>
        <v>A</v>
      </c>
      <c r="DC217" s="60" t="str">
        <f>(IF(U217="","",IF(BE217&gt;CD217,"H",IF(BE217&lt;CD217,"A","D"))))</f>
        <v>H</v>
      </c>
      <c r="DD217" s="61" t="str">
        <f>(IF(V217="","",IF(BF217&gt;CE217,"H",IF(BF217&lt;CE217,"A","D"))))</f>
        <v>H</v>
      </c>
      <c r="DK217" s="21"/>
      <c r="DL217" s="21"/>
      <c r="DM217" s="21"/>
      <c r="DN217" s="21" t="str">
        <f t="shared" si="254"/>
        <v/>
      </c>
      <c r="DO217" s="21" t="str">
        <f t="shared" si="254"/>
        <v/>
      </c>
      <c r="DP217" s="21" t="str">
        <f t="shared" si="254"/>
        <v/>
      </c>
      <c r="DQ217" s="21" t="str">
        <f t="shared" si="254"/>
        <v/>
      </c>
      <c r="DR217" s="21" t="str">
        <f t="shared" si="254"/>
        <v/>
      </c>
      <c r="DT217" s="17" t="str">
        <f t="shared" si="255"/>
        <v>Epsom &amp; Ewell</v>
      </c>
      <c r="DU217" s="45">
        <f t="shared" si="270"/>
        <v>18</v>
      </c>
      <c r="DV217" s="46">
        <f t="shared" si="271"/>
        <v>6</v>
      </c>
      <c r="DW217" s="46">
        <f t="shared" si="272"/>
        <v>2</v>
      </c>
      <c r="DX217" s="46">
        <f t="shared" si="273"/>
        <v>1</v>
      </c>
      <c r="DY217" s="46">
        <f>COUNTIF(CY$213:CY$222,"A")</f>
        <v>3</v>
      </c>
      <c r="DZ217" s="46">
        <f>COUNTIF(CY$213:CY$222,"D")</f>
        <v>3</v>
      </c>
      <c r="EA217" s="46">
        <f>COUNTIF(CY$213:CY$222,"H")</f>
        <v>3</v>
      </c>
      <c r="EB217" s="45">
        <f t="shared" si="274"/>
        <v>9</v>
      </c>
      <c r="EC217" s="45">
        <f t="shared" si="256"/>
        <v>5</v>
      </c>
      <c r="ED217" s="45">
        <f t="shared" si="256"/>
        <v>4</v>
      </c>
      <c r="EE217" s="47">
        <f>SUM($AW217:$BT217)+SUM(BZ$213:BZ$222)</f>
        <v>32</v>
      </c>
      <c r="EF217" s="47">
        <f>SUM($BV217:$CS217)+SUM(BA$213:BA$222)</f>
        <v>14</v>
      </c>
      <c r="EG217" s="45">
        <f t="shared" si="257"/>
        <v>23</v>
      </c>
      <c r="EH217" s="47">
        <f t="shared" si="275"/>
        <v>18</v>
      </c>
      <c r="EI217" s="44"/>
      <c r="EJ217" s="46">
        <f t="shared" si="258"/>
        <v>18</v>
      </c>
      <c r="EK217" s="46">
        <f t="shared" si="259"/>
        <v>10</v>
      </c>
      <c r="EL217" s="46">
        <f t="shared" si="260"/>
        <v>5</v>
      </c>
      <c r="EM217" s="46">
        <f t="shared" si="261"/>
        <v>3</v>
      </c>
      <c r="EN217" s="46">
        <f t="shared" si="262"/>
        <v>38</v>
      </c>
      <c r="EO217" s="46">
        <f t="shared" si="263"/>
        <v>14</v>
      </c>
      <c r="EP217" s="46">
        <f t="shared" si="264"/>
        <v>25</v>
      </c>
      <c r="EQ217" s="46">
        <f t="shared" si="265"/>
        <v>24</v>
      </c>
      <c r="ES217" s="1">
        <f t="shared" si="276"/>
        <v>0</v>
      </c>
      <c r="ET217" s="1">
        <f t="shared" si="277"/>
        <v>1</v>
      </c>
      <c r="EU217" s="1">
        <f t="shared" si="266"/>
        <v>0</v>
      </c>
      <c r="EV217" s="1">
        <f t="shared" si="266"/>
        <v>1</v>
      </c>
      <c r="EW217" s="1">
        <f t="shared" si="266"/>
        <v>1</v>
      </c>
      <c r="EX217" s="1">
        <f t="shared" si="266"/>
        <v>0</v>
      </c>
      <c r="EY217" s="1">
        <f t="shared" si="266"/>
        <v>1</v>
      </c>
      <c r="EZ217" s="1">
        <f t="shared" si="266"/>
        <v>1</v>
      </c>
      <c r="FC217" s="3" t="s">
        <v>222</v>
      </c>
    </row>
    <row r="218" spans="1:164" x14ac:dyDescent="0.2">
      <c r="A218" s="1">
        <v>6</v>
      </c>
      <c r="B218" s="1" t="s">
        <v>295</v>
      </c>
      <c r="C218" s="21">
        <v>18</v>
      </c>
      <c r="D218" s="21">
        <v>7</v>
      </c>
      <c r="E218" s="21">
        <v>4</v>
      </c>
      <c r="F218" s="21">
        <v>7</v>
      </c>
      <c r="G218" s="21">
        <v>42</v>
      </c>
      <c r="H218" s="21">
        <v>27</v>
      </c>
      <c r="I218" s="18">
        <v>18</v>
      </c>
      <c r="J218" s="21">
        <v>15</v>
      </c>
      <c r="L218" s="48" t="s">
        <v>282</v>
      </c>
      <c r="M218" s="62"/>
      <c r="N218" s="53"/>
      <c r="O218" s="53"/>
      <c r="P218" s="53"/>
      <c r="Q218" s="52" t="s">
        <v>121</v>
      </c>
      <c r="R218" s="50"/>
      <c r="S218" s="53"/>
      <c r="T218" s="53"/>
      <c r="U218" s="53"/>
      <c r="V218" s="57" t="s">
        <v>131</v>
      </c>
      <c r="AA218" s="48" t="s">
        <v>282</v>
      </c>
      <c r="AB218" s="62"/>
      <c r="AC218" s="53"/>
      <c r="AD218" s="53"/>
      <c r="AE218" s="53"/>
      <c r="AF218" s="52" t="s">
        <v>193</v>
      </c>
      <c r="AG218" s="50"/>
      <c r="AH218" s="53"/>
      <c r="AI218" s="53"/>
      <c r="AJ218" s="53"/>
      <c r="AK218" s="57" t="s">
        <v>179</v>
      </c>
      <c r="AW218" s="58" t="str">
        <f t="shared" si="267"/>
        <v/>
      </c>
      <c r="AX218" s="60" t="str">
        <f t="shared" si="267"/>
        <v/>
      </c>
      <c r="AY218" s="60" t="str">
        <f t="shared" si="267"/>
        <v/>
      </c>
      <c r="AZ218" s="60" t="str">
        <f t="shared" si="267"/>
        <v/>
      </c>
      <c r="BA218" s="60">
        <f>(IF(Q218="","",(IF(MID(Q218,2,1)="-",LEFT(Q218,1),LEFT(Q218,2)))+0))</f>
        <v>2</v>
      </c>
      <c r="BB218" s="59"/>
      <c r="BC218" s="60" t="str">
        <f>(IF(S218="","",(IF(MID(S218,2,1)="-",LEFT(S218,1),LEFT(S218,2)))+0))</f>
        <v/>
      </c>
      <c r="BD218" s="60" t="str">
        <f>(IF(T218="","",(IF(MID(T218,2,1)="-",LEFT(T218,1),LEFT(T218,2)))+0))</f>
        <v/>
      </c>
      <c r="BE218" s="60" t="str">
        <f>(IF(U218="","",(IF(MID(U218,2,1)="-",LEFT(U218,1),LEFT(U218,2)))+0))</f>
        <v/>
      </c>
      <c r="BF218" s="61">
        <f>(IF(V218="","",(IF(MID(V218,2,1)="-",LEFT(V218,1),LEFT(V218,2)))+0))</f>
        <v>0</v>
      </c>
      <c r="BM218" s="21"/>
      <c r="BN218" s="21"/>
      <c r="BO218" s="21"/>
      <c r="BP218" s="43" t="str">
        <f t="shared" si="250"/>
        <v/>
      </c>
      <c r="BQ218" s="43" t="str">
        <f t="shared" si="250"/>
        <v/>
      </c>
      <c r="BR218" s="43" t="str">
        <f t="shared" si="250"/>
        <v/>
      </c>
      <c r="BS218" s="43" t="str">
        <f t="shared" si="250"/>
        <v/>
      </c>
      <c r="BT218" s="43" t="str">
        <f t="shared" si="250"/>
        <v/>
      </c>
      <c r="BU218" s="44"/>
      <c r="BV218" s="58" t="str">
        <f t="shared" si="268"/>
        <v/>
      </c>
      <c r="BW218" s="60" t="str">
        <f t="shared" si="268"/>
        <v/>
      </c>
      <c r="BX218" s="60" t="str">
        <f t="shared" si="268"/>
        <v/>
      </c>
      <c r="BY218" s="60" t="str">
        <f t="shared" si="268"/>
        <v/>
      </c>
      <c r="BZ218" s="60">
        <f>(IF(Q218="","",IF(RIGHT(Q218,2)="10",RIGHT(Q218,2),RIGHT(Q218,1))+0))</f>
        <v>1</v>
      </c>
      <c r="CA218" s="59"/>
      <c r="CB218" s="60" t="str">
        <f>(IF(S218="","",IF(RIGHT(S218,2)="10",RIGHT(S218,2),RIGHT(S218,1))+0))</f>
        <v/>
      </c>
      <c r="CC218" s="60" t="str">
        <f>(IF(T218="","",IF(RIGHT(T218,2)="10",RIGHT(T218,2),RIGHT(T218,1))+0))</f>
        <v/>
      </c>
      <c r="CD218" s="60" t="str">
        <f>(IF(U218="","",IF(RIGHT(U218,2)="10",RIGHT(U218,2),RIGHT(U218,1))+0))</f>
        <v/>
      </c>
      <c r="CE218" s="61">
        <f>(IF(V218="","",IF(RIGHT(V218,2)="10",RIGHT(V218,2),RIGHT(V218,1))+0))</f>
        <v>1</v>
      </c>
      <c r="CL218" s="21"/>
      <c r="CM218" s="21"/>
      <c r="CN218" s="21"/>
      <c r="CO218" s="43" t="str">
        <f t="shared" si="252"/>
        <v/>
      </c>
      <c r="CP218" s="43" t="str">
        <f t="shared" si="252"/>
        <v/>
      </c>
      <c r="CQ218" s="43" t="str">
        <f t="shared" si="252"/>
        <v/>
      </c>
      <c r="CR218" s="43" t="str">
        <f t="shared" si="252"/>
        <v/>
      </c>
      <c r="CS218" s="43" t="str">
        <f t="shared" si="252"/>
        <v/>
      </c>
      <c r="CU218" s="58" t="str">
        <f t="shared" si="269"/>
        <v/>
      </c>
      <c r="CV218" s="60" t="str">
        <f t="shared" si="269"/>
        <v/>
      </c>
      <c r="CW218" s="60" t="str">
        <f t="shared" si="269"/>
        <v/>
      </c>
      <c r="CX218" s="60" t="str">
        <f t="shared" si="269"/>
        <v/>
      </c>
      <c r="CY218" s="60" t="str">
        <f>(IF(Q218="","",IF(BA218&gt;BZ218,"H",IF(BA218&lt;BZ218,"A","D"))))</f>
        <v>H</v>
      </c>
      <c r="CZ218" s="59"/>
      <c r="DA218" s="60" t="str">
        <f>(IF(S218="","",IF(BC218&gt;CB218,"H",IF(BC218&lt;CB218,"A","D"))))</f>
        <v/>
      </c>
      <c r="DB218" s="60" t="str">
        <f>(IF(T218="","",IF(BD218&gt;CC218,"H",IF(BD218&lt;CC218,"A","D"))))</f>
        <v/>
      </c>
      <c r="DC218" s="60" t="str">
        <f>(IF(U218="","",IF(BE218&gt;CD218,"H",IF(BE218&lt;CD218,"A","D"))))</f>
        <v/>
      </c>
      <c r="DD218" s="61" t="str">
        <f>(IF(V218="","",IF(BF218&gt;CE218,"H",IF(BF218&lt;CE218,"A","D"))))</f>
        <v>A</v>
      </c>
      <c r="DK218" s="21"/>
      <c r="DL218" s="21"/>
      <c r="DM218" s="21"/>
      <c r="DN218" s="21" t="str">
        <f t="shared" si="254"/>
        <v/>
      </c>
      <c r="DO218" s="21" t="str">
        <f t="shared" si="254"/>
        <v/>
      </c>
      <c r="DP218" s="21" t="str">
        <f t="shared" si="254"/>
        <v/>
      </c>
      <c r="DQ218" s="21" t="str">
        <f t="shared" si="254"/>
        <v/>
      </c>
      <c r="DR218" s="21" t="str">
        <f t="shared" si="254"/>
        <v/>
      </c>
      <c r="DT218" s="17" t="str">
        <f t="shared" si="255"/>
        <v>Hampton</v>
      </c>
      <c r="DU218" s="45">
        <f t="shared" si="270"/>
        <v>3</v>
      </c>
      <c r="DV218" s="46">
        <f t="shared" si="271"/>
        <v>1</v>
      </c>
      <c r="DW218" s="46">
        <f t="shared" si="272"/>
        <v>0</v>
      </c>
      <c r="DX218" s="46">
        <f t="shared" si="273"/>
        <v>1</v>
      </c>
      <c r="DY218" s="46">
        <f>COUNTIF(CZ$213:CZ$222,"A")</f>
        <v>0</v>
      </c>
      <c r="DZ218" s="46">
        <f>COUNTIF(CZ$213:CZ$222,"D")</f>
        <v>1</v>
      </c>
      <c r="EA218" s="46">
        <f>COUNTIF(CZ$213:CZ$222,"H")</f>
        <v>0</v>
      </c>
      <c r="EB218" s="45">
        <f t="shared" si="274"/>
        <v>1</v>
      </c>
      <c r="EC218" s="45">
        <f t="shared" si="256"/>
        <v>1</v>
      </c>
      <c r="ED218" s="45">
        <f t="shared" si="256"/>
        <v>1</v>
      </c>
      <c r="EE218" s="47">
        <f>SUM($AW218:$BT218)+SUM(CA$213:CA$222)</f>
        <v>3</v>
      </c>
      <c r="EF218" s="47">
        <f>SUM($BV218:$CS218)+SUM(BB$213:BB$222)</f>
        <v>3</v>
      </c>
      <c r="EG218" s="45">
        <f t="shared" si="257"/>
        <v>3</v>
      </c>
      <c r="EH218" s="47">
        <f t="shared" si="275"/>
        <v>0</v>
      </c>
      <c r="EI218" s="44"/>
      <c r="EJ218" s="46">
        <f t="shared" si="258"/>
        <v>18</v>
      </c>
      <c r="EK218" s="46">
        <f t="shared" si="259"/>
        <v>9</v>
      </c>
      <c r="EL218" s="46">
        <f t="shared" si="260"/>
        <v>5</v>
      </c>
      <c r="EM218" s="46">
        <f t="shared" si="261"/>
        <v>4</v>
      </c>
      <c r="EN218" s="46">
        <f t="shared" si="262"/>
        <v>32</v>
      </c>
      <c r="EO218" s="46">
        <f t="shared" si="263"/>
        <v>19</v>
      </c>
      <c r="EP218" s="46">
        <f t="shared" si="264"/>
        <v>23</v>
      </c>
      <c r="EQ218" s="46">
        <f t="shared" si="265"/>
        <v>13</v>
      </c>
      <c r="ES218" s="1">
        <f t="shared" si="276"/>
        <v>1</v>
      </c>
      <c r="ET218" s="1">
        <f t="shared" si="277"/>
        <v>1</v>
      </c>
      <c r="EU218" s="1">
        <f t="shared" si="266"/>
        <v>1</v>
      </c>
      <c r="EV218" s="1">
        <f t="shared" si="266"/>
        <v>1</v>
      </c>
      <c r="EW218" s="1">
        <f t="shared" si="266"/>
        <v>1</v>
      </c>
      <c r="EX218" s="1">
        <f t="shared" si="266"/>
        <v>1</v>
      </c>
      <c r="EY218" s="1">
        <f t="shared" si="266"/>
        <v>1</v>
      </c>
      <c r="EZ218" s="1">
        <f t="shared" si="266"/>
        <v>1</v>
      </c>
    </row>
    <row r="219" spans="1:164" x14ac:dyDescent="0.2">
      <c r="A219" s="1">
        <v>7</v>
      </c>
      <c r="B219" s="1" t="s">
        <v>288</v>
      </c>
      <c r="C219" s="21">
        <v>18</v>
      </c>
      <c r="D219" s="21">
        <v>5</v>
      </c>
      <c r="E219" s="21">
        <v>7</v>
      </c>
      <c r="F219" s="21">
        <v>6</v>
      </c>
      <c r="G219" s="21">
        <v>29</v>
      </c>
      <c r="H219" s="21">
        <v>31</v>
      </c>
      <c r="I219" s="18">
        <v>17</v>
      </c>
      <c r="J219" s="21">
        <v>-2</v>
      </c>
      <c r="L219" s="48" t="s">
        <v>286</v>
      </c>
      <c r="M219" s="85"/>
      <c r="N219" s="86"/>
      <c r="O219" s="86"/>
      <c r="P219" s="103"/>
      <c r="Q219" s="52" t="s">
        <v>110</v>
      </c>
      <c r="R219" s="53"/>
      <c r="S219" s="50"/>
      <c r="T219" s="86"/>
      <c r="U219" s="86"/>
      <c r="V219" s="90"/>
      <c r="AA219" s="48" t="s">
        <v>286</v>
      </c>
      <c r="AB219" s="85"/>
      <c r="AC219" s="86"/>
      <c r="AD219" s="86"/>
      <c r="AE219" s="103"/>
      <c r="AF219" s="52" t="s">
        <v>414</v>
      </c>
      <c r="AG219" s="53"/>
      <c r="AH219" s="50"/>
      <c r="AI219" s="86"/>
      <c r="AJ219" s="86"/>
      <c r="AK219" s="130" t="s">
        <v>415</v>
      </c>
      <c r="AW219" s="58" t="str">
        <f t="shared" si="267"/>
        <v/>
      </c>
      <c r="AX219" s="60" t="str">
        <f t="shared" si="267"/>
        <v/>
      </c>
      <c r="AY219" s="60" t="str">
        <f t="shared" si="267"/>
        <v/>
      </c>
      <c r="AZ219" s="60" t="str">
        <f t="shared" si="267"/>
        <v/>
      </c>
      <c r="BA219" s="60">
        <f>(IF(Q219="","",(IF(MID(Q219,2,1)="-",LEFT(Q219,1),LEFT(Q219,2)))+0))</f>
        <v>1</v>
      </c>
      <c r="BB219" s="60" t="str">
        <f>(IF(R219="","",(IF(MID(R219,2,1)="-",LEFT(R219,1),LEFT(R219,2)))+0))</f>
        <v/>
      </c>
      <c r="BC219" s="59"/>
      <c r="BD219" s="60" t="str">
        <f>(IF(T219="","",(IF(MID(T219,2,1)="-",LEFT(T219,1),LEFT(T219,2)))+0))</f>
        <v/>
      </c>
      <c r="BE219" s="60" t="str">
        <f>(IF(U219="","",(IF(MID(U219,2,1)="-",LEFT(U219,1),LEFT(U219,2)))+0))</f>
        <v/>
      </c>
      <c r="BF219" s="61" t="str">
        <f>(IF(V219="","",(IF(MID(V219,2,1)="-",LEFT(V219,1),LEFT(V219,2)))+0))</f>
        <v/>
      </c>
      <c r="BM219" s="21"/>
      <c r="BN219" s="21"/>
      <c r="BO219" s="21"/>
      <c r="BP219" s="43" t="str">
        <f t="shared" si="250"/>
        <v/>
      </c>
      <c r="BQ219" s="43" t="str">
        <f t="shared" si="250"/>
        <v/>
      </c>
      <c r="BR219" s="43" t="str">
        <f t="shared" si="250"/>
        <v/>
      </c>
      <c r="BS219" s="43" t="str">
        <f t="shared" si="250"/>
        <v/>
      </c>
      <c r="BT219" s="43" t="str">
        <f t="shared" si="250"/>
        <v/>
      </c>
      <c r="BU219" s="44"/>
      <c r="BV219" s="58" t="str">
        <f t="shared" si="268"/>
        <v/>
      </c>
      <c r="BW219" s="60" t="str">
        <f t="shared" si="268"/>
        <v/>
      </c>
      <c r="BX219" s="60" t="str">
        <f t="shared" si="268"/>
        <v/>
      </c>
      <c r="BY219" s="60" t="str">
        <f t="shared" si="268"/>
        <v/>
      </c>
      <c r="BZ219" s="60">
        <f>(IF(Q219="","",IF(RIGHT(Q219,2)="10",RIGHT(Q219,2),RIGHT(Q219,1))+0))</f>
        <v>1</v>
      </c>
      <c r="CA219" s="60" t="str">
        <f>(IF(R219="","",IF(RIGHT(R219,2)="10",RIGHT(R219,2),RIGHT(R219,1))+0))</f>
        <v/>
      </c>
      <c r="CB219" s="59"/>
      <c r="CC219" s="60" t="str">
        <f>(IF(T219="","",IF(RIGHT(T219,2)="10",RIGHT(T219,2),RIGHT(T219,1))+0))</f>
        <v/>
      </c>
      <c r="CD219" s="60" t="str">
        <f>(IF(U219="","",IF(RIGHT(U219,2)="10",RIGHT(U219,2),RIGHT(U219,1))+0))</f>
        <v/>
      </c>
      <c r="CE219" s="61" t="str">
        <f>(IF(V219="","",IF(RIGHT(V219,2)="10",RIGHT(V219,2),RIGHT(V219,1))+0))</f>
        <v/>
      </c>
      <c r="CL219" s="21"/>
      <c r="CM219" s="21"/>
      <c r="CN219" s="21"/>
      <c r="CO219" s="43" t="str">
        <f t="shared" si="252"/>
        <v/>
      </c>
      <c r="CP219" s="43" t="str">
        <f t="shared" si="252"/>
        <v/>
      </c>
      <c r="CQ219" s="43" t="str">
        <f t="shared" si="252"/>
        <v/>
      </c>
      <c r="CR219" s="43" t="str">
        <f t="shared" si="252"/>
        <v/>
      </c>
      <c r="CS219" s="43" t="str">
        <f t="shared" si="252"/>
        <v/>
      </c>
      <c r="CU219" s="58" t="str">
        <f t="shared" si="269"/>
        <v/>
      </c>
      <c r="CV219" s="60" t="str">
        <f t="shared" si="269"/>
        <v/>
      </c>
      <c r="CW219" s="60" t="str">
        <f t="shared" si="269"/>
        <v/>
      </c>
      <c r="CX219" s="60" t="str">
        <f t="shared" si="269"/>
        <v/>
      </c>
      <c r="CY219" s="60" t="str">
        <f>(IF(Q219="","",IF(BA219&gt;BZ219,"H",IF(BA219&lt;BZ219,"A","D"))))</f>
        <v>D</v>
      </c>
      <c r="CZ219" s="60" t="str">
        <f>(IF(R219="","",IF(BB219&gt;CA219,"H",IF(BB219&lt;CA219,"A","D"))))</f>
        <v/>
      </c>
      <c r="DA219" s="59"/>
      <c r="DB219" s="60" t="str">
        <f>(IF(T219="","",IF(BD219&gt;CC219,"H",IF(BD219&lt;CC219,"A","D"))))</f>
        <v/>
      </c>
      <c r="DC219" s="60" t="str">
        <f>(IF(U219="","",IF(BE219&gt;CD219,"H",IF(BE219&lt;CD219,"A","D"))))</f>
        <v/>
      </c>
      <c r="DD219" s="61" t="str">
        <f>(IF(V219="","",IF(BF219&gt;CE219,"H",IF(BF219&lt;CE219,"A","D"))))</f>
        <v/>
      </c>
      <c r="DK219" s="21"/>
      <c r="DL219" s="21"/>
      <c r="DM219" s="21"/>
      <c r="DN219" s="21" t="str">
        <f t="shared" si="254"/>
        <v/>
      </c>
      <c r="DO219" s="21" t="str">
        <f t="shared" si="254"/>
        <v/>
      </c>
      <c r="DP219" s="21" t="str">
        <f t="shared" si="254"/>
        <v/>
      </c>
      <c r="DQ219" s="21" t="str">
        <f t="shared" si="254"/>
        <v/>
      </c>
      <c r="DR219" s="21" t="str">
        <f t="shared" si="254"/>
        <v/>
      </c>
      <c r="DT219" s="17" t="str">
        <f t="shared" si="255"/>
        <v>Redhill</v>
      </c>
      <c r="DU219" s="45">
        <f t="shared" si="270"/>
        <v>2</v>
      </c>
      <c r="DV219" s="46">
        <f t="shared" si="271"/>
        <v>0</v>
      </c>
      <c r="DW219" s="46">
        <f t="shared" si="272"/>
        <v>1</v>
      </c>
      <c r="DX219" s="46">
        <f t="shared" si="273"/>
        <v>0</v>
      </c>
      <c r="DY219" s="46">
        <f>COUNTIF(DA$213:DA$222,"A")</f>
        <v>0</v>
      </c>
      <c r="DZ219" s="46">
        <f>COUNTIF(DA$213:DA$222,"D")</f>
        <v>0</v>
      </c>
      <c r="EA219" s="46">
        <f>COUNTIF(DA$213:DA$222,"H")</f>
        <v>1</v>
      </c>
      <c r="EB219" s="45">
        <f t="shared" si="274"/>
        <v>0</v>
      </c>
      <c r="EC219" s="45">
        <f t="shared" si="256"/>
        <v>1</v>
      </c>
      <c r="ED219" s="45">
        <f t="shared" si="256"/>
        <v>1</v>
      </c>
      <c r="EE219" s="47">
        <f>SUM($AW219:$BT219)+SUM(CB$213:CB$222)</f>
        <v>2</v>
      </c>
      <c r="EF219" s="47">
        <f>SUM($BV219:$CS219)+SUM(BC$213:BC$222)</f>
        <v>3</v>
      </c>
      <c r="EG219" s="45">
        <f t="shared" si="257"/>
        <v>1</v>
      </c>
      <c r="EH219" s="47">
        <f t="shared" si="275"/>
        <v>-1</v>
      </c>
      <c r="EI219" s="44"/>
      <c r="EJ219" s="46">
        <f t="shared" si="258"/>
        <v>18</v>
      </c>
      <c r="EK219" s="46">
        <f t="shared" si="259"/>
        <v>1</v>
      </c>
      <c r="EL219" s="46">
        <f t="shared" si="260"/>
        <v>3</v>
      </c>
      <c r="EM219" s="46">
        <f t="shared" si="261"/>
        <v>14</v>
      </c>
      <c r="EN219" s="46">
        <f t="shared" si="262"/>
        <v>21</v>
      </c>
      <c r="EO219" s="46">
        <f t="shared" si="263"/>
        <v>73</v>
      </c>
      <c r="EP219" s="46">
        <f t="shared" si="264"/>
        <v>5</v>
      </c>
      <c r="EQ219" s="46">
        <f t="shared" si="265"/>
        <v>-52</v>
      </c>
      <c r="ES219" s="1">
        <f t="shared" si="276"/>
        <v>1</v>
      </c>
      <c r="ET219" s="1">
        <f t="shared" si="277"/>
        <v>1</v>
      </c>
      <c r="EU219" s="1">
        <f t="shared" si="266"/>
        <v>1</v>
      </c>
      <c r="EV219" s="1">
        <f t="shared" si="266"/>
        <v>1</v>
      </c>
      <c r="EW219" s="1">
        <f t="shared" si="266"/>
        <v>1</v>
      </c>
      <c r="EX219" s="1">
        <f t="shared" si="266"/>
        <v>1</v>
      </c>
      <c r="EY219" s="1">
        <f t="shared" si="266"/>
        <v>1</v>
      </c>
      <c r="EZ219" s="1">
        <f t="shared" si="266"/>
        <v>1</v>
      </c>
    </row>
    <row r="220" spans="1:164" x14ac:dyDescent="0.2">
      <c r="A220" s="1">
        <v>8</v>
      </c>
      <c r="B220" s="1" t="s">
        <v>273</v>
      </c>
      <c r="C220" s="21">
        <v>18</v>
      </c>
      <c r="D220" s="21">
        <v>5</v>
      </c>
      <c r="E220" s="21">
        <v>2</v>
      </c>
      <c r="F220" s="21">
        <v>11</v>
      </c>
      <c r="G220" s="21">
        <v>25</v>
      </c>
      <c r="H220" s="21">
        <v>53</v>
      </c>
      <c r="I220" s="18">
        <v>12</v>
      </c>
      <c r="J220" s="21">
        <v>-28</v>
      </c>
      <c r="L220" s="48" t="s">
        <v>303</v>
      </c>
      <c r="M220" s="85"/>
      <c r="N220" s="86"/>
      <c r="O220" s="86"/>
      <c r="P220" s="103"/>
      <c r="Q220" s="52" t="s">
        <v>121</v>
      </c>
      <c r="R220" s="53"/>
      <c r="S220" s="86"/>
      <c r="T220" s="50"/>
      <c r="U220" s="86"/>
      <c r="V220" s="90"/>
      <c r="AA220" s="48" t="s">
        <v>303</v>
      </c>
      <c r="AB220" s="85"/>
      <c r="AC220" s="86"/>
      <c r="AD220" s="86"/>
      <c r="AE220" s="103"/>
      <c r="AF220" s="52" t="s">
        <v>291</v>
      </c>
      <c r="AG220" s="53"/>
      <c r="AH220" s="86"/>
      <c r="AI220" s="50"/>
      <c r="AJ220" s="86"/>
      <c r="AK220" s="90"/>
      <c r="AW220" s="58" t="str">
        <f t="shared" si="267"/>
        <v/>
      </c>
      <c r="AX220" s="60" t="str">
        <f t="shared" si="267"/>
        <v/>
      </c>
      <c r="AY220" s="60" t="str">
        <f t="shared" si="267"/>
        <v/>
      </c>
      <c r="AZ220" s="60" t="str">
        <f t="shared" si="267"/>
        <v/>
      </c>
      <c r="BA220" s="60">
        <f>(IF(Q220="","",(IF(MID(Q220,2,1)="-",LEFT(Q220,1),LEFT(Q220,2)))+0))</f>
        <v>2</v>
      </c>
      <c r="BB220" s="60" t="str">
        <f>(IF(R220="","",(IF(MID(R220,2,1)="-",LEFT(R220,1),LEFT(R220,2)))+0))</f>
        <v/>
      </c>
      <c r="BC220" s="60" t="str">
        <f>(IF(S220="","",(IF(MID(S220,2,1)="-",LEFT(S220,1),LEFT(S220,2)))+0))</f>
        <v/>
      </c>
      <c r="BD220" s="59"/>
      <c r="BE220" s="60" t="str">
        <f>(IF(U220="","",(IF(MID(U220,2,1)="-",LEFT(U220,1),LEFT(U220,2)))+0))</f>
        <v/>
      </c>
      <c r="BF220" s="61" t="str">
        <f>(IF(V220="","",(IF(MID(V220,2,1)="-",LEFT(V220,1),LEFT(V220,2)))+0))</f>
        <v/>
      </c>
      <c r="BM220" s="21"/>
      <c r="BN220" s="21"/>
      <c r="BO220" s="21"/>
      <c r="BP220" s="43" t="str">
        <f t="shared" si="250"/>
        <v/>
      </c>
      <c r="BQ220" s="43" t="str">
        <f t="shared" si="250"/>
        <v/>
      </c>
      <c r="BR220" s="43" t="str">
        <f t="shared" si="250"/>
        <v/>
      </c>
      <c r="BS220" s="43" t="str">
        <f t="shared" si="250"/>
        <v/>
      </c>
      <c r="BT220" s="43" t="str">
        <f t="shared" si="250"/>
        <v/>
      </c>
      <c r="BU220" s="44"/>
      <c r="BV220" s="58" t="str">
        <f t="shared" si="268"/>
        <v/>
      </c>
      <c r="BW220" s="60" t="str">
        <f t="shared" si="268"/>
        <v/>
      </c>
      <c r="BX220" s="60" t="str">
        <f t="shared" si="268"/>
        <v/>
      </c>
      <c r="BY220" s="60" t="str">
        <f t="shared" si="268"/>
        <v/>
      </c>
      <c r="BZ220" s="60">
        <f>(IF(Q220="","",IF(RIGHT(Q220,2)="10",RIGHT(Q220,2),RIGHT(Q220,1))+0))</f>
        <v>1</v>
      </c>
      <c r="CA220" s="60" t="str">
        <f>(IF(R220="","",IF(RIGHT(R220,2)="10",RIGHT(R220,2),RIGHT(R220,1))+0))</f>
        <v/>
      </c>
      <c r="CB220" s="60" t="str">
        <f>(IF(S220="","",IF(RIGHT(S220,2)="10",RIGHT(S220,2),RIGHT(S220,1))+0))</f>
        <v/>
      </c>
      <c r="CC220" s="59"/>
      <c r="CD220" s="60" t="str">
        <f>(IF(U220="","",IF(RIGHT(U220,2)="10",RIGHT(U220,2),RIGHT(U220,1))+0))</f>
        <v/>
      </c>
      <c r="CE220" s="61" t="str">
        <f>(IF(V220="","",IF(RIGHT(V220,2)="10",RIGHT(V220,2),RIGHT(V220,1))+0))</f>
        <v/>
      </c>
      <c r="CL220" s="21"/>
      <c r="CM220" s="21"/>
      <c r="CN220" s="21"/>
      <c r="CO220" s="43" t="str">
        <f t="shared" si="252"/>
        <v/>
      </c>
      <c r="CP220" s="43" t="str">
        <f t="shared" si="252"/>
        <v/>
      </c>
      <c r="CQ220" s="43" t="str">
        <f t="shared" si="252"/>
        <v/>
      </c>
      <c r="CR220" s="43" t="str">
        <f t="shared" si="252"/>
        <v/>
      </c>
      <c r="CS220" s="43" t="str">
        <f t="shared" si="252"/>
        <v/>
      </c>
      <c r="CU220" s="58" t="str">
        <f t="shared" si="269"/>
        <v/>
      </c>
      <c r="CV220" s="60" t="str">
        <f t="shared" si="269"/>
        <v/>
      </c>
      <c r="CW220" s="60" t="str">
        <f t="shared" si="269"/>
        <v/>
      </c>
      <c r="CX220" s="60" t="str">
        <f t="shared" si="269"/>
        <v/>
      </c>
      <c r="CY220" s="60" t="str">
        <f>(IF(Q220="","",IF(BA220&gt;BZ220,"H",IF(BA220&lt;BZ220,"A","D"))))</f>
        <v>H</v>
      </c>
      <c r="CZ220" s="60" t="str">
        <f>(IF(R220="","",IF(BB220&gt;CA220,"H",IF(BB220&lt;CA220,"A","D"))))</f>
        <v/>
      </c>
      <c r="DA220" s="60" t="str">
        <f>(IF(S220="","",IF(BC220&gt;CB220,"H",IF(BC220&lt;CB220,"A","D"))))</f>
        <v/>
      </c>
      <c r="DB220" s="59"/>
      <c r="DC220" s="60" t="str">
        <f>(IF(U220="","",IF(BE220&gt;CD220,"H",IF(BE220&lt;CD220,"A","D"))))</f>
        <v/>
      </c>
      <c r="DD220" s="61" t="str">
        <f>(IF(V220="","",IF(BF220&gt;CE220,"H",IF(BF220&lt;CE220,"A","D"))))</f>
        <v/>
      </c>
      <c r="DK220" s="21"/>
      <c r="DL220" s="21"/>
      <c r="DM220" s="21"/>
      <c r="DN220" s="21" t="str">
        <f t="shared" si="254"/>
        <v/>
      </c>
      <c r="DO220" s="21" t="str">
        <f t="shared" si="254"/>
        <v/>
      </c>
      <c r="DP220" s="21" t="str">
        <f t="shared" si="254"/>
        <v/>
      </c>
      <c r="DQ220" s="21" t="str">
        <f t="shared" si="254"/>
        <v/>
      </c>
      <c r="DR220" s="21" t="str">
        <f t="shared" si="254"/>
        <v/>
      </c>
      <c r="DT220" s="17" t="str">
        <f t="shared" si="255"/>
        <v>Sutton United</v>
      </c>
      <c r="DU220" s="45">
        <f t="shared" si="270"/>
        <v>2</v>
      </c>
      <c r="DV220" s="46">
        <f t="shared" si="271"/>
        <v>1</v>
      </c>
      <c r="DW220" s="46">
        <f t="shared" si="272"/>
        <v>0</v>
      </c>
      <c r="DX220" s="46">
        <f t="shared" si="273"/>
        <v>0</v>
      </c>
      <c r="DY220" s="46">
        <f>COUNTIF(DB$213:DB$222,"A")</f>
        <v>1</v>
      </c>
      <c r="DZ220" s="46">
        <f>COUNTIF(DB$213:DB$222,"D")</f>
        <v>0</v>
      </c>
      <c r="EA220" s="46">
        <f>COUNTIF(DB$213:DB$222,"H")</f>
        <v>0</v>
      </c>
      <c r="EB220" s="45">
        <f t="shared" si="274"/>
        <v>2</v>
      </c>
      <c r="EC220" s="45">
        <f t="shared" si="256"/>
        <v>0</v>
      </c>
      <c r="ED220" s="45">
        <f t="shared" si="256"/>
        <v>0</v>
      </c>
      <c r="EE220" s="47">
        <f>SUM($AW220:$BT220)+SUM(CC$213:CC$222)</f>
        <v>5</v>
      </c>
      <c r="EF220" s="47">
        <f>SUM($BV220:$CS220)+SUM(BD$213:BD$222)</f>
        <v>3</v>
      </c>
      <c r="EG220" s="45">
        <f t="shared" si="257"/>
        <v>4</v>
      </c>
      <c r="EH220" s="47">
        <f t="shared" si="275"/>
        <v>2</v>
      </c>
      <c r="EI220" s="44"/>
      <c r="EJ220" s="46">
        <f t="shared" si="258"/>
        <v>18</v>
      </c>
      <c r="EK220" s="46">
        <f t="shared" si="259"/>
        <v>12</v>
      </c>
      <c r="EL220" s="46">
        <f t="shared" si="260"/>
        <v>2</v>
      </c>
      <c r="EM220" s="46">
        <f t="shared" si="261"/>
        <v>4</v>
      </c>
      <c r="EN220" s="46">
        <f t="shared" si="262"/>
        <v>44</v>
      </c>
      <c r="EO220" s="46">
        <f t="shared" si="263"/>
        <v>19</v>
      </c>
      <c r="EP220" s="46">
        <f t="shared" si="264"/>
        <v>26</v>
      </c>
      <c r="EQ220" s="46">
        <f t="shared" si="265"/>
        <v>25</v>
      </c>
      <c r="ES220" s="1">
        <f t="shared" si="276"/>
        <v>1</v>
      </c>
      <c r="ET220" s="1">
        <f t="shared" si="277"/>
        <v>1</v>
      </c>
      <c r="EU220" s="1">
        <f t="shared" si="266"/>
        <v>1</v>
      </c>
      <c r="EV220" s="1">
        <f t="shared" si="266"/>
        <v>1</v>
      </c>
      <c r="EW220" s="1">
        <f t="shared" si="266"/>
        <v>1</v>
      </c>
      <c r="EX220" s="1">
        <f t="shared" si="266"/>
        <v>1</v>
      </c>
      <c r="EY220" s="1">
        <f t="shared" si="266"/>
        <v>1</v>
      </c>
      <c r="EZ220" s="1">
        <f t="shared" si="266"/>
        <v>1</v>
      </c>
    </row>
    <row r="221" spans="1:164" x14ac:dyDescent="0.2">
      <c r="A221" s="1">
        <v>9</v>
      </c>
      <c r="B221" s="1" t="s">
        <v>377</v>
      </c>
      <c r="C221" s="21">
        <v>18</v>
      </c>
      <c r="D221" s="21">
        <v>3</v>
      </c>
      <c r="E221" s="21">
        <v>1</v>
      </c>
      <c r="F221" s="21">
        <v>14</v>
      </c>
      <c r="G221" s="21">
        <v>22</v>
      </c>
      <c r="H221" s="21">
        <v>49</v>
      </c>
      <c r="I221" s="18">
        <v>7</v>
      </c>
      <c r="J221" s="21">
        <v>-27</v>
      </c>
      <c r="L221" s="48" t="s">
        <v>377</v>
      </c>
      <c r="M221" s="85"/>
      <c r="N221" s="86"/>
      <c r="O221" s="86"/>
      <c r="P221" s="103"/>
      <c r="Q221" s="52" t="s">
        <v>184</v>
      </c>
      <c r="R221" s="53"/>
      <c r="S221" s="86"/>
      <c r="T221" s="86"/>
      <c r="U221" s="50"/>
      <c r="V221" s="90"/>
      <c r="AA221" s="48" t="s">
        <v>377</v>
      </c>
      <c r="AB221" s="85"/>
      <c r="AC221" s="86"/>
      <c r="AD221" s="86"/>
      <c r="AE221" s="103"/>
      <c r="AF221" s="52" t="s">
        <v>416</v>
      </c>
      <c r="AG221" s="53"/>
      <c r="AH221" s="86"/>
      <c r="AI221" s="86"/>
      <c r="AJ221" s="50"/>
      <c r="AK221" s="90"/>
      <c r="AW221" s="58" t="str">
        <f t="shared" si="267"/>
        <v/>
      </c>
      <c r="AX221" s="60" t="str">
        <f t="shared" si="267"/>
        <v/>
      </c>
      <c r="AY221" s="60" t="str">
        <f t="shared" si="267"/>
        <v/>
      </c>
      <c r="AZ221" s="60" t="str">
        <f t="shared" si="267"/>
        <v/>
      </c>
      <c r="BA221" s="60">
        <f>(IF(Q221="","",(IF(MID(Q221,2,1)="-",LEFT(Q221,1),LEFT(Q221,2)))+0))</f>
        <v>1</v>
      </c>
      <c r="BB221" s="60" t="str">
        <f>(IF(R221="","",(IF(MID(R221,2,1)="-",LEFT(R221,1),LEFT(R221,2)))+0))</f>
        <v/>
      </c>
      <c r="BC221" s="60" t="str">
        <f>(IF(S221="","",(IF(MID(S221,2,1)="-",LEFT(S221,1),LEFT(S221,2)))+0))</f>
        <v/>
      </c>
      <c r="BD221" s="60" t="str">
        <f>(IF(T221="","",(IF(MID(T221,2,1)="-",LEFT(T221,1),LEFT(T221,2)))+0))</f>
        <v/>
      </c>
      <c r="BE221" s="59"/>
      <c r="BF221" s="61" t="str">
        <f>(IF(V221="","",(IF(MID(V221,2,1)="-",LEFT(V221,1),LEFT(V221,2)))+0))</f>
        <v/>
      </c>
      <c r="BM221" s="21"/>
      <c r="BN221" s="21"/>
      <c r="BO221" s="21"/>
      <c r="BP221" s="43" t="str">
        <f t="shared" si="250"/>
        <v/>
      </c>
      <c r="BQ221" s="43" t="str">
        <f t="shared" si="250"/>
        <v/>
      </c>
      <c r="BR221" s="43" t="str">
        <f t="shared" si="250"/>
        <v/>
      </c>
      <c r="BS221" s="43" t="str">
        <f t="shared" si="250"/>
        <v/>
      </c>
      <c r="BT221" s="43" t="str">
        <f t="shared" si="250"/>
        <v/>
      </c>
      <c r="BU221" s="71"/>
      <c r="BV221" s="58" t="str">
        <f t="shared" si="268"/>
        <v/>
      </c>
      <c r="BW221" s="60" t="str">
        <f t="shared" si="268"/>
        <v/>
      </c>
      <c r="BX221" s="60" t="str">
        <f t="shared" si="268"/>
        <v/>
      </c>
      <c r="BY221" s="60" t="str">
        <f t="shared" si="268"/>
        <v/>
      </c>
      <c r="BZ221" s="60">
        <f>(IF(Q221="","",IF(RIGHT(Q221,2)="10",RIGHT(Q221,2),RIGHT(Q221,1))+0))</f>
        <v>2</v>
      </c>
      <c r="CA221" s="60" t="str">
        <f>(IF(R221="","",IF(RIGHT(R221,2)="10",RIGHT(R221,2),RIGHT(R221,1))+0))</f>
        <v/>
      </c>
      <c r="CB221" s="60" t="str">
        <f>(IF(S221="","",IF(RIGHT(S221,2)="10",RIGHT(S221,2),RIGHT(S221,1))+0))</f>
        <v/>
      </c>
      <c r="CC221" s="60" t="str">
        <f>(IF(T221="","",IF(RIGHT(T221,2)="10",RIGHT(T221,2),RIGHT(T221,1))+0))</f>
        <v/>
      </c>
      <c r="CD221" s="59"/>
      <c r="CE221" s="61" t="str">
        <f>(IF(V221="","",IF(RIGHT(V221,2)="10",RIGHT(V221,2),RIGHT(V221,1))+0))</f>
        <v/>
      </c>
      <c r="CL221" s="21"/>
      <c r="CM221" s="21"/>
      <c r="CN221" s="21"/>
      <c r="CO221" s="43" t="str">
        <f t="shared" si="252"/>
        <v/>
      </c>
      <c r="CP221" s="43" t="str">
        <f t="shared" si="252"/>
        <v/>
      </c>
      <c r="CQ221" s="43" t="str">
        <f t="shared" si="252"/>
        <v/>
      </c>
      <c r="CR221" s="43" t="str">
        <f t="shared" si="252"/>
        <v/>
      </c>
      <c r="CS221" s="43" t="str">
        <f t="shared" si="252"/>
        <v/>
      </c>
      <c r="CT221" s="17"/>
      <c r="CU221" s="58" t="str">
        <f t="shared" si="269"/>
        <v/>
      </c>
      <c r="CV221" s="60" t="str">
        <f t="shared" si="269"/>
        <v/>
      </c>
      <c r="CW221" s="60" t="str">
        <f t="shared" si="269"/>
        <v/>
      </c>
      <c r="CX221" s="60" t="str">
        <f t="shared" si="269"/>
        <v/>
      </c>
      <c r="CY221" s="60" t="str">
        <f>(IF(Q221="","",IF(BA221&gt;BZ221,"H",IF(BA221&lt;BZ221,"A","D"))))</f>
        <v>A</v>
      </c>
      <c r="CZ221" s="60" t="str">
        <f>(IF(R221="","",IF(BB221&gt;CA221,"H",IF(BB221&lt;CA221,"A","D"))))</f>
        <v/>
      </c>
      <c r="DA221" s="60" t="str">
        <f>(IF(S221="","",IF(BC221&gt;CB221,"H",IF(BC221&lt;CB221,"A","D"))))</f>
        <v/>
      </c>
      <c r="DB221" s="60" t="str">
        <f>(IF(T221="","",IF(BD221&gt;CC221,"H",IF(BD221&lt;CC221,"A","D"))))</f>
        <v/>
      </c>
      <c r="DC221" s="59"/>
      <c r="DD221" s="61" t="str">
        <f>(IF(V221="","",IF(BF221&gt;CE221,"H",IF(BF221&lt;CE221,"A","D"))))</f>
        <v/>
      </c>
      <c r="DK221" s="21"/>
      <c r="DL221" s="21"/>
      <c r="DM221" s="21"/>
      <c r="DN221" s="21" t="str">
        <f t="shared" si="254"/>
        <v/>
      </c>
      <c r="DO221" s="21" t="str">
        <f t="shared" si="254"/>
        <v/>
      </c>
      <c r="DP221" s="21" t="str">
        <f t="shared" si="254"/>
        <v/>
      </c>
      <c r="DQ221" s="21" t="str">
        <f t="shared" si="254"/>
        <v/>
      </c>
      <c r="DR221" s="21" t="str">
        <f t="shared" si="254"/>
        <v/>
      </c>
      <c r="DS221" s="17"/>
      <c r="DT221" s="17" t="str">
        <f t="shared" si="255"/>
        <v>Walton &amp; Hersham</v>
      </c>
      <c r="DU221" s="45">
        <f t="shared" si="270"/>
        <v>2</v>
      </c>
      <c r="DV221" s="46">
        <f t="shared" si="271"/>
        <v>0</v>
      </c>
      <c r="DW221" s="46">
        <f t="shared" si="272"/>
        <v>0</v>
      </c>
      <c r="DX221" s="46">
        <f t="shared" si="273"/>
        <v>1</v>
      </c>
      <c r="DY221" s="46">
        <f>COUNTIF(DC$213:DC$222,"A")</f>
        <v>0</v>
      </c>
      <c r="DZ221" s="46">
        <f>COUNTIF(DC$213:DC$222,"D")</f>
        <v>0</v>
      </c>
      <c r="EA221" s="46">
        <f>COUNTIF(DC$213:DC$222,"H")</f>
        <v>1</v>
      </c>
      <c r="EB221" s="45">
        <f t="shared" si="274"/>
        <v>0</v>
      </c>
      <c r="EC221" s="45">
        <f t="shared" si="256"/>
        <v>0</v>
      </c>
      <c r="ED221" s="45">
        <f t="shared" si="256"/>
        <v>2</v>
      </c>
      <c r="EE221" s="47">
        <f>SUM($AW221:$BT221)+SUM(CD$213:CD$222)</f>
        <v>1</v>
      </c>
      <c r="EF221" s="47">
        <f>SUM($BV221:$CS221)+SUM(BE$213:BE$222)</f>
        <v>4</v>
      </c>
      <c r="EG221" s="45">
        <f t="shared" si="257"/>
        <v>0</v>
      </c>
      <c r="EH221" s="47">
        <f t="shared" si="275"/>
        <v>-3</v>
      </c>
      <c r="EI221" s="44"/>
      <c r="EJ221" s="46">
        <f t="shared" si="258"/>
        <v>18</v>
      </c>
      <c r="EK221" s="46">
        <f t="shared" si="259"/>
        <v>3</v>
      </c>
      <c r="EL221" s="46">
        <f t="shared" si="260"/>
        <v>1</v>
      </c>
      <c r="EM221" s="46">
        <f t="shared" si="261"/>
        <v>14</v>
      </c>
      <c r="EN221" s="46">
        <f t="shared" si="262"/>
        <v>22</v>
      </c>
      <c r="EO221" s="46">
        <f t="shared" si="263"/>
        <v>49</v>
      </c>
      <c r="EP221" s="46">
        <f t="shared" si="264"/>
        <v>7</v>
      </c>
      <c r="EQ221" s="46">
        <f t="shared" si="265"/>
        <v>-27</v>
      </c>
      <c r="ER221" s="17"/>
      <c r="ES221" s="1">
        <f t="shared" si="276"/>
        <v>1</v>
      </c>
      <c r="ET221" s="1">
        <f t="shared" si="277"/>
        <v>1</v>
      </c>
      <c r="EU221" s="1">
        <f t="shared" si="266"/>
        <v>1</v>
      </c>
      <c r="EV221" s="1">
        <f t="shared" si="266"/>
        <v>1</v>
      </c>
      <c r="EW221" s="1">
        <f t="shared" si="266"/>
        <v>1</v>
      </c>
      <c r="EX221" s="1">
        <f t="shared" si="266"/>
        <v>1</v>
      </c>
      <c r="EY221" s="1">
        <f t="shared" si="266"/>
        <v>1</v>
      </c>
      <c r="EZ221" s="1">
        <f t="shared" si="266"/>
        <v>1</v>
      </c>
    </row>
    <row r="222" spans="1:164" ht="12" thickBot="1" x14ac:dyDescent="0.25">
      <c r="A222" s="1">
        <v>10</v>
      </c>
      <c r="B222" s="1" t="s">
        <v>286</v>
      </c>
      <c r="C222" s="21">
        <v>18</v>
      </c>
      <c r="D222" s="21">
        <v>1</v>
      </c>
      <c r="E222" s="21">
        <v>3</v>
      </c>
      <c r="F222" s="21">
        <v>14</v>
      </c>
      <c r="G222" s="21">
        <v>21</v>
      </c>
      <c r="H222" s="21">
        <v>73</v>
      </c>
      <c r="I222" s="18">
        <v>5</v>
      </c>
      <c r="J222" s="21">
        <v>-52</v>
      </c>
      <c r="L222" s="72" t="s">
        <v>288</v>
      </c>
      <c r="M222" s="91"/>
      <c r="N222" s="92"/>
      <c r="O222" s="92"/>
      <c r="P222" s="138"/>
      <c r="Q222" s="76" t="s">
        <v>110</v>
      </c>
      <c r="R222" s="75"/>
      <c r="S222" s="92"/>
      <c r="T222" s="92"/>
      <c r="U222" s="92"/>
      <c r="V222" s="77"/>
      <c r="AA222" s="72" t="s">
        <v>288</v>
      </c>
      <c r="AB222" s="91"/>
      <c r="AC222" s="92"/>
      <c r="AD222" s="92"/>
      <c r="AE222" s="138"/>
      <c r="AF222" s="76" t="s">
        <v>198</v>
      </c>
      <c r="AG222" s="75"/>
      <c r="AH222" s="92"/>
      <c r="AI222" s="92"/>
      <c r="AJ222" s="92"/>
      <c r="AK222" s="77"/>
      <c r="AW222" s="80" t="str">
        <f t="shared" si="267"/>
        <v/>
      </c>
      <c r="AX222" s="81" t="str">
        <f t="shared" si="267"/>
        <v/>
      </c>
      <c r="AY222" s="81" t="str">
        <f t="shared" si="267"/>
        <v/>
      </c>
      <c r="AZ222" s="81" t="str">
        <f t="shared" si="267"/>
        <v/>
      </c>
      <c r="BA222" s="81">
        <f>(IF(Q222="","",(IF(MID(Q222,2,1)="-",LEFT(Q222,1),LEFT(Q222,2)))+0))</f>
        <v>1</v>
      </c>
      <c r="BB222" s="81" t="str">
        <f>(IF(R222="","",(IF(MID(R222,2,1)="-",LEFT(R222,1),LEFT(R222,2)))+0))</f>
        <v/>
      </c>
      <c r="BC222" s="81" t="str">
        <f>(IF(S222="","",(IF(MID(S222,2,1)="-",LEFT(S222,1),LEFT(S222,2)))+0))</f>
        <v/>
      </c>
      <c r="BD222" s="81" t="str">
        <f>(IF(T222="","",(IF(MID(T222,2,1)="-",LEFT(T222,1),LEFT(T222,2)))+0))</f>
        <v/>
      </c>
      <c r="BE222" s="81" t="str">
        <f>(IF(U222="","",(IF(MID(U222,2,1)="-",LEFT(U222,1),LEFT(U222,2)))+0))</f>
        <v/>
      </c>
      <c r="BF222" s="82"/>
      <c r="BV222" s="80" t="str">
        <f t="shared" si="268"/>
        <v/>
      </c>
      <c r="BW222" s="81" t="str">
        <f t="shared" si="268"/>
        <v/>
      </c>
      <c r="BX222" s="81" t="str">
        <f t="shared" si="268"/>
        <v/>
      </c>
      <c r="BY222" s="81" t="str">
        <f t="shared" si="268"/>
        <v/>
      </c>
      <c r="BZ222" s="81">
        <f>(IF(Q222="","",IF(RIGHT(Q222,2)="10",RIGHT(Q222,2),RIGHT(Q222,1))+0))</f>
        <v>1</v>
      </c>
      <c r="CA222" s="81" t="str">
        <f>(IF(R222="","",IF(RIGHT(R222,2)="10",RIGHT(R222,2),RIGHT(R222,1))+0))</f>
        <v/>
      </c>
      <c r="CB222" s="81" t="str">
        <f>(IF(S222="","",IF(RIGHT(S222,2)="10",RIGHT(S222,2),RIGHT(S222,1))+0))</f>
        <v/>
      </c>
      <c r="CC222" s="81" t="str">
        <f>(IF(T222="","",IF(RIGHT(T222,2)="10",RIGHT(T222,2),RIGHT(T222,1))+0))</f>
        <v/>
      </c>
      <c r="CD222" s="81" t="str">
        <f>(IF(U222="","",IF(RIGHT(U222,2)="10",RIGHT(U222,2),RIGHT(U222,1))+0))</f>
        <v/>
      </c>
      <c r="CE222" s="82"/>
      <c r="CU222" s="80" t="str">
        <f t="shared" si="269"/>
        <v/>
      </c>
      <c r="CV222" s="81" t="str">
        <f t="shared" si="269"/>
        <v/>
      </c>
      <c r="CW222" s="81" t="str">
        <f t="shared" si="269"/>
        <v/>
      </c>
      <c r="CX222" s="81" t="str">
        <f t="shared" si="269"/>
        <v/>
      </c>
      <c r="CY222" s="81" t="str">
        <f>(IF(Q222="","",IF(BA222&gt;BZ222,"H",IF(BA222&lt;BZ222,"A","D"))))</f>
        <v>D</v>
      </c>
      <c r="CZ222" s="81" t="str">
        <f>(IF(R222="","",IF(BB222&gt;CA222,"H",IF(BB222&lt;CA222,"A","D"))))</f>
        <v/>
      </c>
      <c r="DA222" s="81" t="str">
        <f>(IF(S222="","",IF(BC222&gt;CB222,"H",IF(BC222&lt;CB222,"A","D"))))</f>
        <v/>
      </c>
      <c r="DB222" s="81" t="str">
        <f>(IF(T222="","",IF(BD222&gt;CC222,"H",IF(BD222&lt;CC222,"A","D"))))</f>
        <v/>
      </c>
      <c r="DC222" s="81" t="str">
        <f>(IF(U222="","",IF(BE222&gt;CD222,"H",IF(BE222&lt;CD222,"A","D"))))</f>
        <v/>
      </c>
      <c r="DD222" s="82" t="str">
        <f>(IF(V222="","",IF(BF222&gt;CE222,"H",IF(BF222&lt;CE222,"A","D"))))</f>
        <v/>
      </c>
      <c r="DT222" s="17" t="str">
        <f t="shared" si="255"/>
        <v>Whyteleafe</v>
      </c>
      <c r="DU222" s="45">
        <f t="shared" si="270"/>
        <v>3</v>
      </c>
      <c r="DV222" s="46">
        <f t="shared" si="271"/>
        <v>0</v>
      </c>
      <c r="DW222" s="46">
        <f t="shared" si="272"/>
        <v>1</v>
      </c>
      <c r="DX222" s="46">
        <f t="shared" si="273"/>
        <v>0</v>
      </c>
      <c r="DY222" s="46">
        <f>COUNTIF(DD$213:DD$222,"A")</f>
        <v>1</v>
      </c>
      <c r="DZ222" s="46">
        <f>COUNTIF(DD$213:DD$222,"D")</f>
        <v>0</v>
      </c>
      <c r="EA222" s="46">
        <f>COUNTIF(DD$213:DD$222,"H")</f>
        <v>1</v>
      </c>
      <c r="EB222" s="45">
        <f t="shared" si="274"/>
        <v>1</v>
      </c>
      <c r="EC222" s="45">
        <f t="shared" si="256"/>
        <v>1</v>
      </c>
      <c r="ED222" s="45">
        <f t="shared" si="256"/>
        <v>1</v>
      </c>
      <c r="EE222" s="47">
        <f>SUM($AW222:$BT222)+SUM(CE$213:CE$222)</f>
        <v>2</v>
      </c>
      <c r="EF222" s="47">
        <f>SUM($BV222:$CS222)+SUM(BF$213:BF$222)</f>
        <v>4</v>
      </c>
      <c r="EG222" s="45">
        <f t="shared" si="257"/>
        <v>3</v>
      </c>
      <c r="EH222" s="47">
        <f t="shared" si="275"/>
        <v>-2</v>
      </c>
      <c r="EI222" s="44"/>
      <c r="EJ222" s="46">
        <f t="shared" si="258"/>
        <v>18</v>
      </c>
      <c r="EK222" s="46">
        <f t="shared" si="259"/>
        <v>5</v>
      </c>
      <c r="EL222" s="46">
        <f t="shared" si="260"/>
        <v>7</v>
      </c>
      <c r="EM222" s="46">
        <f t="shared" si="261"/>
        <v>6</v>
      </c>
      <c r="EN222" s="46">
        <f t="shared" si="262"/>
        <v>29</v>
      </c>
      <c r="EO222" s="46">
        <f t="shared" si="263"/>
        <v>31</v>
      </c>
      <c r="EP222" s="46">
        <f t="shared" si="264"/>
        <v>17</v>
      </c>
      <c r="EQ222" s="46">
        <f t="shared" si="265"/>
        <v>-2</v>
      </c>
      <c r="ER222" s="17"/>
      <c r="ES222" s="1">
        <f t="shared" si="276"/>
        <v>1</v>
      </c>
      <c r="ET222" s="1">
        <f t="shared" si="277"/>
        <v>1</v>
      </c>
      <c r="EU222" s="1">
        <f t="shared" si="266"/>
        <v>1</v>
      </c>
      <c r="EV222" s="1">
        <f t="shared" si="266"/>
        <v>1</v>
      </c>
      <c r="EW222" s="1">
        <f t="shared" si="266"/>
        <v>1</v>
      </c>
      <c r="EX222" s="1">
        <f t="shared" si="266"/>
        <v>1</v>
      </c>
      <c r="EY222" s="1">
        <f t="shared" si="266"/>
        <v>1</v>
      </c>
      <c r="EZ222" s="1">
        <f t="shared" si="266"/>
        <v>0</v>
      </c>
    </row>
    <row r="223" spans="1:164" x14ac:dyDescent="0.2">
      <c r="G223" s="25">
        <f>SUM(G213:G222)</f>
        <v>331</v>
      </c>
      <c r="H223" s="25">
        <f>SUM(H213:H222)</f>
        <v>329</v>
      </c>
      <c r="J223" s="25">
        <f>SUM(J213:J222)</f>
        <v>2</v>
      </c>
    </row>
    <row r="224" spans="1:164" ht="12" thickBot="1" x14ac:dyDescent="0.25">
      <c r="A224" s="17" t="s">
        <v>417</v>
      </c>
      <c r="B224" s="29" t="s">
        <v>418</v>
      </c>
      <c r="C224" s="20" t="s">
        <v>266</v>
      </c>
      <c r="D224" s="18"/>
      <c r="E224" s="18"/>
      <c r="F224" s="18"/>
      <c r="G224" s="18"/>
      <c r="H224" s="18"/>
      <c r="J224" s="18"/>
    </row>
    <row r="225" spans="1:164" ht="12" thickBot="1" x14ac:dyDescent="0.25">
      <c r="A225" s="17" t="s">
        <v>11</v>
      </c>
      <c r="B225" s="17" t="s">
        <v>12</v>
      </c>
      <c r="C225" s="18" t="s">
        <v>13</v>
      </c>
      <c r="D225" s="18" t="s">
        <v>14</v>
      </c>
      <c r="E225" s="18" t="s">
        <v>15</v>
      </c>
      <c r="F225" s="18" t="s">
        <v>16</v>
      </c>
      <c r="G225" s="18" t="s">
        <v>17</v>
      </c>
      <c r="H225" s="18" t="s">
        <v>18</v>
      </c>
      <c r="I225" s="18" t="s">
        <v>19</v>
      </c>
      <c r="J225" s="18" t="s">
        <v>97</v>
      </c>
      <c r="L225" s="30"/>
      <c r="M225" s="133" t="s">
        <v>162</v>
      </c>
      <c r="N225" s="133" t="s">
        <v>294</v>
      </c>
      <c r="O225" s="133" t="s">
        <v>314</v>
      </c>
      <c r="P225" s="133" t="s">
        <v>419</v>
      </c>
      <c r="Q225" s="133" t="s">
        <v>387</v>
      </c>
      <c r="R225" s="110" t="s">
        <v>267</v>
      </c>
      <c r="S225" s="133" t="s">
        <v>268</v>
      </c>
      <c r="T225" s="133" t="s">
        <v>420</v>
      </c>
      <c r="U225" s="133" t="s">
        <v>421</v>
      </c>
      <c r="V225" s="133" t="s">
        <v>165</v>
      </c>
      <c r="W225" s="133" t="s">
        <v>365</v>
      </c>
      <c r="X225" s="134" t="s">
        <v>270</v>
      </c>
      <c r="AA225" s="30"/>
      <c r="AB225" s="133" t="s">
        <v>162</v>
      </c>
      <c r="AC225" s="133" t="s">
        <v>294</v>
      </c>
      <c r="AD225" s="133" t="s">
        <v>314</v>
      </c>
      <c r="AE225" s="133" t="s">
        <v>419</v>
      </c>
      <c r="AF225" s="133" t="s">
        <v>387</v>
      </c>
      <c r="AG225" s="110" t="s">
        <v>267</v>
      </c>
      <c r="AH225" s="133" t="s">
        <v>268</v>
      </c>
      <c r="AI225" s="133" t="s">
        <v>420</v>
      </c>
      <c r="AJ225" s="133" t="s">
        <v>421</v>
      </c>
      <c r="AK225" s="133" t="s">
        <v>165</v>
      </c>
      <c r="AL225" s="133" t="s">
        <v>365</v>
      </c>
      <c r="AM225" s="134" t="s">
        <v>270</v>
      </c>
      <c r="AP225" s="1" t="s">
        <v>106</v>
      </c>
      <c r="DU225" s="21" t="s">
        <v>13</v>
      </c>
      <c r="DV225" s="21" t="s">
        <v>91</v>
      </c>
      <c r="DW225" s="21" t="s">
        <v>92</v>
      </c>
      <c r="DX225" s="21" t="s">
        <v>93</v>
      </c>
      <c r="DY225" s="21" t="s">
        <v>94</v>
      </c>
      <c r="DZ225" s="21" t="s">
        <v>95</v>
      </c>
      <c r="EA225" s="21" t="s">
        <v>96</v>
      </c>
      <c r="EB225" s="21" t="s">
        <v>14</v>
      </c>
      <c r="EC225" s="21" t="s">
        <v>15</v>
      </c>
      <c r="ED225" s="21" t="s">
        <v>16</v>
      </c>
      <c r="EE225" s="21" t="s">
        <v>17</v>
      </c>
      <c r="EF225" s="21" t="s">
        <v>18</v>
      </c>
      <c r="EG225" s="21" t="s">
        <v>19</v>
      </c>
      <c r="EH225" s="21" t="s">
        <v>97</v>
      </c>
      <c r="EI225" s="21"/>
      <c r="EJ225" s="21" t="s">
        <v>13</v>
      </c>
      <c r="EK225" s="21" t="s">
        <v>14</v>
      </c>
      <c r="EL225" s="21" t="s">
        <v>15</v>
      </c>
      <c r="EM225" s="21" t="s">
        <v>16</v>
      </c>
      <c r="EN225" s="21" t="s">
        <v>17</v>
      </c>
      <c r="EO225" s="21" t="s">
        <v>18</v>
      </c>
      <c r="EP225" s="21" t="s">
        <v>19</v>
      </c>
      <c r="EQ225" s="21" t="s">
        <v>97</v>
      </c>
    </row>
    <row r="226" spans="1:164" x14ac:dyDescent="0.2">
      <c r="A226" s="1">
        <v>1</v>
      </c>
      <c r="B226" s="1" t="s">
        <v>303</v>
      </c>
      <c r="C226" s="21">
        <v>22</v>
      </c>
      <c r="D226" s="21">
        <v>21</v>
      </c>
      <c r="E226" s="21">
        <v>0</v>
      </c>
      <c r="F226" s="21">
        <v>1</v>
      </c>
      <c r="G226" s="21">
        <v>87</v>
      </c>
      <c r="H226" s="21">
        <v>18</v>
      </c>
      <c r="I226" s="18">
        <v>42</v>
      </c>
      <c r="J226" s="21">
        <v>69</v>
      </c>
      <c r="L226" s="35" t="s">
        <v>273</v>
      </c>
      <c r="M226" s="50"/>
      <c r="N226" s="86"/>
      <c r="O226" s="63" t="s">
        <v>100</v>
      </c>
      <c r="P226" s="86"/>
      <c r="Q226" s="63" t="s">
        <v>217</v>
      </c>
      <c r="R226" s="52" t="s">
        <v>121</v>
      </c>
      <c r="S226" s="86"/>
      <c r="T226" s="86"/>
      <c r="U226" s="63" t="s">
        <v>150</v>
      </c>
      <c r="V226" s="53"/>
      <c r="W226" s="53"/>
      <c r="X226" s="70"/>
      <c r="AA226" s="35" t="s">
        <v>273</v>
      </c>
      <c r="AB226" s="50"/>
      <c r="AC226" s="86"/>
      <c r="AD226" s="86"/>
      <c r="AE226" s="86"/>
      <c r="AF226" s="86"/>
      <c r="AG226" s="52" t="s">
        <v>415</v>
      </c>
      <c r="AH226" s="86"/>
      <c r="AI226" s="86"/>
      <c r="AJ226" s="86"/>
      <c r="AK226" s="53"/>
      <c r="AL226" s="53"/>
      <c r="AM226" s="70"/>
      <c r="AP226" s="1" t="s">
        <v>422</v>
      </c>
      <c r="AW226" s="40"/>
      <c r="AX226" s="41" t="str">
        <f t="shared" ref="AX226:BH237" si="278">(IF(N226="","",(IF(MID(N226,2,1)="-",LEFT(N226,1),LEFT(N226,2)))+0))</f>
        <v/>
      </c>
      <c r="AY226" s="41">
        <f t="shared" si="278"/>
        <v>2</v>
      </c>
      <c r="AZ226" s="41" t="str">
        <f t="shared" si="278"/>
        <v/>
      </c>
      <c r="BA226" s="41">
        <f t="shared" si="278"/>
        <v>2</v>
      </c>
      <c r="BB226" s="41">
        <f t="shared" si="278"/>
        <v>2</v>
      </c>
      <c r="BC226" s="41" t="str">
        <f t="shared" si="278"/>
        <v/>
      </c>
      <c r="BD226" s="41" t="str">
        <f t="shared" si="278"/>
        <v/>
      </c>
      <c r="BE226" s="41">
        <f t="shared" si="278"/>
        <v>4</v>
      </c>
      <c r="BF226" s="41" t="str">
        <f t="shared" si="278"/>
        <v/>
      </c>
      <c r="BG226" s="41" t="str">
        <f t="shared" si="278"/>
        <v/>
      </c>
      <c r="BH226" s="42" t="str">
        <f t="shared" si="278"/>
        <v/>
      </c>
      <c r="BM226" s="21"/>
      <c r="BN226" s="21"/>
      <c r="BO226" s="21"/>
      <c r="BP226" s="43" t="str">
        <f t="shared" ref="BP226:BT237" si="279">(IF(AQ226="","",(IF(MID(AQ226,2,1)="-",LEFT(AQ226,1),LEFT(AQ226,2)))+0))</f>
        <v/>
      </c>
      <c r="BQ226" s="43" t="str">
        <f t="shared" si="279"/>
        <v/>
      </c>
      <c r="BR226" s="43" t="str">
        <f t="shared" si="279"/>
        <v/>
      </c>
      <c r="BS226" s="43" t="str">
        <f t="shared" si="279"/>
        <v/>
      </c>
      <c r="BT226" s="43" t="str">
        <f t="shared" si="279"/>
        <v/>
      </c>
      <c r="BU226" s="44"/>
      <c r="BV226" s="40"/>
      <c r="BW226" s="41" t="str">
        <f t="shared" ref="BW226:CG237" si="280">(IF(N226="","",IF(RIGHT(N226,2)="10",RIGHT(N226,2),RIGHT(N226,1))+0))</f>
        <v/>
      </c>
      <c r="BX226" s="41">
        <f t="shared" si="280"/>
        <v>2</v>
      </c>
      <c r="BY226" s="41" t="str">
        <f t="shared" si="280"/>
        <v/>
      </c>
      <c r="BZ226" s="41">
        <f t="shared" si="280"/>
        <v>6</v>
      </c>
      <c r="CA226" s="41">
        <f t="shared" si="280"/>
        <v>1</v>
      </c>
      <c r="CB226" s="41" t="str">
        <f t="shared" si="280"/>
        <v/>
      </c>
      <c r="CC226" s="41" t="str">
        <f t="shared" si="280"/>
        <v/>
      </c>
      <c r="CD226" s="41">
        <f t="shared" si="280"/>
        <v>2</v>
      </c>
      <c r="CE226" s="41" t="str">
        <f t="shared" si="280"/>
        <v/>
      </c>
      <c r="CF226" s="41" t="str">
        <f t="shared" si="280"/>
        <v/>
      </c>
      <c r="CG226" s="42" t="str">
        <f t="shared" si="280"/>
        <v/>
      </c>
      <c r="CL226" s="21"/>
      <c r="CM226" s="21"/>
      <c r="CN226" s="21"/>
      <c r="CO226" s="43" t="str">
        <f t="shared" ref="CO226:CS237" si="281">(IF(AQ226="","",IF(RIGHT(AQ226,2)="10",RIGHT(AQ226,2),RIGHT(AQ226,1))+0))</f>
        <v/>
      </c>
      <c r="CP226" s="43" t="str">
        <f t="shared" si="281"/>
        <v/>
      </c>
      <c r="CQ226" s="43" t="str">
        <f t="shared" si="281"/>
        <v/>
      </c>
      <c r="CR226" s="43" t="str">
        <f t="shared" si="281"/>
        <v/>
      </c>
      <c r="CS226" s="43" t="str">
        <f t="shared" si="281"/>
        <v/>
      </c>
      <c r="CU226" s="40"/>
      <c r="CV226" s="41" t="str">
        <f t="shared" ref="CV226:DF237" si="282">(IF(N226="","",IF(AX226&gt;BW226,"H",IF(AX226&lt;BW226,"A","D"))))</f>
        <v/>
      </c>
      <c r="CW226" s="41" t="str">
        <f t="shared" si="282"/>
        <v>D</v>
      </c>
      <c r="CX226" s="41" t="str">
        <f t="shared" si="282"/>
        <v/>
      </c>
      <c r="CY226" s="41" t="str">
        <f t="shared" si="282"/>
        <v>A</v>
      </c>
      <c r="CZ226" s="41" t="str">
        <f t="shared" si="282"/>
        <v>H</v>
      </c>
      <c r="DA226" s="41" t="str">
        <f t="shared" si="282"/>
        <v/>
      </c>
      <c r="DB226" s="41" t="str">
        <f t="shared" si="282"/>
        <v/>
      </c>
      <c r="DC226" s="41" t="str">
        <f t="shared" si="282"/>
        <v>H</v>
      </c>
      <c r="DD226" s="41" t="str">
        <f t="shared" si="282"/>
        <v/>
      </c>
      <c r="DE226" s="41" t="str">
        <f t="shared" si="282"/>
        <v/>
      </c>
      <c r="DF226" s="42" t="str">
        <f t="shared" si="282"/>
        <v/>
      </c>
      <c r="DK226" s="21"/>
      <c r="DL226" s="21"/>
      <c r="DM226" s="21"/>
      <c r="DN226" s="21"/>
      <c r="DO226" s="21"/>
      <c r="DP226" s="21"/>
      <c r="DQ226" s="21"/>
      <c r="DR226" s="21"/>
      <c r="DT226" s="17" t="str">
        <f t="shared" ref="DT226:DT237" si="283">L226</f>
        <v>Banstead Athletic</v>
      </c>
      <c r="DU226" s="45">
        <f>SUM(EB226:ED226)</f>
        <v>6</v>
      </c>
      <c r="DV226" s="46">
        <f>COUNTIF($CU226:$DR226,"H")</f>
        <v>2</v>
      </c>
      <c r="DW226" s="46">
        <f>COUNTIF($CU226:$DR226,"D")</f>
        <v>1</v>
      </c>
      <c r="DX226" s="46">
        <f>COUNTIF($CU226:$DR226,"A")</f>
        <v>1</v>
      </c>
      <c r="DY226" s="46">
        <f>COUNTIF(CU$226:CU$237,"A")</f>
        <v>0</v>
      </c>
      <c r="DZ226" s="46">
        <f>COUNTIF(CU$226:CU$237,"D")</f>
        <v>0</v>
      </c>
      <c r="EA226" s="46">
        <f>COUNTIF(CU$226:CU$237,"H")</f>
        <v>2</v>
      </c>
      <c r="EB226" s="45">
        <f>DV226+DY226</f>
        <v>2</v>
      </c>
      <c r="EC226" s="45">
        <f t="shared" ref="EC226:ED237" si="284">DW226+DZ226</f>
        <v>1</v>
      </c>
      <c r="ED226" s="45">
        <f t="shared" si="284"/>
        <v>3</v>
      </c>
      <c r="EE226" s="47">
        <f>SUM($AW226:$BT226)+SUM(BV$226:BV$237)</f>
        <v>10</v>
      </c>
      <c r="EF226" s="47">
        <f>SUM($BV226:$CS226)+SUM(AW$226:AW$237)</f>
        <v>22</v>
      </c>
      <c r="EG226" s="45">
        <f t="shared" ref="EG226:EG237" si="285">(EB226*2)+EC226</f>
        <v>5</v>
      </c>
      <c r="EH226" s="47">
        <f>EE226-EF226</f>
        <v>-12</v>
      </c>
      <c r="EI226" s="44"/>
      <c r="EJ226" s="46">
        <f t="shared" ref="EJ226:EJ237" si="286">VLOOKUP($DT226,$B$226:$J$237,2,0)</f>
        <v>21</v>
      </c>
      <c r="EK226" s="46">
        <f t="shared" ref="EK226:EK237" si="287">VLOOKUP($DT226,$B$226:$J$237,3,0)</f>
        <v>3</v>
      </c>
      <c r="EL226" s="46">
        <f t="shared" ref="EL226:EL237" si="288">VLOOKUP($DT226,$B$226:$J$237,4,0)</f>
        <v>2</v>
      </c>
      <c r="EM226" s="46">
        <f t="shared" ref="EM226:EM237" si="289">VLOOKUP($DT226,$B$226:$J$237,5,0)</f>
        <v>16</v>
      </c>
      <c r="EN226" s="46">
        <f t="shared" ref="EN226:EN237" si="290">VLOOKUP($DT226,$B$226:$J$237,6,0)</f>
        <v>28</v>
      </c>
      <c r="EO226" s="46">
        <f t="shared" ref="EO226:EO237" si="291">VLOOKUP($DT226,$B$226:$J$237,7,0)</f>
        <v>68</v>
      </c>
      <c r="EP226" s="46">
        <f t="shared" ref="EP226:EP237" si="292">VLOOKUP($DT226,$B$226:$J$237,8,0)</f>
        <v>8</v>
      </c>
      <c r="EQ226" s="46">
        <f t="shared" ref="EQ226:EQ237" si="293">VLOOKUP($DT226,$B$226:$J$237,9,0)</f>
        <v>-40</v>
      </c>
      <c r="ES226" s="1">
        <f>IF(DU226=EJ226,0,1)</f>
        <v>1</v>
      </c>
      <c r="ET226" s="1">
        <f>IF(EB226=EK226,0,1)</f>
        <v>1</v>
      </c>
      <c r="EU226" s="1">
        <f t="shared" ref="EU226:EZ237" si="294">IF(EC226=EL226,0,1)</f>
        <v>1</v>
      </c>
      <c r="EV226" s="1">
        <f t="shared" si="294"/>
        <v>1</v>
      </c>
      <c r="EW226" s="1">
        <f t="shared" si="294"/>
        <v>1</v>
      </c>
      <c r="EX226" s="1">
        <f t="shared" si="294"/>
        <v>1</v>
      </c>
      <c r="EY226" s="1">
        <f t="shared" si="294"/>
        <v>1</v>
      </c>
      <c r="EZ226" s="1">
        <f t="shared" si="294"/>
        <v>1</v>
      </c>
    </row>
    <row r="227" spans="1:164" x14ac:dyDescent="0.2">
      <c r="A227" s="1">
        <v>2</v>
      </c>
      <c r="B227" s="1" t="s">
        <v>288</v>
      </c>
      <c r="C227" s="21">
        <v>21</v>
      </c>
      <c r="D227" s="21">
        <v>17</v>
      </c>
      <c r="E227" s="21">
        <v>1</v>
      </c>
      <c r="F227" s="21">
        <v>3</v>
      </c>
      <c r="G227" s="21">
        <v>66</v>
      </c>
      <c r="H227" s="21">
        <v>18</v>
      </c>
      <c r="I227" s="18">
        <v>35</v>
      </c>
      <c r="J227" s="21">
        <v>48</v>
      </c>
      <c r="L227" s="48" t="s">
        <v>295</v>
      </c>
      <c r="M227" s="63" t="s">
        <v>190</v>
      </c>
      <c r="N227" s="50"/>
      <c r="O227" s="63" t="s">
        <v>230</v>
      </c>
      <c r="P227" s="86"/>
      <c r="Q227" s="86"/>
      <c r="R227" s="52" t="s">
        <v>306</v>
      </c>
      <c r="S227" s="63" t="s">
        <v>122</v>
      </c>
      <c r="T227" s="86"/>
      <c r="U227" s="86"/>
      <c r="V227" s="53"/>
      <c r="W227" s="53"/>
      <c r="X227" s="130" t="s">
        <v>102</v>
      </c>
      <c r="AA227" s="48" t="s">
        <v>295</v>
      </c>
      <c r="AB227" s="86"/>
      <c r="AC227" s="50"/>
      <c r="AD227" s="86"/>
      <c r="AE227" s="86"/>
      <c r="AF227" s="86"/>
      <c r="AG227" s="52" t="s">
        <v>423</v>
      </c>
      <c r="AH227" s="51" t="s">
        <v>424</v>
      </c>
      <c r="AI227" s="86"/>
      <c r="AJ227" s="86"/>
      <c r="AK227" s="53"/>
      <c r="AL227" s="53"/>
      <c r="AM227" s="70"/>
      <c r="AW227" s="58">
        <f t="shared" ref="AW227:BA237" si="295">(IF(M227="","",(IF(MID(M227,2,1)="-",LEFT(M227,1),LEFT(M227,2)))+0))</f>
        <v>6</v>
      </c>
      <c r="AX227" s="59"/>
      <c r="AY227" s="60">
        <f t="shared" si="278"/>
        <v>1</v>
      </c>
      <c r="AZ227" s="60" t="str">
        <f t="shared" si="278"/>
        <v/>
      </c>
      <c r="BA227" s="60" t="str">
        <f t="shared" si="278"/>
        <v/>
      </c>
      <c r="BB227" s="60">
        <f t="shared" si="278"/>
        <v>5</v>
      </c>
      <c r="BC227" s="60">
        <f t="shared" si="278"/>
        <v>4</v>
      </c>
      <c r="BD227" s="60" t="str">
        <f t="shared" si="278"/>
        <v/>
      </c>
      <c r="BE227" s="60" t="str">
        <f t="shared" si="278"/>
        <v/>
      </c>
      <c r="BF227" s="60" t="str">
        <f t="shared" si="278"/>
        <v/>
      </c>
      <c r="BG227" s="60" t="str">
        <f t="shared" si="278"/>
        <v/>
      </c>
      <c r="BH227" s="61">
        <f t="shared" si="278"/>
        <v>3</v>
      </c>
      <c r="BM227" s="21"/>
      <c r="BN227" s="21"/>
      <c r="BO227" s="21"/>
      <c r="BP227" s="43" t="str">
        <f t="shared" si="279"/>
        <v/>
      </c>
      <c r="BQ227" s="43" t="str">
        <f t="shared" si="279"/>
        <v/>
      </c>
      <c r="BR227" s="43" t="str">
        <f t="shared" si="279"/>
        <v/>
      </c>
      <c r="BS227" s="43" t="str">
        <f t="shared" si="279"/>
        <v/>
      </c>
      <c r="BT227" s="43" t="str">
        <f t="shared" si="279"/>
        <v/>
      </c>
      <c r="BU227" s="44"/>
      <c r="BV227" s="58">
        <f t="shared" ref="BV227:BZ237" si="296">(IF(M227="","",IF(RIGHT(M227,2)="10",RIGHT(M227,2),RIGHT(M227,1))+0))</f>
        <v>0</v>
      </c>
      <c r="BW227" s="59"/>
      <c r="BX227" s="60">
        <f t="shared" si="280"/>
        <v>3</v>
      </c>
      <c r="BY227" s="60" t="str">
        <f t="shared" si="280"/>
        <v/>
      </c>
      <c r="BZ227" s="60" t="str">
        <f t="shared" si="280"/>
        <v/>
      </c>
      <c r="CA227" s="60">
        <f t="shared" si="280"/>
        <v>1</v>
      </c>
      <c r="CB227" s="60">
        <f t="shared" si="280"/>
        <v>1</v>
      </c>
      <c r="CC227" s="60" t="str">
        <f t="shared" si="280"/>
        <v/>
      </c>
      <c r="CD227" s="60" t="str">
        <f t="shared" si="280"/>
        <v/>
      </c>
      <c r="CE227" s="60" t="str">
        <f t="shared" si="280"/>
        <v/>
      </c>
      <c r="CF227" s="60" t="str">
        <f t="shared" si="280"/>
        <v/>
      </c>
      <c r="CG227" s="61">
        <f t="shared" si="280"/>
        <v>0</v>
      </c>
      <c r="CL227" s="21"/>
      <c r="CM227" s="21"/>
      <c r="CN227" s="21"/>
      <c r="CO227" s="43" t="str">
        <f t="shared" si="281"/>
        <v/>
      </c>
      <c r="CP227" s="43" t="str">
        <f t="shared" si="281"/>
        <v/>
      </c>
      <c r="CQ227" s="43" t="str">
        <f t="shared" si="281"/>
        <v/>
      </c>
      <c r="CR227" s="43" t="str">
        <f t="shared" si="281"/>
        <v/>
      </c>
      <c r="CS227" s="43" t="str">
        <f t="shared" si="281"/>
        <v/>
      </c>
      <c r="CU227" s="58" t="str">
        <f t="shared" ref="CU227:CY237" si="297">(IF(M227="","",IF(AW227&gt;BV227,"H",IF(AW227&lt;BV227,"A","D"))))</f>
        <v>H</v>
      </c>
      <c r="CV227" s="59"/>
      <c r="CW227" s="60" t="str">
        <f t="shared" si="282"/>
        <v>A</v>
      </c>
      <c r="CX227" s="60" t="str">
        <f t="shared" si="282"/>
        <v/>
      </c>
      <c r="CY227" s="60" t="str">
        <f t="shared" si="282"/>
        <v/>
      </c>
      <c r="CZ227" s="60" t="str">
        <f t="shared" si="282"/>
        <v>H</v>
      </c>
      <c r="DA227" s="60" t="str">
        <f t="shared" si="282"/>
        <v>H</v>
      </c>
      <c r="DB227" s="60" t="str">
        <f t="shared" si="282"/>
        <v/>
      </c>
      <c r="DC227" s="60" t="str">
        <f t="shared" si="282"/>
        <v/>
      </c>
      <c r="DD227" s="60" t="str">
        <f t="shared" si="282"/>
        <v/>
      </c>
      <c r="DE227" s="60" t="str">
        <f t="shared" si="282"/>
        <v/>
      </c>
      <c r="DF227" s="61" t="str">
        <f t="shared" si="282"/>
        <v>H</v>
      </c>
      <c r="DK227" s="21"/>
      <c r="DL227" s="21"/>
      <c r="DM227" s="21"/>
      <c r="DN227" s="21"/>
      <c r="DO227" s="21"/>
      <c r="DP227" s="21"/>
      <c r="DQ227" s="21"/>
      <c r="DR227" s="21"/>
      <c r="DT227" s="17" t="str">
        <f t="shared" si="283"/>
        <v>Carshalton Athletic</v>
      </c>
      <c r="DU227" s="45">
        <f t="shared" ref="DU227:DU237" si="298">SUM(EB227:ED227)</f>
        <v>8</v>
      </c>
      <c r="DV227" s="46">
        <f t="shared" ref="DV227:DV237" si="299">COUNTIF($CU227:$DR227,"H")</f>
        <v>4</v>
      </c>
      <c r="DW227" s="46">
        <f t="shared" ref="DW227:DW237" si="300">COUNTIF($CU227:$DR227,"D")</f>
        <v>0</v>
      </c>
      <c r="DX227" s="46">
        <f t="shared" ref="DX227:DX237" si="301">COUNTIF($CU227:$DR227,"A")</f>
        <v>1</v>
      </c>
      <c r="DY227" s="46">
        <f>COUNTIF(CV$226:CV$237,"A")</f>
        <v>1</v>
      </c>
      <c r="DZ227" s="46">
        <f>COUNTIF(CV$226:CV$237,"D")</f>
        <v>0</v>
      </c>
      <c r="EA227" s="46">
        <f>COUNTIF(CV$226:CV$237,"H")</f>
        <v>2</v>
      </c>
      <c r="EB227" s="45">
        <f t="shared" ref="EB227:EB237" si="302">DV227+DY227</f>
        <v>5</v>
      </c>
      <c r="EC227" s="45">
        <f t="shared" si="284"/>
        <v>0</v>
      </c>
      <c r="ED227" s="45">
        <f t="shared" si="284"/>
        <v>3</v>
      </c>
      <c r="EE227" s="47">
        <f>SUM($AW227:$BT227)+SUM(BW$226:BW$237)</f>
        <v>26</v>
      </c>
      <c r="EF227" s="47">
        <f>SUM($BV227:$CS227)+SUM(AX$226:AX$237)</f>
        <v>14</v>
      </c>
      <c r="EG227" s="45">
        <f t="shared" si="285"/>
        <v>10</v>
      </c>
      <c r="EH227" s="47">
        <f t="shared" ref="EH227:EH237" si="303">EE227-EF227</f>
        <v>12</v>
      </c>
      <c r="EI227" s="44"/>
      <c r="EJ227" s="46">
        <f t="shared" si="286"/>
        <v>22</v>
      </c>
      <c r="EK227" s="46">
        <f t="shared" si="287"/>
        <v>13</v>
      </c>
      <c r="EL227" s="46">
        <f t="shared" si="288"/>
        <v>2</v>
      </c>
      <c r="EM227" s="46">
        <f t="shared" si="289"/>
        <v>7</v>
      </c>
      <c r="EN227" s="46">
        <f t="shared" si="290"/>
        <v>64</v>
      </c>
      <c r="EO227" s="46">
        <f t="shared" si="291"/>
        <v>29</v>
      </c>
      <c r="EP227" s="46">
        <f t="shared" si="292"/>
        <v>28</v>
      </c>
      <c r="EQ227" s="46">
        <f t="shared" si="293"/>
        <v>35</v>
      </c>
      <c r="ES227" s="1">
        <f t="shared" ref="ES227:ES237" si="304">IF(DU227=EJ227,0,1)</f>
        <v>1</v>
      </c>
      <c r="ET227" s="1">
        <f t="shared" ref="ET227:ET237" si="305">IF(EB227=EK227,0,1)</f>
        <v>1</v>
      </c>
      <c r="EU227" s="1">
        <f t="shared" si="294"/>
        <v>1</v>
      </c>
      <c r="EV227" s="1">
        <f t="shared" si="294"/>
        <v>1</v>
      </c>
      <c r="EW227" s="1">
        <f t="shared" si="294"/>
        <v>1</v>
      </c>
      <c r="EX227" s="1">
        <f t="shared" si="294"/>
        <v>1</v>
      </c>
      <c r="EY227" s="1">
        <f t="shared" si="294"/>
        <v>1</v>
      </c>
      <c r="EZ227" s="1">
        <f t="shared" si="294"/>
        <v>1</v>
      </c>
    </row>
    <row r="228" spans="1:164" x14ac:dyDescent="0.2">
      <c r="A228" s="1">
        <v>3</v>
      </c>
      <c r="B228" s="1" t="s">
        <v>295</v>
      </c>
      <c r="C228" s="21">
        <v>22</v>
      </c>
      <c r="D228" s="21">
        <v>13</v>
      </c>
      <c r="E228" s="21">
        <v>2</v>
      </c>
      <c r="F228" s="21">
        <v>7</v>
      </c>
      <c r="G228" s="21">
        <v>64</v>
      </c>
      <c r="H228" s="21">
        <v>29</v>
      </c>
      <c r="I228" s="18">
        <v>28</v>
      </c>
      <c r="J228" s="21">
        <v>35</v>
      </c>
      <c r="L228" s="48" t="s">
        <v>321</v>
      </c>
      <c r="M228" s="86"/>
      <c r="N228" s="86"/>
      <c r="O228" s="50"/>
      <c r="P228" s="63" t="s">
        <v>141</v>
      </c>
      <c r="Q228" s="86"/>
      <c r="R228" s="52" t="s">
        <v>146</v>
      </c>
      <c r="S228" s="63" t="s">
        <v>141</v>
      </c>
      <c r="T228" s="86"/>
      <c r="U228" s="86"/>
      <c r="V228" s="53"/>
      <c r="W228" s="53"/>
      <c r="X228" s="130" t="s">
        <v>184</v>
      </c>
      <c r="AA228" s="48" t="s">
        <v>321</v>
      </c>
      <c r="AB228" s="86"/>
      <c r="AC228" s="86"/>
      <c r="AD228" s="50"/>
      <c r="AE228" s="86"/>
      <c r="AF228" s="86"/>
      <c r="AG228" s="52" t="s">
        <v>425</v>
      </c>
      <c r="AH228" s="51" t="s">
        <v>304</v>
      </c>
      <c r="AI228" s="86"/>
      <c r="AJ228" s="86"/>
      <c r="AK228" s="53"/>
      <c r="AL228" s="53"/>
      <c r="AM228" s="70"/>
      <c r="AW228" s="58" t="str">
        <f t="shared" si="295"/>
        <v/>
      </c>
      <c r="AX228" s="60" t="str">
        <f t="shared" si="295"/>
        <v/>
      </c>
      <c r="AY228" s="59"/>
      <c r="AZ228" s="60">
        <f t="shared" si="278"/>
        <v>3</v>
      </c>
      <c r="BA228" s="60" t="str">
        <f t="shared" si="278"/>
        <v/>
      </c>
      <c r="BB228" s="60">
        <f t="shared" si="278"/>
        <v>2</v>
      </c>
      <c r="BC228" s="60">
        <f t="shared" si="278"/>
        <v>3</v>
      </c>
      <c r="BD228" s="60" t="str">
        <f t="shared" si="278"/>
        <v/>
      </c>
      <c r="BE228" s="60" t="str">
        <f t="shared" si="278"/>
        <v/>
      </c>
      <c r="BF228" s="60" t="str">
        <f t="shared" si="278"/>
        <v/>
      </c>
      <c r="BG228" s="60" t="str">
        <f t="shared" si="278"/>
        <v/>
      </c>
      <c r="BH228" s="61">
        <f t="shared" si="278"/>
        <v>1</v>
      </c>
      <c r="BM228" s="21"/>
      <c r="BN228" s="21"/>
      <c r="BO228" s="21"/>
      <c r="BP228" s="43" t="str">
        <f t="shared" si="279"/>
        <v/>
      </c>
      <c r="BQ228" s="43" t="str">
        <f t="shared" si="279"/>
        <v/>
      </c>
      <c r="BR228" s="43" t="str">
        <f t="shared" si="279"/>
        <v/>
      </c>
      <c r="BS228" s="43" t="str">
        <f t="shared" si="279"/>
        <v/>
      </c>
      <c r="BT228" s="43" t="str">
        <f t="shared" si="279"/>
        <v/>
      </c>
      <c r="BU228" s="44"/>
      <c r="BV228" s="58" t="str">
        <f t="shared" si="296"/>
        <v/>
      </c>
      <c r="BW228" s="60" t="str">
        <f t="shared" si="296"/>
        <v/>
      </c>
      <c r="BX228" s="59"/>
      <c r="BY228" s="60">
        <f t="shared" si="280"/>
        <v>2</v>
      </c>
      <c r="BZ228" s="60" t="str">
        <f t="shared" si="280"/>
        <v/>
      </c>
      <c r="CA228" s="60">
        <f t="shared" si="280"/>
        <v>0</v>
      </c>
      <c r="CB228" s="60">
        <f t="shared" si="280"/>
        <v>2</v>
      </c>
      <c r="CC228" s="60" t="str">
        <f t="shared" si="280"/>
        <v/>
      </c>
      <c r="CD228" s="60" t="str">
        <f t="shared" si="280"/>
        <v/>
      </c>
      <c r="CE228" s="60" t="str">
        <f t="shared" si="280"/>
        <v/>
      </c>
      <c r="CF228" s="60" t="str">
        <f t="shared" si="280"/>
        <v/>
      </c>
      <c r="CG228" s="61">
        <f t="shared" si="280"/>
        <v>2</v>
      </c>
      <c r="CL228" s="21"/>
      <c r="CM228" s="21"/>
      <c r="CN228" s="21"/>
      <c r="CO228" s="43" t="str">
        <f t="shared" si="281"/>
        <v/>
      </c>
      <c r="CP228" s="43" t="str">
        <f t="shared" si="281"/>
        <v/>
      </c>
      <c r="CQ228" s="43" t="str">
        <f t="shared" si="281"/>
        <v/>
      </c>
      <c r="CR228" s="43" t="str">
        <f t="shared" si="281"/>
        <v/>
      </c>
      <c r="CS228" s="43" t="str">
        <f t="shared" si="281"/>
        <v/>
      </c>
      <c r="CU228" s="58" t="str">
        <f t="shared" si="297"/>
        <v/>
      </c>
      <c r="CV228" s="60" t="str">
        <f t="shared" si="297"/>
        <v/>
      </c>
      <c r="CW228" s="59"/>
      <c r="CX228" s="60" t="str">
        <f t="shared" si="282"/>
        <v>H</v>
      </c>
      <c r="CY228" s="60" t="str">
        <f t="shared" si="282"/>
        <v/>
      </c>
      <c r="CZ228" s="60" t="str">
        <f t="shared" si="282"/>
        <v>H</v>
      </c>
      <c r="DA228" s="60" t="str">
        <f t="shared" si="282"/>
        <v>H</v>
      </c>
      <c r="DB228" s="60" t="str">
        <f t="shared" si="282"/>
        <v/>
      </c>
      <c r="DC228" s="60" t="str">
        <f t="shared" si="282"/>
        <v/>
      </c>
      <c r="DD228" s="60" t="str">
        <f t="shared" si="282"/>
        <v/>
      </c>
      <c r="DE228" s="60" t="str">
        <f t="shared" si="282"/>
        <v/>
      </c>
      <c r="DF228" s="61" t="str">
        <f t="shared" si="282"/>
        <v>A</v>
      </c>
      <c r="DK228" s="21"/>
      <c r="DL228" s="21"/>
      <c r="DM228" s="21"/>
      <c r="DN228" s="21"/>
      <c r="DO228" s="21"/>
      <c r="DP228" s="21"/>
      <c r="DQ228" s="21"/>
      <c r="DR228" s="21"/>
      <c r="DT228" s="17" t="str">
        <f t="shared" si="283"/>
        <v>Croydon</v>
      </c>
      <c r="DU228" s="45">
        <f t="shared" si="298"/>
        <v>8</v>
      </c>
      <c r="DV228" s="46">
        <f t="shared" si="299"/>
        <v>3</v>
      </c>
      <c r="DW228" s="46">
        <f t="shared" si="300"/>
        <v>0</v>
      </c>
      <c r="DX228" s="46">
        <f t="shared" si="301"/>
        <v>1</v>
      </c>
      <c r="DY228" s="46">
        <f>COUNTIF(CW$226:CW$237,"A")</f>
        <v>2</v>
      </c>
      <c r="DZ228" s="46">
        <f>COUNTIF(CW$226:CW$237,"D")</f>
        <v>2</v>
      </c>
      <c r="EA228" s="46">
        <f>COUNTIF(CW$226:CW$237,"H")</f>
        <v>0</v>
      </c>
      <c r="EB228" s="45">
        <f t="shared" si="302"/>
        <v>5</v>
      </c>
      <c r="EC228" s="45">
        <f t="shared" si="284"/>
        <v>2</v>
      </c>
      <c r="ED228" s="45">
        <f t="shared" si="284"/>
        <v>1</v>
      </c>
      <c r="EE228" s="47">
        <f>SUM($AW228:$BT228)+SUM(BX$226:BX$237)</f>
        <v>19</v>
      </c>
      <c r="EF228" s="47">
        <f>SUM($BV228:$CS228)+SUM(AY$226:AY$237)</f>
        <v>12</v>
      </c>
      <c r="EG228" s="45">
        <f t="shared" si="285"/>
        <v>12</v>
      </c>
      <c r="EH228" s="47">
        <f t="shared" si="303"/>
        <v>7</v>
      </c>
      <c r="EI228" s="44"/>
      <c r="EJ228" s="46">
        <f t="shared" si="286"/>
        <v>22</v>
      </c>
      <c r="EK228" s="46">
        <f t="shared" si="287"/>
        <v>9</v>
      </c>
      <c r="EL228" s="46">
        <f t="shared" si="288"/>
        <v>4</v>
      </c>
      <c r="EM228" s="46">
        <f t="shared" si="289"/>
        <v>9</v>
      </c>
      <c r="EN228" s="46">
        <f t="shared" si="290"/>
        <v>40</v>
      </c>
      <c r="EO228" s="46">
        <f t="shared" si="291"/>
        <v>48</v>
      </c>
      <c r="EP228" s="46">
        <f t="shared" si="292"/>
        <v>22</v>
      </c>
      <c r="EQ228" s="46">
        <f t="shared" si="293"/>
        <v>-8</v>
      </c>
      <c r="ES228" s="1">
        <f t="shared" si="304"/>
        <v>1</v>
      </c>
      <c r="ET228" s="1">
        <f t="shared" si="305"/>
        <v>1</v>
      </c>
      <c r="EU228" s="1">
        <f t="shared" si="294"/>
        <v>1</v>
      </c>
      <c r="EV228" s="1">
        <f t="shared" si="294"/>
        <v>1</v>
      </c>
      <c r="EW228" s="1">
        <f t="shared" si="294"/>
        <v>1</v>
      </c>
      <c r="EX228" s="1">
        <f t="shared" si="294"/>
        <v>1</v>
      </c>
      <c r="EY228" s="1">
        <f t="shared" si="294"/>
        <v>1</v>
      </c>
      <c r="EZ228" s="1">
        <f t="shared" si="294"/>
        <v>1</v>
      </c>
    </row>
    <row r="229" spans="1:164" x14ac:dyDescent="0.2">
      <c r="A229" s="1">
        <v>4</v>
      </c>
      <c r="B229" s="1" t="s">
        <v>392</v>
      </c>
      <c r="C229" s="21">
        <v>22</v>
      </c>
      <c r="D229" s="21">
        <v>13</v>
      </c>
      <c r="E229" s="21">
        <v>2</v>
      </c>
      <c r="F229" s="21">
        <v>7</v>
      </c>
      <c r="G229" s="21">
        <v>69</v>
      </c>
      <c r="H229" s="21">
        <v>53</v>
      </c>
      <c r="I229" s="18">
        <v>28</v>
      </c>
      <c r="J229" s="21">
        <v>16</v>
      </c>
      <c r="L229" s="48" t="s">
        <v>426</v>
      </c>
      <c r="M229" s="86"/>
      <c r="N229" s="86"/>
      <c r="O229" s="86"/>
      <c r="P229" s="50"/>
      <c r="Q229" s="86"/>
      <c r="R229" s="52" t="s">
        <v>230</v>
      </c>
      <c r="S229" s="86"/>
      <c r="T229" s="86"/>
      <c r="U229" s="86"/>
      <c r="V229" s="63" t="s">
        <v>184</v>
      </c>
      <c r="W229" s="86"/>
      <c r="X229" s="90"/>
      <c r="AA229" s="48" t="s">
        <v>426</v>
      </c>
      <c r="AB229" s="86"/>
      <c r="AC229" s="86"/>
      <c r="AD229" s="86"/>
      <c r="AE229" s="50"/>
      <c r="AF229" s="86"/>
      <c r="AG229" s="52" t="s">
        <v>427</v>
      </c>
      <c r="AH229" s="86"/>
      <c r="AI229" s="86"/>
      <c r="AJ229" s="86"/>
      <c r="AK229" s="86"/>
      <c r="AL229" s="86"/>
      <c r="AM229" s="90"/>
      <c r="AW229" s="58" t="str">
        <f t="shared" si="295"/>
        <v/>
      </c>
      <c r="AX229" s="60" t="str">
        <f t="shared" si="295"/>
        <v/>
      </c>
      <c r="AY229" s="60" t="str">
        <f t="shared" si="295"/>
        <v/>
      </c>
      <c r="AZ229" s="59"/>
      <c r="BA229" s="60" t="str">
        <f t="shared" si="278"/>
        <v/>
      </c>
      <c r="BB229" s="60">
        <f t="shared" si="278"/>
        <v>1</v>
      </c>
      <c r="BC229" s="60" t="str">
        <f t="shared" si="278"/>
        <v/>
      </c>
      <c r="BD229" s="60" t="str">
        <f t="shared" si="278"/>
        <v/>
      </c>
      <c r="BE229" s="60" t="str">
        <f t="shared" si="278"/>
        <v/>
      </c>
      <c r="BF229" s="60">
        <f t="shared" si="278"/>
        <v>1</v>
      </c>
      <c r="BG229" s="60" t="str">
        <f t="shared" si="278"/>
        <v/>
      </c>
      <c r="BH229" s="61" t="str">
        <f t="shared" si="278"/>
        <v/>
      </c>
      <c r="BM229" s="21"/>
      <c r="BN229" s="21"/>
      <c r="BO229" s="21"/>
      <c r="BP229" s="43" t="str">
        <f t="shared" si="279"/>
        <v/>
      </c>
      <c r="BQ229" s="43" t="str">
        <f t="shared" si="279"/>
        <v/>
      </c>
      <c r="BR229" s="43" t="str">
        <f t="shared" si="279"/>
        <v/>
      </c>
      <c r="BS229" s="43" t="str">
        <f t="shared" si="279"/>
        <v/>
      </c>
      <c r="BT229" s="43" t="str">
        <f t="shared" si="279"/>
        <v/>
      </c>
      <c r="BU229" s="44"/>
      <c r="BV229" s="58" t="str">
        <f t="shared" si="296"/>
        <v/>
      </c>
      <c r="BW229" s="60" t="str">
        <f t="shared" si="296"/>
        <v/>
      </c>
      <c r="BX229" s="60" t="str">
        <f t="shared" si="296"/>
        <v/>
      </c>
      <c r="BY229" s="59"/>
      <c r="BZ229" s="60" t="str">
        <f t="shared" si="280"/>
        <v/>
      </c>
      <c r="CA229" s="60">
        <f t="shared" si="280"/>
        <v>3</v>
      </c>
      <c r="CB229" s="60" t="str">
        <f t="shared" si="280"/>
        <v/>
      </c>
      <c r="CC229" s="60" t="str">
        <f t="shared" si="280"/>
        <v/>
      </c>
      <c r="CD229" s="60" t="str">
        <f t="shared" si="280"/>
        <v/>
      </c>
      <c r="CE229" s="60">
        <f t="shared" si="280"/>
        <v>2</v>
      </c>
      <c r="CF229" s="60" t="str">
        <f t="shared" si="280"/>
        <v/>
      </c>
      <c r="CG229" s="61" t="str">
        <f t="shared" si="280"/>
        <v/>
      </c>
      <c r="CL229" s="21"/>
      <c r="CM229" s="21"/>
      <c r="CN229" s="21"/>
      <c r="CO229" s="43" t="str">
        <f t="shared" si="281"/>
        <v/>
      </c>
      <c r="CP229" s="43" t="str">
        <f t="shared" si="281"/>
        <v/>
      </c>
      <c r="CQ229" s="43" t="str">
        <f t="shared" si="281"/>
        <v/>
      </c>
      <c r="CR229" s="43" t="str">
        <f t="shared" si="281"/>
        <v/>
      </c>
      <c r="CS229" s="43" t="str">
        <f t="shared" si="281"/>
        <v/>
      </c>
      <c r="CU229" s="58" t="str">
        <f t="shared" si="297"/>
        <v/>
      </c>
      <c r="CV229" s="60" t="str">
        <f t="shared" si="297"/>
        <v/>
      </c>
      <c r="CW229" s="60" t="str">
        <f t="shared" si="297"/>
        <v/>
      </c>
      <c r="CX229" s="59"/>
      <c r="CY229" s="60" t="str">
        <f t="shared" si="282"/>
        <v/>
      </c>
      <c r="CZ229" s="60" t="str">
        <f t="shared" si="282"/>
        <v>A</v>
      </c>
      <c r="DA229" s="60" t="str">
        <f t="shared" si="282"/>
        <v/>
      </c>
      <c r="DB229" s="60" t="str">
        <f t="shared" si="282"/>
        <v/>
      </c>
      <c r="DC229" s="60" t="str">
        <f t="shared" si="282"/>
        <v/>
      </c>
      <c r="DD229" s="60" t="str">
        <f t="shared" si="282"/>
        <v>A</v>
      </c>
      <c r="DE229" s="60" t="str">
        <f t="shared" si="282"/>
        <v/>
      </c>
      <c r="DF229" s="61" t="str">
        <f t="shared" si="282"/>
        <v/>
      </c>
      <c r="DK229" s="21"/>
      <c r="DL229" s="21"/>
      <c r="DM229" s="21"/>
      <c r="DN229" s="21"/>
      <c r="DO229" s="21"/>
      <c r="DP229" s="21"/>
      <c r="DQ229" s="21"/>
      <c r="DR229" s="21"/>
      <c r="DT229" s="17" t="str">
        <f t="shared" si="283"/>
        <v>Dorking</v>
      </c>
      <c r="DU229" s="45">
        <f t="shared" si="298"/>
        <v>6</v>
      </c>
      <c r="DV229" s="46">
        <f t="shared" si="299"/>
        <v>0</v>
      </c>
      <c r="DW229" s="46">
        <f t="shared" si="300"/>
        <v>0</v>
      </c>
      <c r="DX229" s="46">
        <f t="shared" si="301"/>
        <v>2</v>
      </c>
      <c r="DY229" s="46">
        <f>COUNTIF(CX$226:CX$237,"A")</f>
        <v>2</v>
      </c>
      <c r="DZ229" s="46">
        <f>COUNTIF(CX$226:CX$237,"D")</f>
        <v>0</v>
      </c>
      <c r="EA229" s="46">
        <f>COUNTIF(CX$226:CX$237,"H")</f>
        <v>2</v>
      </c>
      <c r="EB229" s="45">
        <f t="shared" si="302"/>
        <v>2</v>
      </c>
      <c r="EC229" s="45">
        <f t="shared" si="284"/>
        <v>0</v>
      </c>
      <c r="ED229" s="45">
        <f t="shared" si="284"/>
        <v>4</v>
      </c>
      <c r="EE229" s="47">
        <f>SUM($AW229:$BT229)+SUM(BY$226:BY$237)</f>
        <v>12</v>
      </c>
      <c r="EF229" s="47">
        <f>SUM($BV229:$CS229)+SUM(AZ$226:AZ$237)</f>
        <v>12</v>
      </c>
      <c r="EG229" s="45">
        <f t="shared" si="285"/>
        <v>4</v>
      </c>
      <c r="EH229" s="47">
        <f t="shared" si="303"/>
        <v>0</v>
      </c>
      <c r="EI229" s="44"/>
      <c r="EJ229" s="46">
        <f t="shared" si="286"/>
        <v>21</v>
      </c>
      <c r="EK229" s="46">
        <f t="shared" si="287"/>
        <v>9</v>
      </c>
      <c r="EL229" s="46">
        <f t="shared" si="288"/>
        <v>2</v>
      </c>
      <c r="EM229" s="46">
        <f t="shared" si="289"/>
        <v>10</v>
      </c>
      <c r="EN229" s="46">
        <f t="shared" si="290"/>
        <v>36</v>
      </c>
      <c r="EO229" s="46">
        <f t="shared" si="291"/>
        <v>42</v>
      </c>
      <c r="EP229" s="46">
        <f t="shared" si="292"/>
        <v>20</v>
      </c>
      <c r="EQ229" s="46">
        <f t="shared" si="293"/>
        <v>-6</v>
      </c>
      <c r="ES229" s="1">
        <f t="shared" si="304"/>
        <v>1</v>
      </c>
      <c r="ET229" s="1">
        <f t="shared" si="305"/>
        <v>1</v>
      </c>
      <c r="EU229" s="1">
        <f t="shared" si="294"/>
        <v>1</v>
      </c>
      <c r="EV229" s="1">
        <f t="shared" si="294"/>
        <v>1</v>
      </c>
      <c r="EW229" s="1">
        <f t="shared" si="294"/>
        <v>1</v>
      </c>
      <c r="EX229" s="1">
        <f t="shared" si="294"/>
        <v>1</v>
      </c>
      <c r="EY229" s="1">
        <f t="shared" si="294"/>
        <v>1</v>
      </c>
      <c r="EZ229" s="1">
        <f t="shared" si="294"/>
        <v>1</v>
      </c>
    </row>
    <row r="230" spans="1:164" x14ac:dyDescent="0.2">
      <c r="A230" s="1">
        <v>5</v>
      </c>
      <c r="B230" s="1" t="s">
        <v>377</v>
      </c>
      <c r="C230" s="21">
        <v>21</v>
      </c>
      <c r="D230" s="21">
        <v>11</v>
      </c>
      <c r="E230" s="21">
        <v>2</v>
      </c>
      <c r="F230" s="21">
        <v>8</v>
      </c>
      <c r="G230" s="21">
        <v>41</v>
      </c>
      <c r="H230" s="21">
        <v>40</v>
      </c>
      <c r="I230" s="18">
        <v>24</v>
      </c>
      <c r="J230" s="21">
        <v>1</v>
      </c>
      <c r="L230" s="48" t="s">
        <v>392</v>
      </c>
      <c r="M230" s="53"/>
      <c r="N230" s="86"/>
      <c r="O230" s="86"/>
      <c r="P230" s="63" t="s">
        <v>175</v>
      </c>
      <c r="Q230" s="50"/>
      <c r="R230" s="52" t="s">
        <v>140</v>
      </c>
      <c r="S230" s="86"/>
      <c r="T230" s="86"/>
      <c r="U230" s="63" t="s">
        <v>306</v>
      </c>
      <c r="V230" s="86"/>
      <c r="W230" s="86"/>
      <c r="X230" s="90"/>
      <c r="AA230" s="48" t="s">
        <v>392</v>
      </c>
      <c r="AB230" s="53"/>
      <c r="AC230" s="86"/>
      <c r="AD230" s="86"/>
      <c r="AE230" s="86"/>
      <c r="AF230" s="50"/>
      <c r="AG230" s="52" t="s">
        <v>371</v>
      </c>
      <c r="AH230" s="63" t="s">
        <v>428</v>
      </c>
      <c r="AI230" s="86"/>
      <c r="AJ230" s="86"/>
      <c r="AK230" s="86"/>
      <c r="AL230" s="86"/>
      <c r="AM230" s="90"/>
      <c r="AW230" s="58" t="str">
        <f t="shared" si="295"/>
        <v/>
      </c>
      <c r="AX230" s="60" t="str">
        <f t="shared" si="295"/>
        <v/>
      </c>
      <c r="AY230" s="60" t="str">
        <f t="shared" si="295"/>
        <v/>
      </c>
      <c r="AZ230" s="60">
        <f t="shared" si="295"/>
        <v>0</v>
      </c>
      <c r="BA230" s="59"/>
      <c r="BB230" s="60">
        <f t="shared" si="278"/>
        <v>2</v>
      </c>
      <c r="BC230" s="60" t="str">
        <f t="shared" si="278"/>
        <v/>
      </c>
      <c r="BD230" s="60" t="str">
        <f t="shared" si="278"/>
        <v/>
      </c>
      <c r="BE230" s="60">
        <f t="shared" si="278"/>
        <v>5</v>
      </c>
      <c r="BF230" s="60" t="str">
        <f t="shared" si="278"/>
        <v/>
      </c>
      <c r="BG230" s="60" t="str">
        <f t="shared" si="278"/>
        <v/>
      </c>
      <c r="BH230" s="61" t="str">
        <f t="shared" si="278"/>
        <v/>
      </c>
      <c r="BM230" s="21"/>
      <c r="BN230" s="21"/>
      <c r="BO230" s="21"/>
      <c r="BP230" s="43" t="str">
        <f t="shared" si="279"/>
        <v/>
      </c>
      <c r="BQ230" s="43" t="str">
        <f t="shared" si="279"/>
        <v/>
      </c>
      <c r="BR230" s="43" t="str">
        <f t="shared" si="279"/>
        <v/>
      </c>
      <c r="BS230" s="43" t="str">
        <f t="shared" si="279"/>
        <v/>
      </c>
      <c r="BT230" s="43" t="str">
        <f t="shared" si="279"/>
        <v/>
      </c>
      <c r="BU230" s="44"/>
      <c r="BV230" s="58" t="str">
        <f t="shared" si="296"/>
        <v/>
      </c>
      <c r="BW230" s="60" t="str">
        <f t="shared" si="296"/>
        <v/>
      </c>
      <c r="BX230" s="60" t="str">
        <f t="shared" si="296"/>
        <v/>
      </c>
      <c r="BY230" s="60">
        <f t="shared" si="296"/>
        <v>5</v>
      </c>
      <c r="BZ230" s="59"/>
      <c r="CA230" s="60">
        <f t="shared" si="280"/>
        <v>3</v>
      </c>
      <c r="CB230" s="60" t="str">
        <f t="shared" si="280"/>
        <v/>
      </c>
      <c r="CC230" s="60" t="str">
        <f t="shared" si="280"/>
        <v/>
      </c>
      <c r="CD230" s="60">
        <f t="shared" si="280"/>
        <v>1</v>
      </c>
      <c r="CE230" s="60" t="str">
        <f t="shared" si="280"/>
        <v/>
      </c>
      <c r="CF230" s="60" t="str">
        <f t="shared" si="280"/>
        <v/>
      </c>
      <c r="CG230" s="61" t="str">
        <f t="shared" si="280"/>
        <v/>
      </c>
      <c r="CL230" s="21"/>
      <c r="CM230" s="21"/>
      <c r="CN230" s="21"/>
      <c r="CO230" s="43" t="str">
        <f t="shared" si="281"/>
        <v/>
      </c>
      <c r="CP230" s="43" t="str">
        <f t="shared" si="281"/>
        <v/>
      </c>
      <c r="CQ230" s="43" t="str">
        <f t="shared" si="281"/>
        <v/>
      </c>
      <c r="CR230" s="43" t="str">
        <f t="shared" si="281"/>
        <v/>
      </c>
      <c r="CS230" s="43" t="str">
        <f t="shared" si="281"/>
        <v/>
      </c>
      <c r="CU230" s="58" t="str">
        <f t="shared" si="297"/>
        <v/>
      </c>
      <c r="CV230" s="60" t="str">
        <f t="shared" si="297"/>
        <v/>
      </c>
      <c r="CW230" s="60" t="str">
        <f t="shared" si="297"/>
        <v/>
      </c>
      <c r="CX230" s="60" t="str">
        <f t="shared" si="297"/>
        <v>A</v>
      </c>
      <c r="CY230" s="59"/>
      <c r="CZ230" s="60" t="str">
        <f t="shared" si="282"/>
        <v>A</v>
      </c>
      <c r="DA230" s="60" t="str">
        <f t="shared" si="282"/>
        <v/>
      </c>
      <c r="DB230" s="60" t="str">
        <f t="shared" si="282"/>
        <v/>
      </c>
      <c r="DC230" s="60" t="str">
        <f t="shared" si="282"/>
        <v>H</v>
      </c>
      <c r="DD230" s="60" t="str">
        <f t="shared" si="282"/>
        <v/>
      </c>
      <c r="DE230" s="60" t="str">
        <f t="shared" si="282"/>
        <v/>
      </c>
      <c r="DF230" s="61" t="str">
        <f t="shared" si="282"/>
        <v/>
      </c>
      <c r="DK230" s="21"/>
      <c r="DL230" s="21"/>
      <c r="DM230" s="21"/>
      <c r="DN230" s="21"/>
      <c r="DO230" s="21"/>
      <c r="DP230" s="21"/>
      <c r="DQ230" s="21"/>
      <c r="DR230" s="21"/>
      <c r="DT230" s="17" t="str">
        <f t="shared" si="283"/>
        <v>Dulwich Hamlet</v>
      </c>
      <c r="DU230" s="45">
        <f t="shared" si="298"/>
        <v>8</v>
      </c>
      <c r="DV230" s="46">
        <f t="shared" si="299"/>
        <v>1</v>
      </c>
      <c r="DW230" s="46">
        <f t="shared" si="300"/>
        <v>0</v>
      </c>
      <c r="DX230" s="46">
        <f t="shared" si="301"/>
        <v>2</v>
      </c>
      <c r="DY230" s="46">
        <f>COUNTIF(CY$226:CY$237,"A")</f>
        <v>2</v>
      </c>
      <c r="DZ230" s="46">
        <f>COUNTIF(CY$226:CY$237,"D")</f>
        <v>1</v>
      </c>
      <c r="EA230" s="46">
        <f>COUNTIF(CY$226:CY$237,"H")</f>
        <v>2</v>
      </c>
      <c r="EB230" s="45">
        <f t="shared" si="302"/>
        <v>3</v>
      </c>
      <c r="EC230" s="45">
        <f t="shared" si="284"/>
        <v>1</v>
      </c>
      <c r="ED230" s="45">
        <f t="shared" si="284"/>
        <v>4</v>
      </c>
      <c r="EE230" s="47">
        <f>SUM($AW230:$BT230)+SUM(BZ$226:BZ$237)</f>
        <v>21</v>
      </c>
      <c r="EF230" s="47">
        <f>SUM($BV230:$CS230)+SUM(BA$226:BA$237)</f>
        <v>26</v>
      </c>
      <c r="EG230" s="45">
        <f t="shared" si="285"/>
        <v>7</v>
      </c>
      <c r="EH230" s="47">
        <f t="shared" si="303"/>
        <v>-5</v>
      </c>
      <c r="EI230" s="44"/>
      <c r="EJ230" s="46">
        <f t="shared" si="286"/>
        <v>22</v>
      </c>
      <c r="EK230" s="46">
        <f t="shared" si="287"/>
        <v>13</v>
      </c>
      <c r="EL230" s="46">
        <f t="shared" si="288"/>
        <v>2</v>
      </c>
      <c r="EM230" s="46">
        <f t="shared" si="289"/>
        <v>7</v>
      </c>
      <c r="EN230" s="46">
        <f t="shared" si="290"/>
        <v>69</v>
      </c>
      <c r="EO230" s="46">
        <f t="shared" si="291"/>
        <v>53</v>
      </c>
      <c r="EP230" s="46">
        <f t="shared" si="292"/>
        <v>28</v>
      </c>
      <c r="EQ230" s="46">
        <f t="shared" si="293"/>
        <v>16</v>
      </c>
      <c r="ES230" s="1">
        <f t="shared" si="304"/>
        <v>1</v>
      </c>
      <c r="ET230" s="1">
        <f t="shared" si="305"/>
        <v>1</v>
      </c>
      <c r="EU230" s="1">
        <f t="shared" si="294"/>
        <v>1</v>
      </c>
      <c r="EV230" s="1">
        <f t="shared" si="294"/>
        <v>1</v>
      </c>
      <c r="EW230" s="1">
        <f t="shared" si="294"/>
        <v>1</v>
      </c>
      <c r="EX230" s="1">
        <f t="shared" si="294"/>
        <v>1</v>
      </c>
      <c r="EY230" s="1">
        <f t="shared" si="294"/>
        <v>1</v>
      </c>
      <c r="EZ230" s="1">
        <f t="shared" si="294"/>
        <v>1</v>
      </c>
    </row>
    <row r="231" spans="1:164" x14ac:dyDescent="0.2">
      <c r="A231" s="1">
        <v>6</v>
      </c>
      <c r="B231" s="1" t="s">
        <v>321</v>
      </c>
      <c r="C231" s="21">
        <v>22</v>
      </c>
      <c r="D231" s="21">
        <v>9</v>
      </c>
      <c r="E231" s="21">
        <v>4</v>
      </c>
      <c r="F231" s="21">
        <v>9</v>
      </c>
      <c r="G231" s="21">
        <v>40</v>
      </c>
      <c r="H231" s="21">
        <v>48</v>
      </c>
      <c r="I231" s="18">
        <v>22</v>
      </c>
      <c r="J231" s="21">
        <v>-8</v>
      </c>
      <c r="L231" s="64" t="s">
        <v>274</v>
      </c>
      <c r="M231" s="52" t="s">
        <v>112</v>
      </c>
      <c r="N231" s="52" t="s">
        <v>123</v>
      </c>
      <c r="O231" s="52" t="s">
        <v>110</v>
      </c>
      <c r="P231" s="52" t="s">
        <v>139</v>
      </c>
      <c r="Q231" s="52" t="s">
        <v>110</v>
      </c>
      <c r="R231" s="50"/>
      <c r="S231" s="52" t="s">
        <v>184</v>
      </c>
      <c r="T231" s="52" t="s">
        <v>122</v>
      </c>
      <c r="U231" s="52" t="s">
        <v>100</v>
      </c>
      <c r="V231" s="52" t="s">
        <v>139</v>
      </c>
      <c r="W231" s="52" t="s">
        <v>185</v>
      </c>
      <c r="X231" s="67" t="s">
        <v>175</v>
      </c>
      <c r="AA231" s="64" t="s">
        <v>274</v>
      </c>
      <c r="AB231" s="52" t="s">
        <v>304</v>
      </c>
      <c r="AC231" s="52" t="s">
        <v>429</v>
      </c>
      <c r="AD231" s="52" t="s">
        <v>430</v>
      </c>
      <c r="AE231" s="52" t="s">
        <v>233</v>
      </c>
      <c r="AF231" s="52" t="s">
        <v>283</v>
      </c>
      <c r="AG231" s="50"/>
      <c r="AH231" s="52" t="s">
        <v>431</v>
      </c>
      <c r="AI231" s="52" t="s">
        <v>284</v>
      </c>
      <c r="AJ231" s="52" t="s">
        <v>432</v>
      </c>
      <c r="AK231" s="52" t="s">
        <v>433</v>
      </c>
      <c r="AL231" s="52" t="s">
        <v>424</v>
      </c>
      <c r="AM231" s="67" t="s">
        <v>416</v>
      </c>
      <c r="AW231" s="58">
        <f t="shared" si="295"/>
        <v>5</v>
      </c>
      <c r="AX231" s="60">
        <f t="shared" si="295"/>
        <v>3</v>
      </c>
      <c r="AY231" s="60">
        <f t="shared" si="295"/>
        <v>1</v>
      </c>
      <c r="AZ231" s="60">
        <f t="shared" si="295"/>
        <v>0</v>
      </c>
      <c r="BA231" s="60">
        <f t="shared" si="295"/>
        <v>1</v>
      </c>
      <c r="BB231" s="59" t="str">
        <f t="shared" si="278"/>
        <v/>
      </c>
      <c r="BC231" s="60">
        <f t="shared" si="278"/>
        <v>1</v>
      </c>
      <c r="BD231" s="60">
        <f t="shared" si="278"/>
        <v>4</v>
      </c>
      <c r="BE231" s="60">
        <f t="shared" si="278"/>
        <v>2</v>
      </c>
      <c r="BF231" s="60">
        <f t="shared" si="278"/>
        <v>0</v>
      </c>
      <c r="BG231" s="60">
        <f t="shared" si="278"/>
        <v>0</v>
      </c>
      <c r="BH231" s="61">
        <f t="shared" si="278"/>
        <v>0</v>
      </c>
      <c r="BM231" s="21"/>
      <c r="BN231" s="21"/>
      <c r="BO231" s="21"/>
      <c r="BP231" s="43" t="str">
        <f t="shared" si="279"/>
        <v/>
      </c>
      <c r="BQ231" s="43" t="str">
        <f t="shared" si="279"/>
        <v/>
      </c>
      <c r="BR231" s="43" t="str">
        <f t="shared" si="279"/>
        <v/>
      </c>
      <c r="BS231" s="43" t="str">
        <f t="shared" si="279"/>
        <v/>
      </c>
      <c r="BT231" s="43" t="str">
        <f t="shared" si="279"/>
        <v/>
      </c>
      <c r="BU231" s="44"/>
      <c r="BV231" s="58">
        <f t="shared" si="296"/>
        <v>0</v>
      </c>
      <c r="BW231" s="60">
        <f t="shared" si="296"/>
        <v>1</v>
      </c>
      <c r="BX231" s="60">
        <f t="shared" si="296"/>
        <v>1</v>
      </c>
      <c r="BY231" s="60">
        <f t="shared" si="296"/>
        <v>3</v>
      </c>
      <c r="BZ231" s="60">
        <f t="shared" si="296"/>
        <v>1</v>
      </c>
      <c r="CA231" s="59" t="str">
        <f t="shared" si="280"/>
        <v/>
      </c>
      <c r="CB231" s="60">
        <f t="shared" si="280"/>
        <v>2</v>
      </c>
      <c r="CC231" s="60">
        <f t="shared" si="280"/>
        <v>1</v>
      </c>
      <c r="CD231" s="60">
        <f t="shared" si="280"/>
        <v>2</v>
      </c>
      <c r="CE231" s="60">
        <f t="shared" si="280"/>
        <v>3</v>
      </c>
      <c r="CF231" s="60">
        <f t="shared" si="280"/>
        <v>4</v>
      </c>
      <c r="CG231" s="61">
        <f t="shared" si="280"/>
        <v>5</v>
      </c>
      <c r="CL231" s="21"/>
      <c r="CM231" s="21"/>
      <c r="CN231" s="21"/>
      <c r="CO231" s="43" t="str">
        <f t="shared" si="281"/>
        <v/>
      </c>
      <c r="CP231" s="43" t="str">
        <f t="shared" si="281"/>
        <v/>
      </c>
      <c r="CQ231" s="43" t="str">
        <f t="shared" si="281"/>
        <v/>
      </c>
      <c r="CR231" s="43" t="str">
        <f t="shared" si="281"/>
        <v/>
      </c>
      <c r="CS231" s="43" t="str">
        <f t="shared" si="281"/>
        <v/>
      </c>
      <c r="CU231" s="58" t="str">
        <f t="shared" si="297"/>
        <v>H</v>
      </c>
      <c r="CV231" s="60" t="str">
        <f t="shared" si="297"/>
        <v>H</v>
      </c>
      <c r="CW231" s="60" t="str">
        <f t="shared" si="297"/>
        <v>D</v>
      </c>
      <c r="CX231" s="60" t="str">
        <f t="shared" si="297"/>
        <v>A</v>
      </c>
      <c r="CY231" s="60" t="str">
        <f t="shared" si="297"/>
        <v>D</v>
      </c>
      <c r="CZ231" s="59" t="str">
        <f t="shared" si="282"/>
        <v/>
      </c>
      <c r="DA231" s="60" t="str">
        <f t="shared" si="282"/>
        <v>A</v>
      </c>
      <c r="DB231" s="60" t="str">
        <f t="shared" si="282"/>
        <v>H</v>
      </c>
      <c r="DC231" s="60" t="str">
        <f t="shared" si="282"/>
        <v>D</v>
      </c>
      <c r="DD231" s="60" t="str">
        <f t="shared" si="282"/>
        <v>A</v>
      </c>
      <c r="DE231" s="60" t="str">
        <f t="shared" si="282"/>
        <v>A</v>
      </c>
      <c r="DF231" s="61" t="str">
        <f t="shared" si="282"/>
        <v>A</v>
      </c>
      <c r="DK231" s="21"/>
      <c r="DL231" s="21"/>
      <c r="DM231" s="21"/>
      <c r="DN231" s="21"/>
      <c r="DO231" s="21"/>
      <c r="DP231" s="21"/>
      <c r="DQ231" s="21"/>
      <c r="DR231" s="21"/>
      <c r="DT231" s="17" t="str">
        <f t="shared" si="283"/>
        <v>Epsom &amp; Ewell</v>
      </c>
      <c r="DU231" s="45">
        <f t="shared" si="298"/>
        <v>22</v>
      </c>
      <c r="DV231" s="46">
        <f t="shared" si="299"/>
        <v>3</v>
      </c>
      <c r="DW231" s="46">
        <f t="shared" si="300"/>
        <v>3</v>
      </c>
      <c r="DX231" s="46">
        <f t="shared" si="301"/>
        <v>5</v>
      </c>
      <c r="DY231" s="46">
        <f>COUNTIF(CZ$226:CZ$237,"A")</f>
        <v>3</v>
      </c>
      <c r="DZ231" s="46">
        <f>COUNTIF(CZ$226:CZ$237,"D")</f>
        <v>1</v>
      </c>
      <c r="EA231" s="46">
        <f>COUNTIF(CZ$226:CZ$237,"H")</f>
        <v>7</v>
      </c>
      <c r="EB231" s="45">
        <f t="shared" si="302"/>
        <v>6</v>
      </c>
      <c r="EC231" s="45">
        <f t="shared" si="284"/>
        <v>4</v>
      </c>
      <c r="ED231" s="45">
        <f t="shared" si="284"/>
        <v>12</v>
      </c>
      <c r="EE231" s="47">
        <f>SUM($AW231:$BT231)+SUM(CA$226:CA$237)</f>
        <v>32</v>
      </c>
      <c r="EF231" s="47">
        <f>SUM($BV231:$CS231)+SUM(BB$226:BB$237)</f>
        <v>51</v>
      </c>
      <c r="EG231" s="45">
        <f t="shared" si="285"/>
        <v>16</v>
      </c>
      <c r="EH231" s="47">
        <f t="shared" si="303"/>
        <v>-19</v>
      </c>
      <c r="EI231" s="44"/>
      <c r="EJ231" s="46">
        <f t="shared" si="286"/>
        <v>22</v>
      </c>
      <c r="EK231" s="46">
        <f t="shared" si="287"/>
        <v>6</v>
      </c>
      <c r="EL231" s="46">
        <f t="shared" si="288"/>
        <v>4</v>
      </c>
      <c r="EM231" s="46">
        <f t="shared" si="289"/>
        <v>12</v>
      </c>
      <c r="EN231" s="46">
        <f t="shared" si="290"/>
        <v>32</v>
      </c>
      <c r="EO231" s="46">
        <f t="shared" si="291"/>
        <v>51</v>
      </c>
      <c r="EP231" s="46">
        <f t="shared" si="292"/>
        <v>16</v>
      </c>
      <c r="EQ231" s="46">
        <f t="shared" si="293"/>
        <v>-19</v>
      </c>
      <c r="ES231" s="1">
        <f t="shared" si="304"/>
        <v>0</v>
      </c>
      <c r="ET231" s="1">
        <f t="shared" si="305"/>
        <v>0</v>
      </c>
      <c r="EU231" s="1">
        <f t="shared" si="294"/>
        <v>0</v>
      </c>
      <c r="EV231" s="1">
        <f t="shared" si="294"/>
        <v>0</v>
      </c>
      <c r="EW231" s="1">
        <f t="shared" si="294"/>
        <v>0</v>
      </c>
      <c r="EX231" s="1">
        <f t="shared" si="294"/>
        <v>0</v>
      </c>
      <c r="EY231" s="1">
        <f t="shared" si="294"/>
        <v>0</v>
      </c>
      <c r="EZ231" s="1">
        <f t="shared" si="294"/>
        <v>0</v>
      </c>
    </row>
    <row r="232" spans="1:164" x14ac:dyDescent="0.2">
      <c r="A232" s="1">
        <v>7</v>
      </c>
      <c r="B232" s="1" t="s">
        <v>426</v>
      </c>
      <c r="C232" s="21">
        <v>21</v>
      </c>
      <c r="D232" s="21">
        <v>9</v>
      </c>
      <c r="E232" s="21">
        <v>2</v>
      </c>
      <c r="F232" s="21">
        <v>10</v>
      </c>
      <c r="G232" s="21">
        <v>36</v>
      </c>
      <c r="H232" s="21">
        <v>42</v>
      </c>
      <c r="I232" s="18">
        <v>20</v>
      </c>
      <c r="J232" s="21">
        <v>-6</v>
      </c>
      <c r="L232" s="48" t="s">
        <v>282</v>
      </c>
      <c r="M232" s="86"/>
      <c r="N232" s="86"/>
      <c r="O232" s="86"/>
      <c r="P232" s="86"/>
      <c r="Q232" s="86"/>
      <c r="R232" s="52" t="s">
        <v>131</v>
      </c>
      <c r="S232" s="50"/>
      <c r="T232" s="86"/>
      <c r="U232" s="53"/>
      <c r="V232" s="63" t="s">
        <v>109</v>
      </c>
      <c r="W232" s="53"/>
      <c r="X232" s="70"/>
      <c r="AA232" s="48" t="s">
        <v>282</v>
      </c>
      <c r="AB232" s="86"/>
      <c r="AC232" s="86"/>
      <c r="AD232" s="86"/>
      <c r="AE232" s="86"/>
      <c r="AF232" s="86"/>
      <c r="AG232" s="52" t="s">
        <v>434</v>
      </c>
      <c r="AH232" s="50"/>
      <c r="AI232" s="86"/>
      <c r="AJ232" s="53"/>
      <c r="AK232" s="51" t="s">
        <v>435</v>
      </c>
      <c r="AL232" s="53"/>
      <c r="AM232" s="70"/>
      <c r="AW232" s="58" t="str">
        <f t="shared" si="295"/>
        <v/>
      </c>
      <c r="AX232" s="60" t="str">
        <f t="shared" si="295"/>
        <v/>
      </c>
      <c r="AY232" s="60" t="str">
        <f t="shared" si="295"/>
        <v/>
      </c>
      <c r="AZ232" s="60" t="str">
        <f t="shared" si="295"/>
        <v/>
      </c>
      <c r="BA232" s="60" t="str">
        <f t="shared" si="295"/>
        <v/>
      </c>
      <c r="BB232" s="60">
        <f t="shared" si="278"/>
        <v>0</v>
      </c>
      <c r="BC232" s="59"/>
      <c r="BD232" s="60" t="str">
        <f>(IF(T232="","",(IF(MID(T232,2,1)="-",LEFT(T232,1),LEFT(T232,2)))+0))</f>
        <v/>
      </c>
      <c r="BE232" s="60" t="str">
        <f>(IF(U232="","",(IF(MID(U232,2,1)="-",LEFT(U232,1),LEFT(U232,2)))+0))</f>
        <v/>
      </c>
      <c r="BF232" s="60">
        <f>(IF(V232="","",(IF(MID(V232,2,1)="-",LEFT(V232,1),LEFT(V232,2)))+0))</f>
        <v>1</v>
      </c>
      <c r="BG232" s="60" t="str">
        <f>(IF(W232="","",(IF(MID(W232,2,1)="-",LEFT(W232,1),LEFT(W232,2)))+0))</f>
        <v/>
      </c>
      <c r="BH232" s="61" t="str">
        <f>(IF(X232="","",(IF(MID(X232,2,1)="-",LEFT(X232,1),LEFT(X232,2)))+0))</f>
        <v/>
      </c>
      <c r="BM232" s="21"/>
      <c r="BN232" s="21"/>
      <c r="BO232" s="21"/>
      <c r="BP232" s="43" t="str">
        <f t="shared" si="279"/>
        <v/>
      </c>
      <c r="BQ232" s="43" t="str">
        <f t="shared" si="279"/>
        <v/>
      </c>
      <c r="BR232" s="43" t="str">
        <f t="shared" si="279"/>
        <v/>
      </c>
      <c r="BS232" s="43" t="str">
        <f t="shared" si="279"/>
        <v/>
      </c>
      <c r="BT232" s="43" t="str">
        <f t="shared" si="279"/>
        <v/>
      </c>
      <c r="BU232" s="44"/>
      <c r="BV232" s="58" t="str">
        <f t="shared" si="296"/>
        <v/>
      </c>
      <c r="BW232" s="60" t="str">
        <f t="shared" si="296"/>
        <v/>
      </c>
      <c r="BX232" s="60" t="str">
        <f t="shared" si="296"/>
        <v/>
      </c>
      <c r="BY232" s="60" t="str">
        <f t="shared" si="296"/>
        <v/>
      </c>
      <c r="BZ232" s="60" t="str">
        <f t="shared" si="296"/>
        <v/>
      </c>
      <c r="CA232" s="60">
        <f t="shared" si="280"/>
        <v>1</v>
      </c>
      <c r="CB232" s="59"/>
      <c r="CC232" s="60" t="str">
        <f>(IF(T232="","",IF(RIGHT(T232,2)="10",RIGHT(T232,2),RIGHT(T232,1))+0))</f>
        <v/>
      </c>
      <c r="CD232" s="60" t="str">
        <f>(IF(U232="","",IF(RIGHT(U232,2)="10",RIGHT(U232,2),RIGHT(U232,1))+0))</f>
        <v/>
      </c>
      <c r="CE232" s="60">
        <f>(IF(V232="","",IF(RIGHT(V232,2)="10",RIGHT(V232,2),RIGHT(V232,1))+0))</f>
        <v>5</v>
      </c>
      <c r="CF232" s="60" t="str">
        <f>(IF(W232="","",IF(RIGHT(W232,2)="10",RIGHT(W232,2),RIGHT(W232,1))+0))</f>
        <v/>
      </c>
      <c r="CG232" s="61" t="str">
        <f>(IF(X232="","",IF(RIGHT(X232,2)="10",RIGHT(X232,2),RIGHT(X232,1))+0))</f>
        <v/>
      </c>
      <c r="CL232" s="21"/>
      <c r="CM232" s="21"/>
      <c r="CN232" s="21"/>
      <c r="CO232" s="43" t="str">
        <f t="shared" si="281"/>
        <v/>
      </c>
      <c r="CP232" s="43" t="str">
        <f t="shared" si="281"/>
        <v/>
      </c>
      <c r="CQ232" s="43" t="str">
        <f t="shared" si="281"/>
        <v/>
      </c>
      <c r="CR232" s="43" t="str">
        <f t="shared" si="281"/>
        <v/>
      </c>
      <c r="CS232" s="43" t="str">
        <f t="shared" si="281"/>
        <v/>
      </c>
      <c r="CU232" s="58" t="str">
        <f t="shared" si="297"/>
        <v/>
      </c>
      <c r="CV232" s="60" t="str">
        <f t="shared" si="297"/>
        <v/>
      </c>
      <c r="CW232" s="60" t="str">
        <f t="shared" si="297"/>
        <v/>
      </c>
      <c r="CX232" s="60" t="str">
        <f t="shared" si="297"/>
        <v/>
      </c>
      <c r="CY232" s="60" t="str">
        <f t="shared" si="297"/>
        <v/>
      </c>
      <c r="CZ232" s="60" t="str">
        <f t="shared" si="282"/>
        <v>A</v>
      </c>
      <c r="DA232" s="59"/>
      <c r="DB232" s="60" t="str">
        <f>(IF(T232="","",IF(BD232&gt;CC232,"H",IF(BD232&lt;CC232,"A","D"))))</f>
        <v/>
      </c>
      <c r="DC232" s="60" t="str">
        <f>(IF(U232="","",IF(BE232&gt;CD232,"H",IF(BE232&lt;CD232,"A","D"))))</f>
        <v/>
      </c>
      <c r="DD232" s="60" t="str">
        <f>(IF(V232="","",IF(BF232&gt;CE232,"H",IF(BF232&lt;CE232,"A","D"))))</f>
        <v>A</v>
      </c>
      <c r="DE232" s="60" t="str">
        <f>(IF(W232="","",IF(BG232&gt;CF232,"H",IF(BG232&lt;CF232,"A","D"))))</f>
        <v/>
      </c>
      <c r="DF232" s="61" t="str">
        <f>(IF(X232="","",IF(BH232&gt;CG232,"H",IF(BH232&lt;CG232,"A","D"))))</f>
        <v/>
      </c>
      <c r="DK232" s="21"/>
      <c r="DL232" s="21"/>
      <c r="DM232" s="21"/>
      <c r="DN232" s="21"/>
      <c r="DO232" s="21"/>
      <c r="DP232" s="21"/>
      <c r="DQ232" s="21"/>
      <c r="DR232" s="21"/>
      <c r="DT232" s="17" t="str">
        <f t="shared" si="283"/>
        <v>Hampton</v>
      </c>
      <c r="DU232" s="45">
        <f t="shared" si="298"/>
        <v>8</v>
      </c>
      <c r="DV232" s="46">
        <f t="shared" si="299"/>
        <v>0</v>
      </c>
      <c r="DW232" s="46">
        <f t="shared" si="300"/>
        <v>0</v>
      </c>
      <c r="DX232" s="46">
        <f t="shared" si="301"/>
        <v>2</v>
      </c>
      <c r="DY232" s="46">
        <f>COUNTIF(DA$226:DA$237,"A")</f>
        <v>1</v>
      </c>
      <c r="DZ232" s="46">
        <f>COUNTIF(DA$226:DA$237,"D")</f>
        <v>1</v>
      </c>
      <c r="EA232" s="46">
        <f>COUNTIF(DA$226:DA$237,"H")</f>
        <v>4</v>
      </c>
      <c r="EB232" s="45">
        <f t="shared" si="302"/>
        <v>1</v>
      </c>
      <c r="EC232" s="45">
        <f t="shared" si="284"/>
        <v>1</v>
      </c>
      <c r="ED232" s="45">
        <f t="shared" si="284"/>
        <v>6</v>
      </c>
      <c r="EE232" s="47">
        <f>SUM($AW232:$BT232)+SUM(CB$226:CB$237)</f>
        <v>9</v>
      </c>
      <c r="EF232" s="47">
        <f>SUM($BV232:$CS232)+SUM(BC$226:BC$237)</f>
        <v>20</v>
      </c>
      <c r="EG232" s="45">
        <f t="shared" si="285"/>
        <v>3</v>
      </c>
      <c r="EH232" s="47">
        <f t="shared" si="303"/>
        <v>-11</v>
      </c>
      <c r="EI232" s="44"/>
      <c r="EJ232" s="46">
        <f t="shared" si="286"/>
        <v>22</v>
      </c>
      <c r="EK232" s="46">
        <f t="shared" si="287"/>
        <v>4</v>
      </c>
      <c r="EL232" s="46">
        <f t="shared" si="288"/>
        <v>3</v>
      </c>
      <c r="EM232" s="46">
        <f t="shared" si="289"/>
        <v>15</v>
      </c>
      <c r="EN232" s="46">
        <f t="shared" si="290"/>
        <v>24</v>
      </c>
      <c r="EO232" s="46">
        <f t="shared" si="291"/>
        <v>55</v>
      </c>
      <c r="EP232" s="46">
        <f t="shared" si="292"/>
        <v>11</v>
      </c>
      <c r="EQ232" s="46">
        <f t="shared" si="293"/>
        <v>-31</v>
      </c>
      <c r="ES232" s="1">
        <f t="shared" si="304"/>
        <v>1</v>
      </c>
      <c r="ET232" s="1">
        <f t="shared" si="305"/>
        <v>1</v>
      </c>
      <c r="EU232" s="1">
        <f t="shared" si="294"/>
        <v>1</v>
      </c>
      <c r="EV232" s="1">
        <f t="shared" si="294"/>
        <v>1</v>
      </c>
      <c r="EW232" s="1">
        <f t="shared" si="294"/>
        <v>1</v>
      </c>
      <c r="EX232" s="1">
        <f t="shared" si="294"/>
        <v>1</v>
      </c>
      <c r="EY232" s="1">
        <f t="shared" si="294"/>
        <v>1</v>
      </c>
      <c r="EZ232" s="1">
        <f t="shared" si="294"/>
        <v>1</v>
      </c>
    </row>
    <row r="233" spans="1:164" s="17" customFormat="1" x14ac:dyDescent="0.2">
      <c r="A233" s="17">
        <v>8</v>
      </c>
      <c r="B233" s="17" t="s">
        <v>274</v>
      </c>
      <c r="C233" s="18">
        <v>22</v>
      </c>
      <c r="D233" s="18">
        <v>6</v>
      </c>
      <c r="E233" s="18">
        <v>4</v>
      </c>
      <c r="F233" s="18">
        <v>12</v>
      </c>
      <c r="G233" s="18">
        <v>32</v>
      </c>
      <c r="H233" s="18">
        <v>51</v>
      </c>
      <c r="I233" s="18">
        <v>16</v>
      </c>
      <c r="J233" s="18">
        <v>-19</v>
      </c>
      <c r="L233" s="48" t="s">
        <v>436</v>
      </c>
      <c r="M233" s="86"/>
      <c r="N233" s="86"/>
      <c r="O233" s="86"/>
      <c r="P233" s="86"/>
      <c r="Q233" s="63" t="s">
        <v>129</v>
      </c>
      <c r="R233" s="52" t="s">
        <v>100</v>
      </c>
      <c r="S233" s="86"/>
      <c r="T233" s="50"/>
      <c r="U233" s="63" t="s">
        <v>100</v>
      </c>
      <c r="V233" s="53"/>
      <c r="W233" s="53"/>
      <c r="X233" s="70"/>
      <c r="Y233" s="1"/>
      <c r="AA233" s="48" t="s">
        <v>436</v>
      </c>
      <c r="AB233" s="86"/>
      <c r="AC233" s="86"/>
      <c r="AD233" s="86"/>
      <c r="AE233" s="86"/>
      <c r="AF233" s="86"/>
      <c r="AG233" s="52" t="s">
        <v>212</v>
      </c>
      <c r="AH233" s="86"/>
      <c r="AI233" s="50"/>
      <c r="AJ233" s="53"/>
      <c r="AK233" s="53"/>
      <c r="AL233" s="53"/>
      <c r="AM233" s="70"/>
      <c r="AN233" s="1"/>
      <c r="AW233" s="58" t="str">
        <f t="shared" si="295"/>
        <v/>
      </c>
      <c r="AX233" s="60" t="str">
        <f t="shared" si="295"/>
        <v/>
      </c>
      <c r="AY233" s="60" t="str">
        <f t="shared" si="295"/>
        <v/>
      </c>
      <c r="AZ233" s="60" t="str">
        <f t="shared" si="295"/>
        <v/>
      </c>
      <c r="BA233" s="60">
        <f t="shared" si="295"/>
        <v>2</v>
      </c>
      <c r="BB233" s="60">
        <f t="shared" si="278"/>
        <v>2</v>
      </c>
      <c r="BC233" s="60" t="str">
        <f>(IF(S233="","",(IF(MID(S233,2,1)="-",LEFT(S233,1),LEFT(S233,2)))+0))</f>
        <v/>
      </c>
      <c r="BD233" s="59"/>
      <c r="BE233" s="60">
        <f>(IF(U233="","",(IF(MID(U233,2,1)="-",LEFT(U233,1),LEFT(U233,2)))+0))</f>
        <v>2</v>
      </c>
      <c r="BF233" s="60" t="str">
        <f>(IF(V233="","",(IF(MID(V233,2,1)="-",LEFT(V233,1),LEFT(V233,2)))+0))</f>
        <v/>
      </c>
      <c r="BG233" s="60" t="str">
        <f>(IF(W233="","",(IF(MID(W233,2,1)="-",LEFT(W233,1),LEFT(W233,2)))+0))</f>
        <v/>
      </c>
      <c r="BH233" s="61" t="str">
        <f>(IF(X233="","",(IF(MID(X233,2,1)="-",LEFT(X233,1),LEFT(X233,2)))+0))</f>
        <v/>
      </c>
      <c r="BI233" s="1"/>
      <c r="BJ233" s="1"/>
      <c r="BK233" s="1"/>
      <c r="BL233" s="1"/>
      <c r="BM233" s="21"/>
      <c r="BN233" s="21"/>
      <c r="BO233" s="21"/>
      <c r="BP233" s="43" t="str">
        <f t="shared" si="279"/>
        <v/>
      </c>
      <c r="BQ233" s="43" t="str">
        <f t="shared" si="279"/>
        <v/>
      </c>
      <c r="BR233" s="43" t="str">
        <f t="shared" si="279"/>
        <v/>
      </c>
      <c r="BS233" s="43" t="str">
        <f t="shared" si="279"/>
        <v/>
      </c>
      <c r="BT233" s="43" t="str">
        <f t="shared" si="279"/>
        <v/>
      </c>
      <c r="BU233" s="44"/>
      <c r="BV233" s="58" t="str">
        <f t="shared" si="296"/>
        <v/>
      </c>
      <c r="BW233" s="60" t="str">
        <f t="shared" si="296"/>
        <v/>
      </c>
      <c r="BX233" s="60" t="str">
        <f t="shared" si="296"/>
        <v/>
      </c>
      <c r="BY233" s="60" t="str">
        <f t="shared" si="296"/>
        <v/>
      </c>
      <c r="BZ233" s="60">
        <f t="shared" si="296"/>
        <v>4</v>
      </c>
      <c r="CA233" s="60">
        <f t="shared" si="280"/>
        <v>2</v>
      </c>
      <c r="CB233" s="60" t="str">
        <f>(IF(S233="","",IF(RIGHT(S233,2)="10",RIGHT(S233,2),RIGHT(S233,1))+0))</f>
        <v/>
      </c>
      <c r="CC233" s="59"/>
      <c r="CD233" s="60">
        <f>(IF(U233="","",IF(RIGHT(U233,2)="10",RIGHT(U233,2),RIGHT(U233,1))+0))</f>
        <v>2</v>
      </c>
      <c r="CE233" s="60" t="str">
        <f>(IF(V233="","",IF(RIGHT(V233,2)="10",RIGHT(V233,2),RIGHT(V233,1))+0))</f>
        <v/>
      </c>
      <c r="CF233" s="60" t="str">
        <f>(IF(W233="","",IF(RIGHT(W233,2)="10",RIGHT(W233,2),RIGHT(W233,1))+0))</f>
        <v/>
      </c>
      <c r="CG233" s="61" t="str">
        <f>(IF(X233="","",IF(RIGHT(X233,2)="10",RIGHT(X233,2),RIGHT(X233,1))+0))</f>
        <v/>
      </c>
      <c r="CH233" s="1"/>
      <c r="CI233" s="1"/>
      <c r="CJ233" s="1"/>
      <c r="CK233" s="1"/>
      <c r="CL233" s="21"/>
      <c r="CM233" s="21"/>
      <c r="CN233" s="21"/>
      <c r="CO233" s="43" t="str">
        <f t="shared" si="281"/>
        <v/>
      </c>
      <c r="CP233" s="43" t="str">
        <f t="shared" si="281"/>
        <v/>
      </c>
      <c r="CQ233" s="43" t="str">
        <f t="shared" si="281"/>
        <v/>
      </c>
      <c r="CR233" s="43" t="str">
        <f t="shared" si="281"/>
        <v/>
      </c>
      <c r="CS233" s="43" t="str">
        <f t="shared" si="281"/>
        <v/>
      </c>
      <c r="CT233" s="1"/>
      <c r="CU233" s="58" t="str">
        <f t="shared" si="297"/>
        <v/>
      </c>
      <c r="CV233" s="60" t="str">
        <f t="shared" si="297"/>
        <v/>
      </c>
      <c r="CW233" s="60" t="str">
        <f t="shared" si="297"/>
        <v/>
      </c>
      <c r="CX233" s="60" t="str">
        <f t="shared" si="297"/>
        <v/>
      </c>
      <c r="CY233" s="60" t="str">
        <f t="shared" si="297"/>
        <v>A</v>
      </c>
      <c r="CZ233" s="60" t="str">
        <f t="shared" si="282"/>
        <v>D</v>
      </c>
      <c r="DA233" s="60" t="str">
        <f>(IF(S233="","",IF(BC233&gt;CB233,"H",IF(BC233&lt;CB233,"A","D"))))</f>
        <v/>
      </c>
      <c r="DB233" s="59"/>
      <c r="DC233" s="60" t="str">
        <f>(IF(U233="","",IF(BE233&gt;CD233,"H",IF(BE233&lt;CD233,"A","D"))))</f>
        <v>D</v>
      </c>
      <c r="DD233" s="60" t="str">
        <f>(IF(V233="","",IF(BF233&gt;CE233,"H",IF(BF233&lt;CE233,"A","D"))))</f>
        <v/>
      </c>
      <c r="DE233" s="60" t="str">
        <f>(IF(W233="","",IF(BG233&gt;CF233,"H",IF(BG233&lt;CF233,"A","D"))))</f>
        <v/>
      </c>
      <c r="DF233" s="61" t="str">
        <f>(IF(X233="","",IF(BH233&gt;CG233,"H",IF(BH233&lt;CG233,"A","D"))))</f>
        <v/>
      </c>
      <c r="DG233" s="1"/>
      <c r="DH233" s="1"/>
      <c r="DI233" s="1"/>
      <c r="DJ233" s="1"/>
      <c r="DK233" s="21"/>
      <c r="DL233" s="21"/>
      <c r="DM233" s="21"/>
      <c r="DN233" s="21"/>
      <c r="DO233" s="21"/>
      <c r="DP233" s="21"/>
      <c r="DQ233" s="21"/>
      <c r="DR233" s="21"/>
      <c r="DS233" s="1"/>
      <c r="DT233" s="17" t="str">
        <f t="shared" si="283"/>
        <v>Horley Town</v>
      </c>
      <c r="DU233" s="45">
        <f t="shared" si="298"/>
        <v>5</v>
      </c>
      <c r="DV233" s="46">
        <f t="shared" si="299"/>
        <v>0</v>
      </c>
      <c r="DW233" s="46">
        <f t="shared" si="300"/>
        <v>2</v>
      </c>
      <c r="DX233" s="46">
        <f t="shared" si="301"/>
        <v>1</v>
      </c>
      <c r="DY233" s="46">
        <f>COUNTIF(DB$226:DB$237,"A")</f>
        <v>0</v>
      </c>
      <c r="DZ233" s="46">
        <f>COUNTIF(DB$226:DB$237,"D")</f>
        <v>0</v>
      </c>
      <c r="EA233" s="46">
        <f>COUNTIF(DB$226:DB$237,"H")</f>
        <v>2</v>
      </c>
      <c r="EB233" s="45">
        <f t="shared" si="302"/>
        <v>0</v>
      </c>
      <c r="EC233" s="45">
        <f t="shared" si="284"/>
        <v>2</v>
      </c>
      <c r="ED233" s="45">
        <f t="shared" si="284"/>
        <v>3</v>
      </c>
      <c r="EE233" s="47">
        <f>SUM($AW233:$BT233)+SUM(CC$226:CC$237)</f>
        <v>7</v>
      </c>
      <c r="EF233" s="47">
        <f>SUM($BV233:$CS233)+SUM(BD$226:BD$237)</f>
        <v>15</v>
      </c>
      <c r="EG233" s="45">
        <f t="shared" si="285"/>
        <v>2</v>
      </c>
      <c r="EH233" s="47">
        <f t="shared" si="303"/>
        <v>-8</v>
      </c>
      <c r="EI233" s="44"/>
      <c r="EJ233" s="46">
        <f t="shared" si="286"/>
        <v>20</v>
      </c>
      <c r="EK233" s="46">
        <f t="shared" si="287"/>
        <v>5</v>
      </c>
      <c r="EL233" s="46">
        <f t="shared" si="288"/>
        <v>2</v>
      </c>
      <c r="EM233" s="46">
        <f t="shared" si="289"/>
        <v>13</v>
      </c>
      <c r="EN233" s="46">
        <f t="shared" si="290"/>
        <v>28</v>
      </c>
      <c r="EO233" s="46">
        <f t="shared" si="291"/>
        <v>66</v>
      </c>
      <c r="EP233" s="46">
        <f t="shared" si="292"/>
        <v>12</v>
      </c>
      <c r="EQ233" s="46">
        <f t="shared" si="293"/>
        <v>-38</v>
      </c>
      <c r="ER233" s="1"/>
      <c r="ES233" s="1">
        <f t="shared" si="304"/>
        <v>1</v>
      </c>
      <c r="ET233" s="1">
        <f t="shared" si="305"/>
        <v>1</v>
      </c>
      <c r="EU233" s="1">
        <f t="shared" si="294"/>
        <v>0</v>
      </c>
      <c r="EV233" s="1">
        <f t="shared" si="294"/>
        <v>1</v>
      </c>
      <c r="EW233" s="1">
        <f t="shared" si="294"/>
        <v>1</v>
      </c>
      <c r="EX233" s="1">
        <f t="shared" si="294"/>
        <v>1</v>
      </c>
      <c r="EY233" s="1">
        <f t="shared" si="294"/>
        <v>1</v>
      </c>
      <c r="EZ233" s="1">
        <f t="shared" si="294"/>
        <v>1</v>
      </c>
      <c r="FC233" s="19"/>
      <c r="FD233" s="19"/>
      <c r="FE233" s="19"/>
      <c r="FF233" s="19"/>
      <c r="FG233" s="19"/>
      <c r="FH233" s="1"/>
    </row>
    <row r="234" spans="1:164" x14ac:dyDescent="0.2">
      <c r="A234" s="1">
        <v>9</v>
      </c>
      <c r="B234" s="1" t="s">
        <v>437</v>
      </c>
      <c r="C234" s="21">
        <v>22</v>
      </c>
      <c r="D234" s="21">
        <v>4</v>
      </c>
      <c r="E234" s="21">
        <v>4</v>
      </c>
      <c r="F234" s="21">
        <v>14</v>
      </c>
      <c r="G234" s="21">
        <v>33</v>
      </c>
      <c r="H234" s="21">
        <v>60</v>
      </c>
      <c r="I234" s="18">
        <v>12</v>
      </c>
      <c r="J234" s="21">
        <v>-27</v>
      </c>
      <c r="L234" s="48" t="s">
        <v>437</v>
      </c>
      <c r="M234" s="86"/>
      <c r="N234" s="63" t="s">
        <v>287</v>
      </c>
      <c r="O234" s="53"/>
      <c r="P234" s="53"/>
      <c r="Q234" s="53"/>
      <c r="R234" s="52" t="s">
        <v>123</v>
      </c>
      <c r="S234" s="63" t="s">
        <v>100</v>
      </c>
      <c r="T234" s="86"/>
      <c r="U234" s="50"/>
      <c r="V234" s="63" t="s">
        <v>184</v>
      </c>
      <c r="W234" s="86"/>
      <c r="X234" s="90"/>
      <c r="AA234" s="48" t="s">
        <v>437</v>
      </c>
      <c r="AB234" s="86"/>
      <c r="AC234" s="53"/>
      <c r="AD234" s="53"/>
      <c r="AE234" s="53"/>
      <c r="AF234" s="53"/>
      <c r="AG234" s="52" t="s">
        <v>308</v>
      </c>
      <c r="AH234" s="51" t="s">
        <v>373</v>
      </c>
      <c r="AI234" s="86"/>
      <c r="AJ234" s="50"/>
      <c r="AK234" s="86"/>
      <c r="AL234" s="86"/>
      <c r="AM234" s="90"/>
      <c r="AW234" s="58" t="str">
        <f t="shared" si="295"/>
        <v/>
      </c>
      <c r="AX234" s="60">
        <f t="shared" si="295"/>
        <v>2</v>
      </c>
      <c r="AY234" s="60" t="str">
        <f t="shared" si="295"/>
        <v/>
      </c>
      <c r="AZ234" s="60" t="str">
        <f t="shared" si="295"/>
        <v/>
      </c>
      <c r="BA234" s="60" t="str">
        <f t="shared" si="295"/>
        <v/>
      </c>
      <c r="BB234" s="60">
        <f t="shared" si="278"/>
        <v>3</v>
      </c>
      <c r="BC234" s="60">
        <f>(IF(S234="","",(IF(MID(S234,2,1)="-",LEFT(S234,1),LEFT(S234,2)))+0))</f>
        <v>2</v>
      </c>
      <c r="BD234" s="60" t="str">
        <f>(IF(T234="","",(IF(MID(T234,2,1)="-",LEFT(T234,1),LEFT(T234,2)))+0))</f>
        <v/>
      </c>
      <c r="BE234" s="59"/>
      <c r="BF234" s="60">
        <f>(IF(V234="","",(IF(MID(V234,2,1)="-",LEFT(V234,1),LEFT(V234,2)))+0))</f>
        <v>1</v>
      </c>
      <c r="BG234" s="60" t="str">
        <f>(IF(W234="","",(IF(MID(W234,2,1)="-",LEFT(W234,1),LEFT(W234,2)))+0))</f>
        <v/>
      </c>
      <c r="BH234" s="61" t="str">
        <f>(IF(X234="","",(IF(MID(X234,2,1)="-",LEFT(X234,1),LEFT(X234,2)))+0))</f>
        <v/>
      </c>
      <c r="BM234" s="21"/>
      <c r="BN234" s="21"/>
      <c r="BO234" s="21"/>
      <c r="BP234" s="43" t="str">
        <f t="shared" si="279"/>
        <v/>
      </c>
      <c r="BQ234" s="43" t="str">
        <f t="shared" si="279"/>
        <v/>
      </c>
      <c r="BR234" s="43" t="str">
        <f t="shared" si="279"/>
        <v/>
      </c>
      <c r="BS234" s="43" t="str">
        <f t="shared" si="279"/>
        <v/>
      </c>
      <c r="BT234" s="43" t="str">
        <f t="shared" si="279"/>
        <v/>
      </c>
      <c r="BU234" s="71"/>
      <c r="BV234" s="58" t="str">
        <f t="shared" si="296"/>
        <v/>
      </c>
      <c r="BW234" s="60">
        <f t="shared" si="296"/>
        <v>5</v>
      </c>
      <c r="BX234" s="60" t="str">
        <f t="shared" si="296"/>
        <v/>
      </c>
      <c r="BY234" s="60" t="str">
        <f t="shared" si="296"/>
        <v/>
      </c>
      <c r="BZ234" s="60" t="str">
        <f t="shared" si="296"/>
        <v/>
      </c>
      <c r="CA234" s="60">
        <f t="shared" si="280"/>
        <v>1</v>
      </c>
      <c r="CB234" s="60">
        <f>(IF(S234="","",IF(RIGHT(S234,2)="10",RIGHT(S234,2),RIGHT(S234,1))+0))</f>
        <v>2</v>
      </c>
      <c r="CC234" s="60" t="str">
        <f>(IF(T234="","",IF(RIGHT(T234,2)="10",RIGHT(T234,2),RIGHT(T234,1))+0))</f>
        <v/>
      </c>
      <c r="CD234" s="59"/>
      <c r="CE234" s="60">
        <f>(IF(V234="","",IF(RIGHT(V234,2)="10",RIGHT(V234,2),RIGHT(V234,1))+0))</f>
        <v>2</v>
      </c>
      <c r="CF234" s="60" t="str">
        <f>(IF(W234="","",IF(RIGHT(W234,2)="10",RIGHT(W234,2),RIGHT(W234,1))+0))</f>
        <v/>
      </c>
      <c r="CG234" s="61" t="str">
        <f>(IF(X234="","",IF(RIGHT(X234,2)="10",RIGHT(X234,2),RIGHT(X234,1))+0))</f>
        <v/>
      </c>
      <c r="CL234" s="21"/>
      <c r="CM234" s="21"/>
      <c r="CN234" s="21"/>
      <c r="CO234" s="43" t="str">
        <f t="shared" si="281"/>
        <v/>
      </c>
      <c r="CP234" s="43" t="str">
        <f t="shared" si="281"/>
        <v/>
      </c>
      <c r="CQ234" s="43" t="str">
        <f t="shared" si="281"/>
        <v/>
      </c>
      <c r="CR234" s="43" t="str">
        <f t="shared" si="281"/>
        <v/>
      </c>
      <c r="CS234" s="43" t="str">
        <f t="shared" si="281"/>
        <v/>
      </c>
      <c r="CT234" s="17"/>
      <c r="CU234" s="58" t="str">
        <f t="shared" si="297"/>
        <v/>
      </c>
      <c r="CV234" s="60" t="str">
        <f t="shared" si="297"/>
        <v>A</v>
      </c>
      <c r="CW234" s="60" t="str">
        <f t="shared" si="297"/>
        <v/>
      </c>
      <c r="CX234" s="60" t="str">
        <f t="shared" si="297"/>
        <v/>
      </c>
      <c r="CY234" s="60" t="str">
        <f t="shared" si="297"/>
        <v/>
      </c>
      <c r="CZ234" s="60" t="str">
        <f t="shared" si="282"/>
        <v>H</v>
      </c>
      <c r="DA234" s="60" t="str">
        <f>(IF(S234="","",IF(BC234&gt;CB234,"H",IF(BC234&lt;CB234,"A","D"))))</f>
        <v>D</v>
      </c>
      <c r="DB234" s="60" t="str">
        <f>(IF(T234="","",IF(BD234&gt;CC234,"H",IF(BD234&lt;CC234,"A","D"))))</f>
        <v/>
      </c>
      <c r="DC234" s="59"/>
      <c r="DD234" s="60" t="str">
        <f>(IF(V234="","",IF(BF234&gt;CE234,"H",IF(BF234&lt;CE234,"A","D"))))</f>
        <v>A</v>
      </c>
      <c r="DE234" s="60" t="str">
        <f>(IF(W234="","",IF(BG234&gt;CF234,"H",IF(BG234&lt;CF234,"A","D"))))</f>
        <v/>
      </c>
      <c r="DF234" s="61" t="str">
        <f>(IF(X234="","",IF(BH234&gt;CG234,"H",IF(BH234&lt;CG234,"A","D"))))</f>
        <v/>
      </c>
      <c r="DK234" s="21"/>
      <c r="DL234" s="21"/>
      <c r="DM234" s="21"/>
      <c r="DN234" s="21"/>
      <c r="DO234" s="21"/>
      <c r="DP234" s="21"/>
      <c r="DQ234" s="21"/>
      <c r="DR234" s="21"/>
      <c r="DS234" s="17"/>
      <c r="DT234" s="17" t="str">
        <f t="shared" si="283"/>
        <v>Malden Vale</v>
      </c>
      <c r="DU234" s="45">
        <f t="shared" si="298"/>
        <v>9</v>
      </c>
      <c r="DV234" s="46">
        <f t="shared" si="299"/>
        <v>1</v>
      </c>
      <c r="DW234" s="46">
        <f t="shared" si="300"/>
        <v>1</v>
      </c>
      <c r="DX234" s="46">
        <f t="shared" si="301"/>
        <v>2</v>
      </c>
      <c r="DY234" s="46">
        <f>COUNTIF(DC$226:DC$237,"A")</f>
        <v>0</v>
      </c>
      <c r="DZ234" s="46">
        <f>COUNTIF(DC$226:DC$237,"D")</f>
        <v>2</v>
      </c>
      <c r="EA234" s="46">
        <f>COUNTIF(DC$226:DC$237,"H")</f>
        <v>3</v>
      </c>
      <c r="EB234" s="45">
        <f t="shared" si="302"/>
        <v>1</v>
      </c>
      <c r="EC234" s="45">
        <f t="shared" si="284"/>
        <v>3</v>
      </c>
      <c r="ED234" s="45">
        <f t="shared" si="284"/>
        <v>5</v>
      </c>
      <c r="EE234" s="47">
        <f>SUM($AW234:$BT234)+SUM(CD$226:CD$237)</f>
        <v>15</v>
      </c>
      <c r="EF234" s="47">
        <f>SUM($BV234:$CS234)+SUM(BE$226:BE$237)</f>
        <v>24</v>
      </c>
      <c r="EG234" s="45">
        <f t="shared" si="285"/>
        <v>5</v>
      </c>
      <c r="EH234" s="47">
        <f t="shared" si="303"/>
        <v>-9</v>
      </c>
      <c r="EI234" s="44"/>
      <c r="EJ234" s="46">
        <f t="shared" si="286"/>
        <v>22</v>
      </c>
      <c r="EK234" s="46">
        <f t="shared" si="287"/>
        <v>4</v>
      </c>
      <c r="EL234" s="46">
        <f t="shared" si="288"/>
        <v>4</v>
      </c>
      <c r="EM234" s="46">
        <f t="shared" si="289"/>
        <v>14</v>
      </c>
      <c r="EN234" s="46">
        <f t="shared" si="290"/>
        <v>33</v>
      </c>
      <c r="EO234" s="46">
        <f t="shared" si="291"/>
        <v>60</v>
      </c>
      <c r="EP234" s="46">
        <f t="shared" si="292"/>
        <v>12</v>
      </c>
      <c r="EQ234" s="46">
        <f t="shared" si="293"/>
        <v>-27</v>
      </c>
      <c r="ER234" s="17"/>
      <c r="ES234" s="1">
        <f t="shared" si="304"/>
        <v>1</v>
      </c>
      <c r="ET234" s="1">
        <f t="shared" si="305"/>
        <v>1</v>
      </c>
      <c r="EU234" s="1">
        <f t="shared" si="294"/>
        <v>1</v>
      </c>
      <c r="EV234" s="1">
        <f t="shared" si="294"/>
        <v>1</v>
      </c>
      <c r="EW234" s="1">
        <f t="shared" si="294"/>
        <v>1</v>
      </c>
      <c r="EX234" s="1">
        <f t="shared" si="294"/>
        <v>1</v>
      </c>
      <c r="EY234" s="1">
        <f t="shared" si="294"/>
        <v>1</v>
      </c>
      <c r="EZ234" s="1">
        <f t="shared" si="294"/>
        <v>1</v>
      </c>
    </row>
    <row r="235" spans="1:164" x14ac:dyDescent="0.2">
      <c r="A235" s="1">
        <v>10</v>
      </c>
      <c r="B235" s="1" t="s">
        <v>436</v>
      </c>
      <c r="C235" s="21">
        <v>20</v>
      </c>
      <c r="D235" s="21">
        <v>5</v>
      </c>
      <c r="E235" s="21">
        <v>2</v>
      </c>
      <c r="F235" s="21">
        <v>13</v>
      </c>
      <c r="G235" s="21">
        <v>28</v>
      </c>
      <c r="H235" s="21">
        <v>66</v>
      </c>
      <c r="I235" s="18">
        <v>12</v>
      </c>
      <c r="J235" s="21">
        <v>-38</v>
      </c>
      <c r="L235" s="48" t="s">
        <v>303</v>
      </c>
      <c r="M235" s="86"/>
      <c r="N235" s="63" t="s">
        <v>122</v>
      </c>
      <c r="O235" s="53"/>
      <c r="P235" s="53"/>
      <c r="Q235" s="63" t="s">
        <v>356</v>
      </c>
      <c r="R235" s="52" t="s">
        <v>215</v>
      </c>
      <c r="S235" s="63" t="s">
        <v>123</v>
      </c>
      <c r="T235" s="63" t="s">
        <v>102</v>
      </c>
      <c r="U235" s="86"/>
      <c r="V235" s="50"/>
      <c r="W235" s="86"/>
      <c r="X235" s="90"/>
      <c r="AA235" s="48" t="s">
        <v>303</v>
      </c>
      <c r="AB235" s="86"/>
      <c r="AC235" s="53"/>
      <c r="AD235" s="53"/>
      <c r="AE235" s="53"/>
      <c r="AF235" s="53"/>
      <c r="AG235" s="52" t="s">
        <v>438</v>
      </c>
      <c r="AH235" s="51" t="s">
        <v>429</v>
      </c>
      <c r="AI235" s="86"/>
      <c r="AJ235" s="86"/>
      <c r="AK235" s="50"/>
      <c r="AL235" s="86"/>
      <c r="AM235" s="90"/>
      <c r="AW235" s="58" t="str">
        <f t="shared" si="295"/>
        <v/>
      </c>
      <c r="AX235" s="60">
        <f t="shared" si="295"/>
        <v>4</v>
      </c>
      <c r="AY235" s="60" t="str">
        <f t="shared" si="295"/>
        <v/>
      </c>
      <c r="AZ235" s="60" t="str">
        <f t="shared" si="295"/>
        <v/>
      </c>
      <c r="BA235" s="60">
        <f t="shared" si="295"/>
        <v>6</v>
      </c>
      <c r="BB235" s="60">
        <f t="shared" si="278"/>
        <v>6</v>
      </c>
      <c r="BC235" s="60">
        <f>(IF(S235="","",(IF(MID(S235,2,1)="-",LEFT(S235,1),LEFT(S235,2)))+0))</f>
        <v>3</v>
      </c>
      <c r="BD235" s="60">
        <f>(IF(T235="","",(IF(MID(T235,2,1)="-",LEFT(T235,1),LEFT(T235,2)))+0))</f>
        <v>3</v>
      </c>
      <c r="BE235" s="60" t="str">
        <f>(IF(U235="","",(IF(MID(U235,2,1)="-",LEFT(U235,1),LEFT(U235,2)))+0))</f>
        <v/>
      </c>
      <c r="BF235" s="59"/>
      <c r="BG235" s="60" t="str">
        <f>(IF(W235="","",(IF(MID(W235,2,1)="-",LEFT(W235,1),LEFT(W235,2)))+0))</f>
        <v/>
      </c>
      <c r="BH235" s="61" t="str">
        <f>(IF(X235="","",(IF(MID(X235,2,1)="-",LEFT(X235,1),LEFT(X235,2)))+0))</f>
        <v/>
      </c>
      <c r="BM235" s="21"/>
      <c r="BN235" s="21"/>
      <c r="BO235" s="21"/>
      <c r="BP235" s="43" t="str">
        <f t="shared" si="279"/>
        <v/>
      </c>
      <c r="BQ235" s="43" t="str">
        <f t="shared" si="279"/>
        <v/>
      </c>
      <c r="BR235" s="43" t="str">
        <f t="shared" si="279"/>
        <v/>
      </c>
      <c r="BS235" s="43" t="str">
        <f t="shared" si="279"/>
        <v/>
      </c>
      <c r="BT235" s="43" t="str">
        <f t="shared" si="279"/>
        <v/>
      </c>
      <c r="BU235" s="44"/>
      <c r="BV235" s="58" t="str">
        <f t="shared" si="296"/>
        <v/>
      </c>
      <c r="BW235" s="60">
        <f t="shared" si="296"/>
        <v>1</v>
      </c>
      <c r="BX235" s="60" t="str">
        <f t="shared" si="296"/>
        <v/>
      </c>
      <c r="BY235" s="60" t="str">
        <f t="shared" si="296"/>
        <v/>
      </c>
      <c r="BZ235" s="60">
        <f t="shared" si="296"/>
        <v>1</v>
      </c>
      <c r="CA235" s="60">
        <f t="shared" si="280"/>
        <v>2</v>
      </c>
      <c r="CB235" s="60">
        <f>(IF(S235="","",IF(RIGHT(S235,2)="10",RIGHT(S235,2),RIGHT(S235,1))+0))</f>
        <v>1</v>
      </c>
      <c r="CC235" s="60">
        <f>(IF(T235="","",IF(RIGHT(T235,2)="10",RIGHT(T235,2),RIGHT(T235,1))+0))</f>
        <v>0</v>
      </c>
      <c r="CD235" s="60" t="str">
        <f>(IF(U235="","",IF(RIGHT(U235,2)="10",RIGHT(U235,2),RIGHT(U235,1))+0))</f>
        <v/>
      </c>
      <c r="CE235" s="59"/>
      <c r="CF235" s="60" t="str">
        <f>(IF(W235="","",IF(RIGHT(W235,2)="10",RIGHT(W235,2),RIGHT(W235,1))+0))</f>
        <v/>
      </c>
      <c r="CG235" s="61" t="str">
        <f>(IF(X235="","",IF(RIGHT(X235,2)="10",RIGHT(X235,2),RIGHT(X235,1))+0))</f>
        <v/>
      </c>
      <c r="CL235" s="21"/>
      <c r="CM235" s="21"/>
      <c r="CN235" s="21"/>
      <c r="CO235" s="43" t="str">
        <f t="shared" si="281"/>
        <v/>
      </c>
      <c r="CP235" s="43" t="str">
        <f t="shared" si="281"/>
        <v/>
      </c>
      <c r="CQ235" s="43" t="str">
        <f t="shared" si="281"/>
        <v/>
      </c>
      <c r="CR235" s="43" t="str">
        <f t="shared" si="281"/>
        <v/>
      </c>
      <c r="CS235" s="43" t="str">
        <f t="shared" si="281"/>
        <v/>
      </c>
      <c r="CU235" s="58" t="str">
        <f t="shared" si="297"/>
        <v/>
      </c>
      <c r="CV235" s="60" t="str">
        <f t="shared" si="297"/>
        <v>H</v>
      </c>
      <c r="CW235" s="60" t="str">
        <f t="shared" si="297"/>
        <v/>
      </c>
      <c r="CX235" s="60" t="str">
        <f t="shared" si="297"/>
        <v/>
      </c>
      <c r="CY235" s="60" t="str">
        <f t="shared" si="297"/>
        <v>H</v>
      </c>
      <c r="CZ235" s="60" t="str">
        <f t="shared" si="282"/>
        <v>H</v>
      </c>
      <c r="DA235" s="60" t="str">
        <f>(IF(S235="","",IF(BC235&gt;CB235,"H",IF(BC235&lt;CB235,"A","D"))))</f>
        <v>H</v>
      </c>
      <c r="DB235" s="60" t="str">
        <f>(IF(T235="","",IF(BD235&gt;CC235,"H",IF(BD235&lt;CC235,"A","D"))))</f>
        <v>H</v>
      </c>
      <c r="DC235" s="60" t="str">
        <f>(IF(U235="","",IF(BE235&gt;CD235,"H",IF(BE235&lt;CD235,"A","D"))))</f>
        <v/>
      </c>
      <c r="DD235" s="59"/>
      <c r="DE235" s="60" t="str">
        <f>(IF(W235="","",IF(BG235&gt;CF235,"H",IF(BG235&lt;CF235,"A","D"))))</f>
        <v/>
      </c>
      <c r="DF235" s="61" t="str">
        <f>(IF(X235="","",IF(BH235&gt;CG235,"H",IF(BH235&lt;CG235,"A","D"))))</f>
        <v/>
      </c>
      <c r="DK235" s="21"/>
      <c r="DL235" s="21"/>
      <c r="DM235" s="21"/>
      <c r="DN235" s="21"/>
      <c r="DO235" s="21"/>
      <c r="DP235" s="21"/>
      <c r="DQ235" s="21"/>
      <c r="DR235" s="21"/>
      <c r="DT235" s="17" t="str">
        <f t="shared" si="283"/>
        <v>Sutton United</v>
      </c>
      <c r="DU235" s="45">
        <f t="shared" si="298"/>
        <v>9</v>
      </c>
      <c r="DV235" s="46">
        <f t="shared" si="299"/>
        <v>5</v>
      </c>
      <c r="DW235" s="46">
        <f t="shared" si="300"/>
        <v>0</v>
      </c>
      <c r="DX235" s="46">
        <f t="shared" si="301"/>
        <v>0</v>
      </c>
      <c r="DY235" s="46">
        <f>COUNTIF(DD$226:DD$237,"A")</f>
        <v>4</v>
      </c>
      <c r="DZ235" s="46">
        <f>COUNTIF(DD$226:DD$237,"D")</f>
        <v>0</v>
      </c>
      <c r="EA235" s="46">
        <f>COUNTIF(DD$226:DD$237,"H")</f>
        <v>0</v>
      </c>
      <c r="EB235" s="45">
        <f t="shared" si="302"/>
        <v>9</v>
      </c>
      <c r="EC235" s="45">
        <f t="shared" si="284"/>
        <v>0</v>
      </c>
      <c r="ED235" s="45">
        <f t="shared" si="284"/>
        <v>0</v>
      </c>
      <c r="EE235" s="47">
        <f>SUM($AW235:$BT235)+SUM(CE$226:CE$237)</f>
        <v>34</v>
      </c>
      <c r="EF235" s="47">
        <f>SUM($BV235:$CS235)+SUM(BF$226:BF$237)</f>
        <v>8</v>
      </c>
      <c r="EG235" s="45">
        <f t="shared" si="285"/>
        <v>18</v>
      </c>
      <c r="EH235" s="47">
        <f t="shared" si="303"/>
        <v>26</v>
      </c>
      <c r="EI235" s="44"/>
      <c r="EJ235" s="46">
        <f t="shared" si="286"/>
        <v>22</v>
      </c>
      <c r="EK235" s="46">
        <f t="shared" si="287"/>
        <v>21</v>
      </c>
      <c r="EL235" s="46">
        <f t="shared" si="288"/>
        <v>0</v>
      </c>
      <c r="EM235" s="46">
        <f t="shared" si="289"/>
        <v>1</v>
      </c>
      <c r="EN235" s="46">
        <f t="shared" si="290"/>
        <v>87</v>
      </c>
      <c r="EO235" s="46">
        <f t="shared" si="291"/>
        <v>18</v>
      </c>
      <c r="EP235" s="46">
        <f t="shared" si="292"/>
        <v>42</v>
      </c>
      <c r="EQ235" s="46">
        <f t="shared" si="293"/>
        <v>69</v>
      </c>
      <c r="ES235" s="1">
        <f t="shared" si="304"/>
        <v>1</v>
      </c>
      <c r="ET235" s="1">
        <f t="shared" si="305"/>
        <v>1</v>
      </c>
      <c r="EU235" s="1">
        <f t="shared" si="294"/>
        <v>0</v>
      </c>
      <c r="EV235" s="1">
        <f t="shared" si="294"/>
        <v>1</v>
      </c>
      <c r="EW235" s="1">
        <f t="shared" si="294"/>
        <v>1</v>
      </c>
      <c r="EX235" s="1">
        <f t="shared" si="294"/>
        <v>1</v>
      </c>
      <c r="EY235" s="1">
        <f t="shared" si="294"/>
        <v>1</v>
      </c>
      <c r="EZ235" s="1">
        <f t="shared" si="294"/>
        <v>1</v>
      </c>
    </row>
    <row r="236" spans="1:164" x14ac:dyDescent="0.2">
      <c r="A236" s="1">
        <v>11</v>
      </c>
      <c r="B236" s="1" t="s">
        <v>282</v>
      </c>
      <c r="C236" s="21">
        <v>22</v>
      </c>
      <c r="D236" s="21">
        <v>4</v>
      </c>
      <c r="E236" s="21">
        <v>3</v>
      </c>
      <c r="F236" s="21">
        <v>15</v>
      </c>
      <c r="G236" s="21">
        <v>24</v>
      </c>
      <c r="H236" s="21">
        <v>55</v>
      </c>
      <c r="I236" s="18">
        <v>11</v>
      </c>
      <c r="J236" s="21">
        <v>-31</v>
      </c>
      <c r="L236" s="48" t="s">
        <v>377</v>
      </c>
      <c r="M236" s="86"/>
      <c r="N236" s="53"/>
      <c r="O236" s="63" t="s">
        <v>129</v>
      </c>
      <c r="P236" s="53"/>
      <c r="Q236" s="53"/>
      <c r="R236" s="52" t="s">
        <v>123</v>
      </c>
      <c r="S236" s="63" t="s">
        <v>208</v>
      </c>
      <c r="T236" s="86"/>
      <c r="U236" s="86"/>
      <c r="V236" s="86"/>
      <c r="W236" s="50"/>
      <c r="X236" s="90"/>
      <c r="AA236" s="48" t="s">
        <v>377</v>
      </c>
      <c r="AB236" s="86"/>
      <c r="AC236" s="53"/>
      <c r="AD236" s="53"/>
      <c r="AE236" s="53"/>
      <c r="AF236" s="53"/>
      <c r="AG236" s="52" t="s">
        <v>439</v>
      </c>
      <c r="AH236" s="51" t="s">
        <v>308</v>
      </c>
      <c r="AI236" s="86"/>
      <c r="AJ236" s="86"/>
      <c r="AK236" s="86"/>
      <c r="AL236" s="50"/>
      <c r="AM236" s="90"/>
      <c r="AW236" s="58" t="str">
        <f t="shared" si="295"/>
        <v/>
      </c>
      <c r="AX236" s="60" t="str">
        <f t="shared" si="295"/>
        <v/>
      </c>
      <c r="AY236" s="60">
        <f t="shared" si="295"/>
        <v>2</v>
      </c>
      <c r="AZ236" s="60" t="str">
        <f t="shared" si="295"/>
        <v/>
      </c>
      <c r="BA236" s="60" t="str">
        <f t="shared" si="295"/>
        <v/>
      </c>
      <c r="BB236" s="60">
        <f t="shared" si="278"/>
        <v>3</v>
      </c>
      <c r="BC236" s="60">
        <f>(IF(S236="","",(IF(MID(S236,2,1)="-",LEFT(S236,1),LEFT(S236,2)))+0))</f>
        <v>1</v>
      </c>
      <c r="BD236" s="60" t="str">
        <f>(IF(T236="","",(IF(MID(T236,2,1)="-",LEFT(T236,1),LEFT(T236,2)))+0))</f>
        <v/>
      </c>
      <c r="BE236" s="60" t="str">
        <f>(IF(U236="","",(IF(MID(U236,2,1)="-",LEFT(U236,1),LEFT(U236,2)))+0))</f>
        <v/>
      </c>
      <c r="BF236" s="60" t="str">
        <f>(IF(V236="","",(IF(MID(V236,2,1)="-",LEFT(V236,1),LEFT(V236,2)))+0))</f>
        <v/>
      </c>
      <c r="BG236" s="59"/>
      <c r="BH236" s="61" t="str">
        <f>(IF(X236="","",(IF(MID(X236,2,1)="-",LEFT(X236,1),LEFT(X236,2)))+0))</f>
        <v/>
      </c>
      <c r="BM236" s="21"/>
      <c r="BN236" s="21"/>
      <c r="BO236" s="21"/>
      <c r="BP236" s="43" t="str">
        <f t="shared" si="279"/>
        <v/>
      </c>
      <c r="BQ236" s="43" t="str">
        <f t="shared" si="279"/>
        <v/>
      </c>
      <c r="BR236" s="43" t="str">
        <f t="shared" si="279"/>
        <v/>
      </c>
      <c r="BS236" s="43" t="str">
        <f t="shared" si="279"/>
        <v/>
      </c>
      <c r="BT236" s="43" t="str">
        <f t="shared" si="279"/>
        <v/>
      </c>
      <c r="BU236" s="44"/>
      <c r="BV236" s="58" t="str">
        <f t="shared" si="296"/>
        <v/>
      </c>
      <c r="BW236" s="60" t="str">
        <f t="shared" si="296"/>
        <v/>
      </c>
      <c r="BX236" s="60">
        <f t="shared" si="296"/>
        <v>4</v>
      </c>
      <c r="BY236" s="60" t="str">
        <f t="shared" si="296"/>
        <v/>
      </c>
      <c r="BZ236" s="60" t="str">
        <f t="shared" si="296"/>
        <v/>
      </c>
      <c r="CA236" s="60">
        <f t="shared" si="280"/>
        <v>1</v>
      </c>
      <c r="CB236" s="60">
        <f>(IF(S236="","",IF(RIGHT(S236,2)="10",RIGHT(S236,2),RIGHT(S236,1))+0))</f>
        <v>0</v>
      </c>
      <c r="CC236" s="60" t="str">
        <f>(IF(T236="","",IF(RIGHT(T236,2)="10",RIGHT(T236,2),RIGHT(T236,1))+0))</f>
        <v/>
      </c>
      <c r="CD236" s="60" t="str">
        <f>(IF(U236="","",IF(RIGHT(U236,2)="10",RIGHT(U236,2),RIGHT(U236,1))+0))</f>
        <v/>
      </c>
      <c r="CE236" s="60" t="str">
        <f>(IF(V236="","",IF(RIGHT(V236,2)="10",RIGHT(V236,2),RIGHT(V236,1))+0))</f>
        <v/>
      </c>
      <c r="CF236" s="59"/>
      <c r="CG236" s="61" t="str">
        <f>(IF(X236="","",IF(RIGHT(X236,2)="10",RIGHT(X236,2),RIGHT(X236,1))+0))</f>
        <v/>
      </c>
      <c r="CL236" s="21"/>
      <c r="CM236" s="21"/>
      <c r="CN236" s="21"/>
      <c r="CO236" s="43" t="str">
        <f t="shared" si="281"/>
        <v/>
      </c>
      <c r="CP236" s="43" t="str">
        <f t="shared" si="281"/>
        <v/>
      </c>
      <c r="CQ236" s="43" t="str">
        <f t="shared" si="281"/>
        <v/>
      </c>
      <c r="CR236" s="43" t="str">
        <f t="shared" si="281"/>
        <v/>
      </c>
      <c r="CS236" s="43" t="str">
        <f t="shared" si="281"/>
        <v/>
      </c>
      <c r="CU236" s="58" t="str">
        <f t="shared" si="297"/>
        <v/>
      </c>
      <c r="CV236" s="60" t="str">
        <f t="shared" si="297"/>
        <v/>
      </c>
      <c r="CW236" s="60" t="str">
        <f t="shared" si="297"/>
        <v>A</v>
      </c>
      <c r="CX236" s="60" t="str">
        <f t="shared" si="297"/>
        <v/>
      </c>
      <c r="CY236" s="60" t="str">
        <f t="shared" si="297"/>
        <v/>
      </c>
      <c r="CZ236" s="60" t="str">
        <f t="shared" si="282"/>
        <v>H</v>
      </c>
      <c r="DA236" s="60" t="str">
        <f>(IF(S236="","",IF(BC236&gt;CB236,"H",IF(BC236&lt;CB236,"A","D"))))</f>
        <v>H</v>
      </c>
      <c r="DB236" s="60" t="str">
        <f>(IF(T236="","",IF(BD236&gt;CC236,"H",IF(BD236&lt;CC236,"A","D"))))</f>
        <v/>
      </c>
      <c r="DC236" s="60" t="str">
        <f>(IF(U236="","",IF(BE236&gt;CD236,"H",IF(BE236&lt;CD236,"A","D"))))</f>
        <v/>
      </c>
      <c r="DD236" s="60" t="str">
        <f>(IF(V236="","",IF(BF236&gt;CE236,"H",IF(BF236&lt;CE236,"A","D"))))</f>
        <v/>
      </c>
      <c r="DE236" s="59"/>
      <c r="DF236" s="61" t="str">
        <f>(IF(X236="","",IF(BH236&gt;CG236,"H",IF(BH236&lt;CG236,"A","D"))))</f>
        <v/>
      </c>
      <c r="DK236" s="21"/>
      <c r="DL236" s="21"/>
      <c r="DM236" s="21"/>
      <c r="DN236" s="21"/>
      <c r="DO236" s="21"/>
      <c r="DP236" s="21"/>
      <c r="DQ236" s="21"/>
      <c r="DR236" s="21"/>
      <c r="DT236" s="17" t="str">
        <f t="shared" si="283"/>
        <v>Walton &amp; Hersham</v>
      </c>
      <c r="DU236" s="45">
        <f t="shared" si="298"/>
        <v>4</v>
      </c>
      <c r="DV236" s="46">
        <f t="shared" si="299"/>
        <v>2</v>
      </c>
      <c r="DW236" s="46">
        <f t="shared" si="300"/>
        <v>0</v>
      </c>
      <c r="DX236" s="46">
        <f t="shared" si="301"/>
        <v>1</v>
      </c>
      <c r="DY236" s="46">
        <f>COUNTIF(DE$226:DE$237,"A")</f>
        <v>1</v>
      </c>
      <c r="DZ236" s="46">
        <f>COUNTIF(DE$226:DE$237,"D")</f>
        <v>0</v>
      </c>
      <c r="EA236" s="46">
        <f>COUNTIF(DE$226:DE$237,"H")</f>
        <v>0</v>
      </c>
      <c r="EB236" s="45">
        <f t="shared" si="302"/>
        <v>3</v>
      </c>
      <c r="EC236" s="45">
        <f t="shared" si="284"/>
        <v>0</v>
      </c>
      <c r="ED236" s="45">
        <f t="shared" si="284"/>
        <v>1</v>
      </c>
      <c r="EE236" s="47">
        <f>SUM($AW236:$BT236)+SUM(CF$226:CF$237)</f>
        <v>10</v>
      </c>
      <c r="EF236" s="47">
        <f>SUM($BV236:$CS236)+SUM(BG$226:BG$237)</f>
        <v>5</v>
      </c>
      <c r="EG236" s="45">
        <f t="shared" si="285"/>
        <v>6</v>
      </c>
      <c r="EH236" s="47">
        <f t="shared" si="303"/>
        <v>5</v>
      </c>
      <c r="EI236" s="44"/>
      <c r="EJ236" s="46">
        <f t="shared" si="286"/>
        <v>21</v>
      </c>
      <c r="EK236" s="46">
        <f t="shared" si="287"/>
        <v>11</v>
      </c>
      <c r="EL236" s="46">
        <f t="shared" si="288"/>
        <v>2</v>
      </c>
      <c r="EM236" s="46">
        <f t="shared" si="289"/>
        <v>8</v>
      </c>
      <c r="EN236" s="46">
        <f t="shared" si="290"/>
        <v>41</v>
      </c>
      <c r="EO236" s="46">
        <f t="shared" si="291"/>
        <v>40</v>
      </c>
      <c r="EP236" s="46">
        <f t="shared" si="292"/>
        <v>24</v>
      </c>
      <c r="EQ236" s="46">
        <f t="shared" si="293"/>
        <v>1</v>
      </c>
      <c r="ES236" s="1">
        <f t="shared" si="304"/>
        <v>1</v>
      </c>
      <c r="ET236" s="1">
        <f t="shared" si="305"/>
        <v>1</v>
      </c>
      <c r="EU236" s="1">
        <f t="shared" si="294"/>
        <v>1</v>
      </c>
      <c r="EV236" s="1">
        <f t="shared" si="294"/>
        <v>1</v>
      </c>
      <c r="EW236" s="1">
        <f t="shared" si="294"/>
        <v>1</v>
      </c>
      <c r="EX236" s="1">
        <f t="shared" si="294"/>
        <v>1</v>
      </c>
      <c r="EY236" s="1">
        <f t="shared" si="294"/>
        <v>1</v>
      </c>
      <c r="EZ236" s="1">
        <f t="shared" si="294"/>
        <v>1</v>
      </c>
    </row>
    <row r="237" spans="1:164" ht="12" thickBot="1" x14ac:dyDescent="0.25">
      <c r="A237" s="1">
        <v>12</v>
      </c>
      <c r="B237" s="1" t="s">
        <v>273</v>
      </c>
      <c r="C237" s="21">
        <v>21</v>
      </c>
      <c r="D237" s="21">
        <v>3</v>
      </c>
      <c r="E237" s="21">
        <v>2</v>
      </c>
      <c r="F237" s="21">
        <v>16</v>
      </c>
      <c r="G237" s="21">
        <v>28</v>
      </c>
      <c r="H237" s="21">
        <v>68</v>
      </c>
      <c r="I237" s="18">
        <v>8</v>
      </c>
      <c r="J237" s="21">
        <v>-40</v>
      </c>
      <c r="L237" s="72" t="s">
        <v>288</v>
      </c>
      <c r="M237" s="92"/>
      <c r="N237" s="75"/>
      <c r="O237" s="75"/>
      <c r="P237" s="79" t="s">
        <v>213</v>
      </c>
      <c r="Q237" s="79" t="s">
        <v>215</v>
      </c>
      <c r="R237" s="76" t="s">
        <v>146</v>
      </c>
      <c r="S237" s="92"/>
      <c r="T237" s="92"/>
      <c r="U237" s="79" t="s">
        <v>208</v>
      </c>
      <c r="V237" s="92"/>
      <c r="W237" s="92"/>
      <c r="X237" s="77"/>
      <c r="AA237" s="72" t="s">
        <v>288</v>
      </c>
      <c r="AB237" s="92"/>
      <c r="AC237" s="75"/>
      <c r="AD237" s="75"/>
      <c r="AE237" s="75"/>
      <c r="AF237" s="75"/>
      <c r="AG237" s="76" t="s">
        <v>440</v>
      </c>
      <c r="AH237" s="78" t="s">
        <v>284</v>
      </c>
      <c r="AI237" s="92"/>
      <c r="AJ237" s="75"/>
      <c r="AK237" s="92"/>
      <c r="AL237" s="92"/>
      <c r="AM237" s="77"/>
      <c r="AW237" s="80" t="str">
        <f t="shared" si="295"/>
        <v/>
      </c>
      <c r="AX237" s="81" t="str">
        <f t="shared" si="295"/>
        <v/>
      </c>
      <c r="AY237" s="81" t="str">
        <f t="shared" si="295"/>
        <v/>
      </c>
      <c r="AZ237" s="81">
        <f t="shared" si="295"/>
        <v>4</v>
      </c>
      <c r="BA237" s="81">
        <f t="shared" si="295"/>
        <v>6</v>
      </c>
      <c r="BB237" s="81">
        <f t="shared" si="278"/>
        <v>2</v>
      </c>
      <c r="BC237" s="81" t="str">
        <f>(IF(S237="","",(IF(MID(S237,2,1)="-",LEFT(S237,1),LEFT(S237,2)))+0))</f>
        <v/>
      </c>
      <c r="BD237" s="81" t="str">
        <f>(IF(T237="","",(IF(MID(T237,2,1)="-",LEFT(T237,1),LEFT(T237,2)))+0))</f>
        <v/>
      </c>
      <c r="BE237" s="81">
        <f>(IF(U237="","",(IF(MID(U237,2,1)="-",LEFT(U237,1),LEFT(U237,2)))+0))</f>
        <v>1</v>
      </c>
      <c r="BF237" s="81" t="str">
        <f>(IF(V237="","",(IF(MID(V237,2,1)="-",LEFT(V237,1),LEFT(V237,2)))+0))</f>
        <v/>
      </c>
      <c r="BG237" s="81" t="str">
        <f>(IF(W237="","",(IF(MID(W237,2,1)="-",LEFT(W237,1),LEFT(W237,2)))+0))</f>
        <v/>
      </c>
      <c r="BH237" s="82"/>
      <c r="BM237" s="21"/>
      <c r="BN237" s="21"/>
      <c r="BO237" s="21"/>
      <c r="BP237" s="43" t="str">
        <f t="shared" si="279"/>
        <v/>
      </c>
      <c r="BQ237" s="43" t="str">
        <f t="shared" si="279"/>
        <v/>
      </c>
      <c r="BR237" s="43" t="str">
        <f t="shared" si="279"/>
        <v/>
      </c>
      <c r="BS237" s="43" t="str">
        <f t="shared" si="279"/>
        <v/>
      </c>
      <c r="BT237" s="43" t="str">
        <f t="shared" si="279"/>
        <v/>
      </c>
      <c r="BU237" s="44"/>
      <c r="BV237" s="80" t="str">
        <f t="shared" si="296"/>
        <v/>
      </c>
      <c r="BW237" s="81" t="str">
        <f t="shared" si="296"/>
        <v/>
      </c>
      <c r="BX237" s="81" t="str">
        <f t="shared" si="296"/>
        <v/>
      </c>
      <c r="BY237" s="81">
        <f t="shared" si="296"/>
        <v>0</v>
      </c>
      <c r="BZ237" s="81">
        <f t="shared" si="296"/>
        <v>2</v>
      </c>
      <c r="CA237" s="81">
        <f t="shared" si="280"/>
        <v>0</v>
      </c>
      <c r="CB237" s="81" t="str">
        <f>(IF(S237="","",IF(RIGHT(S237,2)="10",RIGHT(S237,2),RIGHT(S237,1))+0))</f>
        <v/>
      </c>
      <c r="CC237" s="81" t="str">
        <f>(IF(T237="","",IF(RIGHT(T237,2)="10",RIGHT(T237,2),RIGHT(T237,1))+0))</f>
        <v/>
      </c>
      <c r="CD237" s="81">
        <f>(IF(U237="","",IF(RIGHT(U237,2)="10",RIGHT(U237,2),RIGHT(U237,1))+0))</f>
        <v>0</v>
      </c>
      <c r="CE237" s="81" t="str">
        <f>(IF(V237="","",IF(RIGHT(V237,2)="10",RIGHT(V237,2),RIGHT(V237,1))+0))</f>
        <v/>
      </c>
      <c r="CF237" s="81" t="str">
        <f>(IF(W237="","",IF(RIGHT(W237,2)="10",RIGHT(W237,2),RIGHT(W237,1))+0))</f>
        <v/>
      </c>
      <c r="CG237" s="82"/>
      <c r="CL237" s="21"/>
      <c r="CM237" s="21"/>
      <c r="CN237" s="21"/>
      <c r="CO237" s="43" t="str">
        <f t="shared" si="281"/>
        <v/>
      </c>
      <c r="CP237" s="43" t="str">
        <f t="shared" si="281"/>
        <v/>
      </c>
      <c r="CQ237" s="43" t="str">
        <f t="shared" si="281"/>
        <v/>
      </c>
      <c r="CR237" s="43" t="str">
        <f t="shared" si="281"/>
        <v/>
      </c>
      <c r="CS237" s="43" t="str">
        <f t="shared" si="281"/>
        <v/>
      </c>
      <c r="CU237" s="80" t="str">
        <f t="shared" si="297"/>
        <v/>
      </c>
      <c r="CV237" s="81" t="str">
        <f t="shared" si="297"/>
        <v/>
      </c>
      <c r="CW237" s="81" t="str">
        <f t="shared" si="297"/>
        <v/>
      </c>
      <c r="CX237" s="81" t="str">
        <f t="shared" si="297"/>
        <v>H</v>
      </c>
      <c r="CY237" s="81" t="str">
        <f t="shared" si="297"/>
        <v>H</v>
      </c>
      <c r="CZ237" s="81" t="str">
        <f t="shared" si="282"/>
        <v>H</v>
      </c>
      <c r="DA237" s="81" t="str">
        <f>(IF(S237="","",IF(BC237&gt;CB237,"H",IF(BC237&lt;CB237,"A","D"))))</f>
        <v/>
      </c>
      <c r="DB237" s="81" t="str">
        <f>(IF(T237="","",IF(BD237&gt;CC237,"H",IF(BD237&lt;CC237,"A","D"))))</f>
        <v/>
      </c>
      <c r="DC237" s="81" t="str">
        <f>(IF(U237="","",IF(BE237&gt;CD237,"H",IF(BE237&lt;CD237,"A","D"))))</f>
        <v>H</v>
      </c>
      <c r="DD237" s="81" t="str">
        <f>(IF(V237="","",IF(BF237&gt;CE237,"H",IF(BF237&lt;CE237,"A","D"))))</f>
        <v/>
      </c>
      <c r="DE237" s="81" t="str">
        <f>(IF(W237="","",IF(BG237&gt;CF237,"H",IF(BG237&lt;CF237,"A","D"))))</f>
        <v/>
      </c>
      <c r="DF237" s="82"/>
      <c r="DK237" s="21"/>
      <c r="DL237" s="21"/>
      <c r="DM237" s="21"/>
      <c r="DN237" s="21"/>
      <c r="DO237" s="21"/>
      <c r="DP237" s="21"/>
      <c r="DQ237" s="21"/>
      <c r="DR237" s="21"/>
      <c r="DT237" s="17" t="str">
        <f t="shared" si="283"/>
        <v>Whyteleafe</v>
      </c>
      <c r="DU237" s="45">
        <f t="shared" si="298"/>
        <v>7</v>
      </c>
      <c r="DV237" s="46">
        <f t="shared" si="299"/>
        <v>4</v>
      </c>
      <c r="DW237" s="46">
        <f t="shared" si="300"/>
        <v>0</v>
      </c>
      <c r="DX237" s="46">
        <f t="shared" si="301"/>
        <v>0</v>
      </c>
      <c r="DY237" s="46">
        <f>COUNTIF(DF$226:DF$237,"A")</f>
        <v>2</v>
      </c>
      <c r="DZ237" s="46">
        <f>COUNTIF(DF$226:DF$237,"D")</f>
        <v>0</v>
      </c>
      <c r="EA237" s="46">
        <f>COUNTIF(DF$226:DF$237,"H")</f>
        <v>1</v>
      </c>
      <c r="EB237" s="45">
        <f t="shared" si="302"/>
        <v>6</v>
      </c>
      <c r="EC237" s="45">
        <f t="shared" si="284"/>
        <v>0</v>
      </c>
      <c r="ED237" s="45">
        <f t="shared" si="284"/>
        <v>1</v>
      </c>
      <c r="EE237" s="47">
        <f>SUM($AW237:$BT237)+SUM(CG$226:CG$237)</f>
        <v>20</v>
      </c>
      <c r="EF237" s="47">
        <f>SUM($BV237:$CS237)+SUM(BH$226:BH$237)</f>
        <v>6</v>
      </c>
      <c r="EG237" s="45">
        <f t="shared" si="285"/>
        <v>12</v>
      </c>
      <c r="EH237" s="47">
        <f t="shared" si="303"/>
        <v>14</v>
      </c>
      <c r="EI237" s="44"/>
      <c r="EJ237" s="46">
        <f t="shared" si="286"/>
        <v>21</v>
      </c>
      <c r="EK237" s="46">
        <f t="shared" si="287"/>
        <v>17</v>
      </c>
      <c r="EL237" s="46">
        <f t="shared" si="288"/>
        <v>1</v>
      </c>
      <c r="EM237" s="46">
        <f t="shared" si="289"/>
        <v>3</v>
      </c>
      <c r="EN237" s="46">
        <f t="shared" si="290"/>
        <v>66</v>
      </c>
      <c r="EO237" s="46">
        <f t="shared" si="291"/>
        <v>18</v>
      </c>
      <c r="EP237" s="46">
        <f t="shared" si="292"/>
        <v>35</v>
      </c>
      <c r="EQ237" s="46">
        <f t="shared" si="293"/>
        <v>48</v>
      </c>
      <c r="ES237" s="1">
        <f t="shared" si="304"/>
        <v>1</v>
      </c>
      <c r="ET237" s="1">
        <f t="shared" si="305"/>
        <v>1</v>
      </c>
      <c r="EU237" s="1">
        <f t="shared" si="294"/>
        <v>1</v>
      </c>
      <c r="EV237" s="1">
        <f t="shared" si="294"/>
        <v>1</v>
      </c>
      <c r="EW237" s="1">
        <f t="shared" si="294"/>
        <v>1</v>
      </c>
      <c r="EX237" s="1">
        <f t="shared" si="294"/>
        <v>1</v>
      </c>
      <c r="EY237" s="1">
        <f t="shared" si="294"/>
        <v>1</v>
      </c>
      <c r="EZ237" s="1">
        <f t="shared" si="294"/>
        <v>1</v>
      </c>
    </row>
    <row r="238" spans="1:164" x14ac:dyDescent="0.2">
      <c r="G238" s="24">
        <f>SUM(G225:G237)</f>
        <v>548</v>
      </c>
      <c r="H238" s="24">
        <f>SUM(H225:H237)</f>
        <v>548</v>
      </c>
      <c r="J238" s="24">
        <f>SUM(J225:J237)</f>
        <v>0</v>
      </c>
      <c r="BM238" s="21"/>
      <c r="BN238" s="21"/>
      <c r="BO238" s="21"/>
      <c r="CL238" s="21"/>
      <c r="CM238" s="21"/>
      <c r="CN238" s="21"/>
      <c r="DK238" s="21"/>
      <c r="DL238" s="21"/>
      <c r="DM238" s="21"/>
      <c r="DN238" s="21" t="str">
        <f>(IF(AQ238="","",IF(BP238&gt;CO238,"H",IF(BP238&lt;CO238,"A","D"))))</f>
        <v/>
      </c>
      <c r="DO238" s="21" t="str">
        <f>(IF(AR238="","",IF(BQ238&gt;CP238,"H",IF(BQ238&lt;CP238,"A","D"))))</f>
        <v/>
      </c>
      <c r="DP238" s="21" t="str">
        <f>(IF(AS238="","",IF(BR238&gt;CQ238,"H",IF(BR238&lt;CQ238,"A","D"))))</f>
        <v/>
      </c>
      <c r="DQ238" s="21" t="str">
        <f>(IF(AT238="","",IF(BS238&gt;CR238,"H",IF(BS238&lt;CR238,"A","D"))))</f>
        <v/>
      </c>
      <c r="DR238" s="21" t="str">
        <f>(IF(AU238="","",IF(BT238&gt;CS238,"H",IF(BT238&lt;CS238,"A","D"))))</f>
        <v/>
      </c>
      <c r="DT238" s="17"/>
      <c r="DU238" s="45"/>
      <c r="DV238" s="46"/>
      <c r="DW238" s="46"/>
      <c r="DX238" s="46"/>
      <c r="DY238" s="46"/>
      <c r="DZ238" s="46"/>
      <c r="EA238" s="46"/>
      <c r="EB238" s="45"/>
      <c r="EC238" s="45"/>
      <c r="ED238" s="45"/>
      <c r="EE238" s="47"/>
      <c r="EF238" s="47"/>
      <c r="EG238" s="45"/>
      <c r="EH238" s="47"/>
      <c r="EI238" s="44"/>
      <c r="EJ238" s="46"/>
      <c r="EK238" s="46"/>
      <c r="EL238" s="46"/>
      <c r="EM238" s="46"/>
      <c r="EN238" s="46"/>
      <c r="EO238" s="46"/>
      <c r="EP238" s="46"/>
      <c r="EQ238" s="46"/>
    </row>
    <row r="239" spans="1:164" ht="12" thickBot="1" x14ac:dyDescent="0.25">
      <c r="A239" s="17" t="s">
        <v>441</v>
      </c>
      <c r="B239" s="17"/>
      <c r="C239" s="20" t="s">
        <v>266</v>
      </c>
      <c r="D239" s="18"/>
      <c r="E239" s="18"/>
      <c r="F239" s="18"/>
      <c r="G239" s="18"/>
      <c r="H239" s="18"/>
      <c r="J239" s="18"/>
    </row>
    <row r="240" spans="1:164" ht="12" thickBot="1" x14ac:dyDescent="0.25">
      <c r="A240" s="17" t="s">
        <v>11</v>
      </c>
      <c r="B240" s="17" t="s">
        <v>12</v>
      </c>
      <c r="C240" s="18" t="s">
        <v>13</v>
      </c>
      <c r="D240" s="18" t="s">
        <v>14</v>
      </c>
      <c r="E240" s="18" t="s">
        <v>15</v>
      </c>
      <c r="F240" s="18" t="s">
        <v>16</v>
      </c>
      <c r="G240" s="18" t="s">
        <v>17</v>
      </c>
      <c r="H240" s="18" t="s">
        <v>18</v>
      </c>
      <c r="I240" s="18" t="s">
        <v>19</v>
      </c>
      <c r="J240" s="18" t="s">
        <v>97</v>
      </c>
      <c r="L240" s="30"/>
      <c r="M240" s="133" t="s">
        <v>162</v>
      </c>
      <c r="N240" s="133" t="s">
        <v>442</v>
      </c>
      <c r="O240" s="133" t="s">
        <v>294</v>
      </c>
      <c r="P240" s="133" t="s">
        <v>314</v>
      </c>
      <c r="Q240" s="133" t="s">
        <v>419</v>
      </c>
      <c r="R240" s="110" t="s">
        <v>267</v>
      </c>
      <c r="S240" s="133" t="s">
        <v>421</v>
      </c>
      <c r="T240" s="133" t="s">
        <v>269</v>
      </c>
      <c r="U240" s="133" t="s">
        <v>165</v>
      </c>
      <c r="V240" s="133" t="s">
        <v>443</v>
      </c>
      <c r="W240" s="133" t="s">
        <v>315</v>
      </c>
      <c r="X240" s="133" t="s">
        <v>365</v>
      </c>
      <c r="Y240" s="134" t="s">
        <v>270</v>
      </c>
      <c r="AA240" s="30"/>
      <c r="AB240" s="133" t="s">
        <v>162</v>
      </c>
      <c r="AC240" s="133" t="s">
        <v>442</v>
      </c>
      <c r="AD240" s="133" t="s">
        <v>294</v>
      </c>
      <c r="AE240" s="133" t="s">
        <v>314</v>
      </c>
      <c r="AF240" s="133" t="s">
        <v>419</v>
      </c>
      <c r="AG240" s="110" t="s">
        <v>267</v>
      </c>
      <c r="AH240" s="133" t="s">
        <v>421</v>
      </c>
      <c r="AI240" s="133" t="s">
        <v>269</v>
      </c>
      <c r="AJ240" s="133" t="s">
        <v>165</v>
      </c>
      <c r="AK240" s="133" t="s">
        <v>443</v>
      </c>
      <c r="AL240" s="133" t="s">
        <v>315</v>
      </c>
      <c r="AM240" s="133" t="s">
        <v>365</v>
      </c>
      <c r="AN240" s="134" t="s">
        <v>270</v>
      </c>
      <c r="AP240" s="1" t="s">
        <v>106</v>
      </c>
      <c r="DU240" s="21" t="s">
        <v>13</v>
      </c>
      <c r="DV240" s="21" t="s">
        <v>91</v>
      </c>
      <c r="DW240" s="21" t="s">
        <v>92</v>
      </c>
      <c r="DX240" s="21" t="s">
        <v>93</v>
      </c>
      <c r="DY240" s="21" t="s">
        <v>94</v>
      </c>
      <c r="DZ240" s="21" t="s">
        <v>95</v>
      </c>
      <c r="EA240" s="21" t="s">
        <v>96</v>
      </c>
      <c r="EB240" s="21" t="s">
        <v>14</v>
      </c>
      <c r="EC240" s="21" t="s">
        <v>15</v>
      </c>
      <c r="ED240" s="21" t="s">
        <v>16</v>
      </c>
      <c r="EE240" s="21" t="s">
        <v>17</v>
      </c>
      <c r="EF240" s="21" t="s">
        <v>18</v>
      </c>
      <c r="EG240" s="21" t="s">
        <v>19</v>
      </c>
      <c r="EH240" s="21" t="s">
        <v>97</v>
      </c>
      <c r="EI240" s="21"/>
      <c r="EJ240" s="21" t="s">
        <v>13</v>
      </c>
      <c r="EK240" s="21" t="s">
        <v>14</v>
      </c>
      <c r="EL240" s="21" t="s">
        <v>15</v>
      </c>
      <c r="EM240" s="21" t="s">
        <v>16</v>
      </c>
      <c r="EN240" s="21" t="s">
        <v>17</v>
      </c>
      <c r="EO240" s="21" t="s">
        <v>18</v>
      </c>
      <c r="EP240" s="21" t="s">
        <v>19</v>
      </c>
      <c r="EQ240" s="21" t="s">
        <v>97</v>
      </c>
    </row>
    <row r="241" spans="1:164" x14ac:dyDescent="0.2">
      <c r="A241" s="1">
        <v>1</v>
      </c>
      <c r="B241" s="1" t="s">
        <v>288</v>
      </c>
      <c r="C241" s="21">
        <v>24</v>
      </c>
      <c r="D241" s="21">
        <v>20</v>
      </c>
      <c r="E241" s="21">
        <v>4</v>
      </c>
      <c r="F241" s="21">
        <v>0</v>
      </c>
      <c r="G241" s="21">
        <v>100</v>
      </c>
      <c r="H241" s="21">
        <v>23</v>
      </c>
      <c r="I241" s="18">
        <v>44</v>
      </c>
      <c r="J241" s="21">
        <v>77</v>
      </c>
      <c r="L241" s="35" t="s">
        <v>273</v>
      </c>
      <c r="M241" s="50"/>
      <c r="N241" s="86"/>
      <c r="O241" s="86"/>
      <c r="P241" s="86"/>
      <c r="Q241" s="86"/>
      <c r="R241" s="52" t="s">
        <v>139</v>
      </c>
      <c r="S241" s="86"/>
      <c r="T241" s="86"/>
      <c r="U241" s="86"/>
      <c r="V241" s="53"/>
      <c r="W241" s="53"/>
      <c r="X241" s="53"/>
      <c r="Y241" s="90"/>
      <c r="AA241" s="35" t="s">
        <v>273</v>
      </c>
      <c r="AB241" s="50"/>
      <c r="AC241" s="86"/>
      <c r="AD241" s="86"/>
      <c r="AE241" s="86"/>
      <c r="AF241" s="86"/>
      <c r="AG241" s="52" t="s">
        <v>444</v>
      </c>
      <c r="AH241" s="86"/>
      <c r="AI241" s="86"/>
      <c r="AJ241" s="86"/>
      <c r="AK241" s="53"/>
      <c r="AL241" s="53"/>
      <c r="AM241" s="53"/>
      <c r="AN241" s="90"/>
      <c r="AW241" s="40"/>
      <c r="AX241" s="41" t="str">
        <f t="shared" ref="AX241:BI247" si="306">(IF(N241="","",(IF(MID(N241,2,1)="-",LEFT(N241,1),LEFT(N241,2)))+0))</f>
        <v/>
      </c>
      <c r="AY241" s="41" t="str">
        <f t="shared" si="306"/>
        <v/>
      </c>
      <c r="AZ241" s="41" t="str">
        <f t="shared" si="306"/>
        <v/>
      </c>
      <c r="BA241" s="41" t="str">
        <f t="shared" si="306"/>
        <v/>
      </c>
      <c r="BB241" s="41">
        <f t="shared" si="306"/>
        <v>0</v>
      </c>
      <c r="BC241" s="41" t="str">
        <f t="shared" si="306"/>
        <v/>
      </c>
      <c r="BD241" s="41" t="str">
        <f t="shared" si="306"/>
        <v/>
      </c>
      <c r="BE241" s="41" t="str">
        <f t="shared" si="306"/>
        <v/>
      </c>
      <c r="BF241" s="41" t="str">
        <f t="shared" si="306"/>
        <v/>
      </c>
      <c r="BG241" s="41" t="str">
        <f t="shared" si="306"/>
        <v/>
      </c>
      <c r="BH241" s="41" t="str">
        <f t="shared" si="306"/>
        <v/>
      </c>
      <c r="BI241" s="42" t="str">
        <f t="shared" si="306"/>
        <v/>
      </c>
      <c r="BM241" s="43"/>
      <c r="BN241" s="43"/>
      <c r="BO241" s="43"/>
      <c r="BP241" s="43" t="str">
        <f t="shared" ref="BP241:BT253" si="307">(IF(AQ241="","",(IF(MID(AQ241,2,1)="-",LEFT(AQ241,1),LEFT(AQ241,2)))+0))</f>
        <v/>
      </c>
      <c r="BQ241" s="43" t="str">
        <f t="shared" si="307"/>
        <v/>
      </c>
      <c r="BR241" s="43" t="str">
        <f t="shared" si="307"/>
        <v/>
      </c>
      <c r="BS241" s="43" t="str">
        <f t="shared" si="307"/>
        <v/>
      </c>
      <c r="BT241" s="43" t="str">
        <f t="shared" si="307"/>
        <v/>
      </c>
      <c r="BU241" s="44"/>
      <c r="BV241" s="40"/>
      <c r="BW241" s="41" t="str">
        <f t="shared" ref="BW241:CH247" si="308">(IF(N241="","",IF(RIGHT(N241,2)="10",RIGHT(N241,2),RIGHT(N241,1))+0))</f>
        <v/>
      </c>
      <c r="BX241" s="41" t="str">
        <f t="shared" si="308"/>
        <v/>
      </c>
      <c r="BY241" s="41" t="str">
        <f t="shared" si="308"/>
        <v/>
      </c>
      <c r="BZ241" s="41" t="str">
        <f t="shared" si="308"/>
        <v/>
      </c>
      <c r="CA241" s="41">
        <f t="shared" si="308"/>
        <v>3</v>
      </c>
      <c r="CB241" s="41" t="str">
        <f t="shared" si="308"/>
        <v/>
      </c>
      <c r="CC241" s="41" t="str">
        <f t="shared" si="308"/>
        <v/>
      </c>
      <c r="CD241" s="41" t="str">
        <f t="shared" si="308"/>
        <v/>
      </c>
      <c r="CE241" s="41" t="str">
        <f t="shared" si="308"/>
        <v/>
      </c>
      <c r="CF241" s="41" t="str">
        <f t="shared" si="308"/>
        <v/>
      </c>
      <c r="CG241" s="41" t="str">
        <f t="shared" si="308"/>
        <v/>
      </c>
      <c r="CH241" s="42" t="str">
        <f t="shared" si="308"/>
        <v/>
      </c>
      <c r="CL241" s="43"/>
      <c r="CM241" s="43"/>
      <c r="CN241" s="43"/>
      <c r="CO241" s="43" t="str">
        <f t="shared" ref="CO241:CS253" si="309">(IF(AQ241="","",IF(RIGHT(AQ241,2)="10",RIGHT(AQ241,2),RIGHT(AQ241,1))+0))</f>
        <v/>
      </c>
      <c r="CP241" s="43" t="str">
        <f t="shared" si="309"/>
        <v/>
      </c>
      <c r="CQ241" s="43" t="str">
        <f t="shared" si="309"/>
        <v/>
      </c>
      <c r="CR241" s="43" t="str">
        <f t="shared" si="309"/>
        <v/>
      </c>
      <c r="CS241" s="43" t="str">
        <f t="shared" si="309"/>
        <v/>
      </c>
      <c r="CU241" s="40"/>
      <c r="CV241" s="41" t="str">
        <f t="shared" ref="CV241:DG247" si="310">(IF(N241="","",IF(AX241&gt;BW241,"H",IF(AX241&lt;BW241,"A","D"))))</f>
        <v/>
      </c>
      <c r="CW241" s="41" t="str">
        <f t="shared" si="310"/>
        <v/>
      </c>
      <c r="CX241" s="41" t="str">
        <f t="shared" si="310"/>
        <v/>
      </c>
      <c r="CY241" s="41" t="str">
        <f t="shared" si="310"/>
        <v/>
      </c>
      <c r="CZ241" s="41" t="str">
        <f t="shared" si="310"/>
        <v>A</v>
      </c>
      <c r="DA241" s="41" t="str">
        <f t="shared" si="310"/>
        <v/>
      </c>
      <c r="DB241" s="41" t="str">
        <f t="shared" si="310"/>
        <v/>
      </c>
      <c r="DC241" s="41" t="str">
        <f t="shared" si="310"/>
        <v/>
      </c>
      <c r="DD241" s="41" t="str">
        <f t="shared" si="310"/>
        <v/>
      </c>
      <c r="DE241" s="41" t="str">
        <f t="shared" si="310"/>
        <v/>
      </c>
      <c r="DF241" s="41" t="str">
        <f t="shared" si="310"/>
        <v/>
      </c>
      <c r="DG241" s="42" t="str">
        <f t="shared" si="310"/>
        <v/>
      </c>
      <c r="DK241" s="43"/>
      <c r="DL241" s="43"/>
      <c r="DM241" s="43"/>
      <c r="DN241" s="21"/>
      <c r="DO241" s="21"/>
      <c r="DP241" s="21"/>
      <c r="DQ241" s="21"/>
      <c r="DR241" s="21"/>
      <c r="DT241" s="17" t="str">
        <f t="shared" ref="DT241:DT253" si="311">L241</f>
        <v>Banstead Athletic</v>
      </c>
      <c r="DU241" s="45">
        <f>SUM(EB241:ED241)</f>
        <v>2</v>
      </c>
      <c r="DV241" s="46">
        <f>COUNTIF($CU241:$DR241,"H")</f>
        <v>0</v>
      </c>
      <c r="DW241" s="46">
        <f>COUNTIF($CU241:$DR241,"D")</f>
        <v>0</v>
      </c>
      <c r="DX241" s="46">
        <f>COUNTIF($CU241:$DR241,"A")</f>
        <v>1</v>
      </c>
      <c r="DY241" s="46">
        <f>COUNTIF(CU$241:CU$253,"A")</f>
        <v>0</v>
      </c>
      <c r="DZ241" s="46">
        <f>COUNTIF(CU$241:CU$253,"D")</f>
        <v>0</v>
      </c>
      <c r="EA241" s="46">
        <f>COUNTIF(CU$241:CU$253,"H")</f>
        <v>1</v>
      </c>
      <c r="EB241" s="45">
        <f>DV241+DY241</f>
        <v>0</v>
      </c>
      <c r="EC241" s="45">
        <f t="shared" ref="EC241:ED253" si="312">DW241+DZ241</f>
        <v>0</v>
      </c>
      <c r="ED241" s="45">
        <f t="shared" si="312"/>
        <v>2</v>
      </c>
      <c r="EE241" s="47">
        <f>SUM($AW241:$BT241)+SUM(BV$241:BV$253)</f>
        <v>3</v>
      </c>
      <c r="EF241" s="47">
        <f>SUM($BV241:$CS241)+SUM(AW$241:AW$253)</f>
        <v>7</v>
      </c>
      <c r="EG241" s="45">
        <f t="shared" ref="EG241:EG253" si="313">(EB241*2)+EC241</f>
        <v>0</v>
      </c>
      <c r="EH241" s="47">
        <f>EE241-EF241</f>
        <v>-4</v>
      </c>
      <c r="EI241" s="44"/>
      <c r="EJ241" s="46">
        <f t="shared" ref="EJ241:EJ253" si="314">VLOOKUP($DT241,$B$241:$J$253,2,0)</f>
        <v>24</v>
      </c>
      <c r="EK241" s="46">
        <f t="shared" ref="EK241:EK253" si="315">VLOOKUP($DT241,$B$241:$J$253,3,0)</f>
        <v>6</v>
      </c>
      <c r="EL241" s="46">
        <f t="shared" ref="EL241:EL253" si="316">VLOOKUP($DT241,$B$241:$J$253,4,0)</f>
        <v>2</v>
      </c>
      <c r="EM241" s="46">
        <f t="shared" ref="EM241:EM253" si="317">VLOOKUP($DT241,$B$241:$J$253,5,0)</f>
        <v>16</v>
      </c>
      <c r="EN241" s="46">
        <f t="shared" ref="EN241:EN253" si="318">VLOOKUP($DT241,$B$241:$J$253,6,0)</f>
        <v>27</v>
      </c>
      <c r="EO241" s="46">
        <f t="shared" ref="EO241:EO253" si="319">VLOOKUP($DT241,$B$241:$J$253,7,0)</f>
        <v>65</v>
      </c>
      <c r="EP241" s="46">
        <f t="shared" ref="EP241:EP253" si="320">VLOOKUP($DT241,$B$241:$J$253,8,0)</f>
        <v>14</v>
      </c>
      <c r="EQ241" s="46">
        <f t="shared" ref="EQ241:EQ253" si="321">VLOOKUP($DT241,$B$241:$J$253,9,0)</f>
        <v>-38</v>
      </c>
      <c r="ES241" s="1">
        <f>IF(DU241=EJ241,0,1)</f>
        <v>1</v>
      </c>
      <c r="ET241" s="1">
        <f>IF(EB241=EK241,0,1)</f>
        <v>1</v>
      </c>
      <c r="EU241" s="1">
        <f t="shared" ref="EU241:EZ253" si="322">IF(EC241=EL241,0,1)</f>
        <v>1</v>
      </c>
      <c r="EV241" s="1">
        <f t="shared" si="322"/>
        <v>1</v>
      </c>
      <c r="EW241" s="1">
        <f t="shared" si="322"/>
        <v>1</v>
      </c>
      <c r="EX241" s="1">
        <f t="shared" si="322"/>
        <v>1</v>
      </c>
      <c r="EY241" s="1">
        <f t="shared" si="322"/>
        <v>1</v>
      </c>
      <c r="EZ241" s="1">
        <f t="shared" si="322"/>
        <v>1</v>
      </c>
    </row>
    <row r="242" spans="1:164" x14ac:dyDescent="0.2">
      <c r="A242" s="1">
        <v>2</v>
      </c>
      <c r="B242" s="1" t="s">
        <v>295</v>
      </c>
      <c r="C242" s="21">
        <v>24</v>
      </c>
      <c r="D242" s="21">
        <v>16</v>
      </c>
      <c r="E242" s="21">
        <v>4</v>
      </c>
      <c r="F242" s="21">
        <v>4</v>
      </c>
      <c r="G242" s="21">
        <v>70</v>
      </c>
      <c r="H242" s="21">
        <v>28</v>
      </c>
      <c r="I242" s="18">
        <v>36</v>
      </c>
      <c r="J242" s="21">
        <v>42</v>
      </c>
      <c r="L242" s="48" t="s">
        <v>445</v>
      </c>
      <c r="M242" s="86"/>
      <c r="N242" s="50"/>
      <c r="O242" s="86"/>
      <c r="P242" s="86"/>
      <c r="Q242" s="86"/>
      <c r="R242" s="52" t="s">
        <v>177</v>
      </c>
      <c r="S242" s="86"/>
      <c r="T242" s="86"/>
      <c r="U242" s="86"/>
      <c r="V242" s="53"/>
      <c r="W242" s="53"/>
      <c r="X242" s="53"/>
      <c r="Y242" s="90"/>
      <c r="AA242" s="48" t="s">
        <v>445</v>
      </c>
      <c r="AB242" s="86"/>
      <c r="AC242" s="50"/>
      <c r="AD242" s="86"/>
      <c r="AE242" s="86"/>
      <c r="AF242" s="86"/>
      <c r="AG242" s="52" t="s">
        <v>446</v>
      </c>
      <c r="AH242" s="86"/>
      <c r="AI242" s="86"/>
      <c r="AJ242" s="86"/>
      <c r="AK242" s="53"/>
      <c r="AL242" s="53"/>
      <c r="AM242" s="53"/>
      <c r="AN242" s="90"/>
      <c r="AW242" s="58" t="str">
        <f t="shared" ref="AW242:BC253" si="323">(IF(M242="","",(IF(MID(M242,2,1)="-",LEFT(M242,1),LEFT(M242,2)))+0))</f>
        <v/>
      </c>
      <c r="AX242" s="59"/>
      <c r="AY242" s="60" t="str">
        <f t="shared" si="306"/>
        <v/>
      </c>
      <c r="AZ242" s="60" t="str">
        <f t="shared" si="306"/>
        <v/>
      </c>
      <c r="BA242" s="60" t="str">
        <f t="shared" si="306"/>
        <v/>
      </c>
      <c r="BB242" s="60">
        <f t="shared" si="306"/>
        <v>3</v>
      </c>
      <c r="BC242" s="60" t="str">
        <f t="shared" si="306"/>
        <v/>
      </c>
      <c r="BD242" s="60" t="str">
        <f t="shared" si="306"/>
        <v/>
      </c>
      <c r="BE242" s="60" t="str">
        <f t="shared" si="306"/>
        <v/>
      </c>
      <c r="BF242" s="60" t="str">
        <f t="shared" si="306"/>
        <v/>
      </c>
      <c r="BG242" s="60" t="str">
        <f t="shared" si="306"/>
        <v/>
      </c>
      <c r="BH242" s="60" t="str">
        <f t="shared" si="306"/>
        <v/>
      </c>
      <c r="BI242" s="61" t="str">
        <f t="shared" si="306"/>
        <v/>
      </c>
      <c r="BM242" s="43"/>
      <c r="BN242" s="43"/>
      <c r="BO242" s="43"/>
      <c r="BP242" s="43" t="str">
        <f t="shared" si="307"/>
        <v/>
      </c>
      <c r="BQ242" s="43" t="str">
        <f t="shared" si="307"/>
        <v/>
      </c>
      <c r="BR242" s="43" t="str">
        <f t="shared" si="307"/>
        <v/>
      </c>
      <c r="BS242" s="43" t="str">
        <f t="shared" si="307"/>
        <v/>
      </c>
      <c r="BT242" s="43" t="str">
        <f t="shared" si="307"/>
        <v/>
      </c>
      <c r="BU242" s="44"/>
      <c r="BV242" s="58" t="str">
        <f t="shared" ref="BV242:CB253" si="324">(IF(M242="","",IF(RIGHT(M242,2)="10",RIGHT(M242,2),RIGHT(M242,1))+0))</f>
        <v/>
      </c>
      <c r="BW242" s="59"/>
      <c r="BX242" s="60" t="str">
        <f t="shared" si="308"/>
        <v/>
      </c>
      <c r="BY242" s="60" t="str">
        <f t="shared" si="308"/>
        <v/>
      </c>
      <c r="BZ242" s="60" t="str">
        <f t="shared" si="308"/>
        <v/>
      </c>
      <c r="CA242" s="60">
        <f t="shared" si="308"/>
        <v>5</v>
      </c>
      <c r="CB242" s="60" t="str">
        <f t="shared" si="308"/>
        <v/>
      </c>
      <c r="CC242" s="60" t="str">
        <f t="shared" si="308"/>
        <v/>
      </c>
      <c r="CD242" s="60" t="str">
        <f t="shared" si="308"/>
        <v/>
      </c>
      <c r="CE242" s="60" t="str">
        <f t="shared" si="308"/>
        <v/>
      </c>
      <c r="CF242" s="60" t="str">
        <f t="shared" si="308"/>
        <v/>
      </c>
      <c r="CG242" s="60" t="str">
        <f t="shared" si="308"/>
        <v/>
      </c>
      <c r="CH242" s="61" t="str">
        <f t="shared" si="308"/>
        <v/>
      </c>
      <c r="CL242" s="43"/>
      <c r="CM242" s="43"/>
      <c r="CN242" s="43"/>
      <c r="CO242" s="43" t="str">
        <f t="shared" si="309"/>
        <v/>
      </c>
      <c r="CP242" s="43" t="str">
        <f t="shared" si="309"/>
        <v/>
      </c>
      <c r="CQ242" s="43" t="str">
        <f t="shared" si="309"/>
        <v/>
      </c>
      <c r="CR242" s="43" t="str">
        <f t="shared" si="309"/>
        <v/>
      </c>
      <c r="CS242" s="43" t="str">
        <f t="shared" si="309"/>
        <v/>
      </c>
      <c r="CU242" s="58" t="str">
        <f t="shared" ref="CU242:DA253" si="325">(IF(M242="","",IF(AW242&gt;BV242,"H",IF(AW242&lt;BV242,"A","D"))))</f>
        <v/>
      </c>
      <c r="CV242" s="59"/>
      <c r="CW242" s="60" t="str">
        <f t="shared" si="310"/>
        <v/>
      </c>
      <c r="CX242" s="60" t="str">
        <f t="shared" si="310"/>
        <v/>
      </c>
      <c r="CY242" s="60" t="str">
        <f t="shared" si="310"/>
        <v/>
      </c>
      <c r="CZ242" s="60" t="str">
        <f t="shared" si="310"/>
        <v>A</v>
      </c>
      <c r="DA242" s="60" t="str">
        <f t="shared" si="310"/>
        <v/>
      </c>
      <c r="DB242" s="60" t="str">
        <f t="shared" si="310"/>
        <v/>
      </c>
      <c r="DC242" s="60" t="str">
        <f t="shared" si="310"/>
        <v/>
      </c>
      <c r="DD242" s="60" t="str">
        <f t="shared" si="310"/>
        <v/>
      </c>
      <c r="DE242" s="60" t="str">
        <f t="shared" si="310"/>
        <v/>
      </c>
      <c r="DF242" s="60" t="str">
        <f t="shared" si="310"/>
        <v/>
      </c>
      <c r="DG242" s="61" t="str">
        <f t="shared" si="310"/>
        <v/>
      </c>
      <c r="DK242" s="43"/>
      <c r="DL242" s="43"/>
      <c r="DM242" s="43"/>
      <c r="DN242" s="21"/>
      <c r="DO242" s="21"/>
      <c r="DP242" s="21"/>
      <c r="DQ242" s="21"/>
      <c r="DR242" s="21"/>
      <c r="DT242" s="17" t="str">
        <f t="shared" si="311"/>
        <v>Bedfont</v>
      </c>
      <c r="DU242" s="45">
        <f t="shared" ref="DU242:DU253" si="326">SUM(EB242:ED242)</f>
        <v>2</v>
      </c>
      <c r="DV242" s="46">
        <f t="shared" ref="DV242:DV253" si="327">COUNTIF($CU242:$DR242,"H")</f>
        <v>0</v>
      </c>
      <c r="DW242" s="46">
        <f t="shared" ref="DW242:DW253" si="328">COUNTIF($CU242:$DR242,"D")</f>
        <v>0</v>
      </c>
      <c r="DX242" s="46">
        <f t="shared" ref="DX242:DX253" si="329">COUNTIF($CU242:$DR242,"A")</f>
        <v>1</v>
      </c>
      <c r="DY242" s="46">
        <f>COUNTIF(CV$241:CV$253,"A")</f>
        <v>0</v>
      </c>
      <c r="DZ242" s="46">
        <f>COUNTIF(CV$241:CV$253,"D")</f>
        <v>0</v>
      </c>
      <c r="EA242" s="46">
        <f>COUNTIF(CV$241:CV$253,"H")</f>
        <v>1</v>
      </c>
      <c r="EB242" s="45">
        <f t="shared" ref="EB242:EB253" si="330">DV242+DY242</f>
        <v>0</v>
      </c>
      <c r="EC242" s="45">
        <f t="shared" si="312"/>
        <v>0</v>
      </c>
      <c r="ED242" s="45">
        <f t="shared" si="312"/>
        <v>2</v>
      </c>
      <c r="EE242" s="47">
        <f>SUM($AW242:$BT242)+SUM(BW$241:BW$253)</f>
        <v>3</v>
      </c>
      <c r="EF242" s="47">
        <f>SUM($BV242:$CS242)+SUM(AX$241:AX$253)</f>
        <v>7</v>
      </c>
      <c r="EG242" s="45">
        <f t="shared" si="313"/>
        <v>0</v>
      </c>
      <c r="EH242" s="47">
        <f t="shared" ref="EH242:EH253" si="331">EE242-EF242</f>
        <v>-4</v>
      </c>
      <c r="EI242" s="44"/>
      <c r="EJ242" s="46">
        <f t="shared" si="314"/>
        <v>24</v>
      </c>
      <c r="EK242" s="46">
        <f t="shared" si="315"/>
        <v>7</v>
      </c>
      <c r="EL242" s="46">
        <f t="shared" si="316"/>
        <v>1</v>
      </c>
      <c r="EM242" s="46">
        <f t="shared" si="317"/>
        <v>16</v>
      </c>
      <c r="EN242" s="46">
        <f t="shared" si="318"/>
        <v>40</v>
      </c>
      <c r="EO242" s="46">
        <f t="shared" si="319"/>
        <v>61</v>
      </c>
      <c r="EP242" s="46">
        <f t="shared" si="320"/>
        <v>15</v>
      </c>
      <c r="EQ242" s="46">
        <f t="shared" si="321"/>
        <v>-21</v>
      </c>
      <c r="ES242" s="1">
        <f t="shared" ref="ES242:ES253" si="332">IF(DU242=EJ242,0,1)</f>
        <v>1</v>
      </c>
      <c r="ET242" s="1">
        <f t="shared" ref="ET242:ET253" si="333">IF(EB242=EK242,0,1)</f>
        <v>1</v>
      </c>
      <c r="EU242" s="1">
        <f t="shared" si="322"/>
        <v>1</v>
      </c>
      <c r="EV242" s="1">
        <f t="shared" si="322"/>
        <v>1</v>
      </c>
      <c r="EW242" s="1">
        <f t="shared" si="322"/>
        <v>1</v>
      </c>
      <c r="EX242" s="1">
        <f t="shared" si="322"/>
        <v>1</v>
      </c>
      <c r="EY242" s="1">
        <f t="shared" si="322"/>
        <v>1</v>
      </c>
      <c r="EZ242" s="1">
        <f t="shared" si="322"/>
        <v>1</v>
      </c>
    </row>
    <row r="243" spans="1:164" s="17" customFormat="1" x14ac:dyDescent="0.2">
      <c r="A243" s="17">
        <v>3</v>
      </c>
      <c r="B243" s="17" t="s">
        <v>274</v>
      </c>
      <c r="C243" s="18">
        <v>24</v>
      </c>
      <c r="D243" s="18">
        <v>15</v>
      </c>
      <c r="E243" s="18">
        <v>5</v>
      </c>
      <c r="F243" s="18">
        <v>4</v>
      </c>
      <c r="G243" s="18">
        <v>54</v>
      </c>
      <c r="H243" s="18">
        <v>27</v>
      </c>
      <c r="I243" s="18">
        <v>35</v>
      </c>
      <c r="J243" s="18">
        <v>27</v>
      </c>
      <c r="L243" s="48" t="s">
        <v>295</v>
      </c>
      <c r="M243" s="86"/>
      <c r="N243" s="86"/>
      <c r="O243" s="50"/>
      <c r="P243" s="86"/>
      <c r="Q243" s="86"/>
      <c r="R243" s="52" t="s">
        <v>110</v>
      </c>
      <c r="S243" s="86"/>
      <c r="T243" s="86"/>
      <c r="U243" s="86"/>
      <c r="V243" s="53"/>
      <c r="W243" s="53"/>
      <c r="X243" s="53"/>
      <c r="Y243" s="90"/>
      <c r="AA243" s="48" t="s">
        <v>295</v>
      </c>
      <c r="AB243" s="86"/>
      <c r="AC243" s="86"/>
      <c r="AD243" s="50"/>
      <c r="AE243" s="86"/>
      <c r="AF243" s="86"/>
      <c r="AG243" s="52" t="s">
        <v>447</v>
      </c>
      <c r="AH243" s="86"/>
      <c r="AI243" s="86"/>
      <c r="AJ243" s="86"/>
      <c r="AK243" s="53"/>
      <c r="AL243" s="53"/>
      <c r="AM243" s="53"/>
      <c r="AN243" s="90"/>
      <c r="AW243" s="58" t="str">
        <f t="shared" si="323"/>
        <v/>
      </c>
      <c r="AX243" s="60" t="str">
        <f t="shared" si="323"/>
        <v/>
      </c>
      <c r="AY243" s="59"/>
      <c r="AZ243" s="60" t="str">
        <f t="shared" si="306"/>
        <v/>
      </c>
      <c r="BA243" s="60" t="str">
        <f t="shared" si="306"/>
        <v/>
      </c>
      <c r="BB243" s="60">
        <f t="shared" si="306"/>
        <v>1</v>
      </c>
      <c r="BC243" s="60" t="str">
        <f t="shared" si="306"/>
        <v/>
      </c>
      <c r="BD243" s="60" t="str">
        <f t="shared" si="306"/>
        <v/>
      </c>
      <c r="BE243" s="60" t="str">
        <f t="shared" si="306"/>
        <v/>
      </c>
      <c r="BF243" s="60" t="str">
        <f t="shared" si="306"/>
        <v/>
      </c>
      <c r="BG243" s="60" t="str">
        <f t="shared" si="306"/>
        <v/>
      </c>
      <c r="BH243" s="60" t="str">
        <f t="shared" si="306"/>
        <v/>
      </c>
      <c r="BI243" s="61" t="str">
        <f t="shared" si="306"/>
        <v/>
      </c>
      <c r="BJ243" s="1"/>
      <c r="BK243" s="1"/>
      <c r="BL243" s="1"/>
      <c r="BM243" s="43"/>
      <c r="BN243" s="43"/>
      <c r="BO243" s="43"/>
      <c r="BP243" s="43" t="str">
        <f t="shared" si="307"/>
        <v/>
      </c>
      <c r="BQ243" s="43" t="str">
        <f t="shared" si="307"/>
        <v/>
      </c>
      <c r="BR243" s="43" t="str">
        <f t="shared" si="307"/>
        <v/>
      </c>
      <c r="BS243" s="43" t="str">
        <f t="shared" si="307"/>
        <v/>
      </c>
      <c r="BT243" s="43" t="str">
        <f t="shared" si="307"/>
        <v/>
      </c>
      <c r="BU243" s="44"/>
      <c r="BV243" s="58" t="str">
        <f t="shared" si="324"/>
        <v/>
      </c>
      <c r="BW243" s="60" t="str">
        <f t="shared" si="324"/>
        <v/>
      </c>
      <c r="BX243" s="59"/>
      <c r="BY243" s="60" t="str">
        <f t="shared" si="308"/>
        <v/>
      </c>
      <c r="BZ243" s="60" t="str">
        <f t="shared" si="308"/>
        <v/>
      </c>
      <c r="CA243" s="60">
        <f t="shared" si="308"/>
        <v>1</v>
      </c>
      <c r="CB243" s="60" t="str">
        <f t="shared" si="308"/>
        <v/>
      </c>
      <c r="CC243" s="60" t="str">
        <f t="shared" si="308"/>
        <v/>
      </c>
      <c r="CD243" s="60" t="str">
        <f t="shared" si="308"/>
        <v/>
      </c>
      <c r="CE243" s="60" t="str">
        <f t="shared" si="308"/>
        <v/>
      </c>
      <c r="CF243" s="60" t="str">
        <f t="shared" si="308"/>
        <v/>
      </c>
      <c r="CG243" s="60" t="str">
        <f t="shared" si="308"/>
        <v/>
      </c>
      <c r="CH243" s="61" t="str">
        <f t="shared" si="308"/>
        <v/>
      </c>
      <c r="CI243" s="1"/>
      <c r="CJ243" s="1"/>
      <c r="CK243" s="1"/>
      <c r="CL243" s="43"/>
      <c r="CM243" s="43"/>
      <c r="CN243" s="43"/>
      <c r="CO243" s="43" t="str">
        <f t="shared" si="309"/>
        <v/>
      </c>
      <c r="CP243" s="43" t="str">
        <f t="shared" si="309"/>
        <v/>
      </c>
      <c r="CQ243" s="43" t="str">
        <f t="shared" si="309"/>
        <v/>
      </c>
      <c r="CR243" s="43" t="str">
        <f t="shared" si="309"/>
        <v/>
      </c>
      <c r="CS243" s="43" t="str">
        <f t="shared" si="309"/>
        <v/>
      </c>
      <c r="CT243" s="1"/>
      <c r="CU243" s="58" t="str">
        <f t="shared" si="325"/>
        <v/>
      </c>
      <c r="CV243" s="60" t="str">
        <f t="shared" si="325"/>
        <v/>
      </c>
      <c r="CW243" s="59"/>
      <c r="CX243" s="60" t="str">
        <f t="shared" si="310"/>
        <v/>
      </c>
      <c r="CY243" s="60" t="str">
        <f t="shared" si="310"/>
        <v/>
      </c>
      <c r="CZ243" s="60" t="str">
        <f t="shared" si="310"/>
        <v>D</v>
      </c>
      <c r="DA243" s="60" t="str">
        <f t="shared" si="310"/>
        <v/>
      </c>
      <c r="DB243" s="60" t="str">
        <f t="shared" si="310"/>
        <v/>
      </c>
      <c r="DC243" s="60" t="str">
        <f t="shared" si="310"/>
        <v/>
      </c>
      <c r="DD243" s="60" t="str">
        <f t="shared" si="310"/>
        <v/>
      </c>
      <c r="DE243" s="60" t="str">
        <f t="shared" si="310"/>
        <v/>
      </c>
      <c r="DF243" s="60" t="str">
        <f t="shared" si="310"/>
        <v/>
      </c>
      <c r="DG243" s="61" t="str">
        <f t="shared" si="310"/>
        <v/>
      </c>
      <c r="DH243" s="1"/>
      <c r="DI243" s="1"/>
      <c r="DJ243" s="1"/>
      <c r="DK243" s="43"/>
      <c r="DL243" s="43"/>
      <c r="DM243" s="43"/>
      <c r="DN243" s="21"/>
      <c r="DO243" s="21"/>
      <c r="DP243" s="21"/>
      <c r="DQ243" s="21"/>
      <c r="DR243" s="21"/>
      <c r="DS243" s="1"/>
      <c r="DT243" s="17" t="str">
        <f t="shared" si="311"/>
        <v>Carshalton Athletic</v>
      </c>
      <c r="DU243" s="45">
        <f t="shared" si="326"/>
        <v>2</v>
      </c>
      <c r="DV243" s="46">
        <f t="shared" si="327"/>
        <v>0</v>
      </c>
      <c r="DW243" s="46">
        <f t="shared" si="328"/>
        <v>1</v>
      </c>
      <c r="DX243" s="46">
        <f t="shared" si="329"/>
        <v>0</v>
      </c>
      <c r="DY243" s="46">
        <f>COUNTIF(CW$241:CW$253,"A")</f>
        <v>0</v>
      </c>
      <c r="DZ243" s="46">
        <f>COUNTIF(CW$241:CW$253,"D")</f>
        <v>1</v>
      </c>
      <c r="EA243" s="46">
        <f>COUNTIF(CW$241:CW$253,"H")</f>
        <v>0</v>
      </c>
      <c r="EB243" s="45">
        <f t="shared" si="330"/>
        <v>0</v>
      </c>
      <c r="EC243" s="45">
        <f t="shared" si="312"/>
        <v>2</v>
      </c>
      <c r="ED243" s="45">
        <f t="shared" si="312"/>
        <v>0</v>
      </c>
      <c r="EE243" s="47">
        <f>SUM($AW243:$BT243)+SUM(BX$241:BX$253)</f>
        <v>2</v>
      </c>
      <c r="EF243" s="47">
        <f>SUM($BV243:$CS243)+SUM(AY$241:AY$253)</f>
        <v>2</v>
      </c>
      <c r="EG243" s="45">
        <f t="shared" si="313"/>
        <v>2</v>
      </c>
      <c r="EH243" s="47">
        <f t="shared" si="331"/>
        <v>0</v>
      </c>
      <c r="EI243" s="44"/>
      <c r="EJ243" s="46">
        <f t="shared" si="314"/>
        <v>24</v>
      </c>
      <c r="EK243" s="46">
        <f t="shared" si="315"/>
        <v>16</v>
      </c>
      <c r="EL243" s="46">
        <f t="shared" si="316"/>
        <v>4</v>
      </c>
      <c r="EM243" s="46">
        <f t="shared" si="317"/>
        <v>4</v>
      </c>
      <c r="EN243" s="46">
        <f t="shared" si="318"/>
        <v>70</v>
      </c>
      <c r="EO243" s="46">
        <f t="shared" si="319"/>
        <v>28</v>
      </c>
      <c r="EP243" s="46">
        <f t="shared" si="320"/>
        <v>36</v>
      </c>
      <c r="EQ243" s="46">
        <f t="shared" si="321"/>
        <v>42</v>
      </c>
      <c r="ER243" s="1"/>
      <c r="ES243" s="1">
        <f t="shared" si="332"/>
        <v>1</v>
      </c>
      <c r="ET243" s="1">
        <f t="shared" si="333"/>
        <v>1</v>
      </c>
      <c r="EU243" s="1">
        <f t="shared" si="322"/>
        <v>1</v>
      </c>
      <c r="EV243" s="1">
        <f t="shared" si="322"/>
        <v>1</v>
      </c>
      <c r="EW243" s="1">
        <f t="shared" si="322"/>
        <v>1</v>
      </c>
      <c r="EX243" s="1">
        <f t="shared" si="322"/>
        <v>1</v>
      </c>
      <c r="EY243" s="1">
        <f t="shared" si="322"/>
        <v>1</v>
      </c>
      <c r="EZ243" s="1">
        <f t="shared" si="322"/>
        <v>1</v>
      </c>
      <c r="FC243" s="19"/>
      <c r="FD243" s="19"/>
      <c r="FE243" s="19"/>
      <c r="FF243" s="19"/>
      <c r="FG243" s="19"/>
      <c r="FH243" s="1"/>
    </row>
    <row r="244" spans="1:164" x14ac:dyDescent="0.2">
      <c r="A244" s="1">
        <v>4</v>
      </c>
      <c r="B244" s="1" t="s">
        <v>388</v>
      </c>
      <c r="C244" s="21">
        <v>24</v>
      </c>
      <c r="D244" s="21">
        <v>13</v>
      </c>
      <c r="E244" s="21">
        <v>7</v>
      </c>
      <c r="F244" s="21">
        <v>4</v>
      </c>
      <c r="G244" s="21">
        <v>73</v>
      </c>
      <c r="H244" s="21">
        <v>28</v>
      </c>
      <c r="I244" s="18">
        <v>33</v>
      </c>
      <c r="J244" s="21">
        <v>45</v>
      </c>
      <c r="L244" s="48" t="s">
        <v>321</v>
      </c>
      <c r="M244" s="86"/>
      <c r="N244" s="86"/>
      <c r="O244" s="86"/>
      <c r="P244" s="50"/>
      <c r="Q244" s="86"/>
      <c r="R244" s="52" t="s">
        <v>121</v>
      </c>
      <c r="S244" s="86"/>
      <c r="T244" s="86"/>
      <c r="U244" s="86"/>
      <c r="V244" s="86"/>
      <c r="W244" s="86"/>
      <c r="X244" s="86"/>
      <c r="Y244" s="90"/>
      <c r="AA244" s="48" t="s">
        <v>321</v>
      </c>
      <c r="AB244" s="86"/>
      <c r="AC244" s="86"/>
      <c r="AD244" s="86"/>
      <c r="AE244" s="50"/>
      <c r="AF244" s="86"/>
      <c r="AG244" s="52" t="s">
        <v>212</v>
      </c>
      <c r="AH244" s="86"/>
      <c r="AI244" s="86"/>
      <c r="AJ244" s="86"/>
      <c r="AK244" s="86"/>
      <c r="AL244" s="86"/>
      <c r="AM244" s="86"/>
      <c r="AN244" s="90"/>
      <c r="AW244" s="58" t="str">
        <f t="shared" si="323"/>
        <v/>
      </c>
      <c r="AX244" s="60" t="str">
        <f t="shared" si="323"/>
        <v/>
      </c>
      <c r="AY244" s="60" t="str">
        <f t="shared" si="323"/>
        <v/>
      </c>
      <c r="AZ244" s="59"/>
      <c r="BA244" s="60" t="str">
        <f t="shared" si="306"/>
        <v/>
      </c>
      <c r="BB244" s="60">
        <f t="shared" si="306"/>
        <v>2</v>
      </c>
      <c r="BC244" s="60" t="str">
        <f t="shared" si="306"/>
        <v/>
      </c>
      <c r="BD244" s="60" t="str">
        <f t="shared" si="306"/>
        <v/>
      </c>
      <c r="BE244" s="60" t="str">
        <f t="shared" si="306"/>
        <v/>
      </c>
      <c r="BF244" s="60" t="str">
        <f t="shared" si="306"/>
        <v/>
      </c>
      <c r="BG244" s="60" t="str">
        <f t="shared" si="306"/>
        <v/>
      </c>
      <c r="BH244" s="60" t="str">
        <f t="shared" si="306"/>
        <v/>
      </c>
      <c r="BI244" s="61" t="str">
        <f t="shared" si="306"/>
        <v/>
      </c>
      <c r="BM244" s="43"/>
      <c r="BN244" s="43"/>
      <c r="BO244" s="43"/>
      <c r="BP244" s="43" t="str">
        <f t="shared" si="307"/>
        <v/>
      </c>
      <c r="BQ244" s="43" t="str">
        <f t="shared" si="307"/>
        <v/>
      </c>
      <c r="BR244" s="43" t="str">
        <f t="shared" si="307"/>
        <v/>
      </c>
      <c r="BS244" s="43" t="str">
        <f t="shared" si="307"/>
        <v/>
      </c>
      <c r="BT244" s="43" t="str">
        <f t="shared" si="307"/>
        <v/>
      </c>
      <c r="BU244" s="44"/>
      <c r="BV244" s="58" t="str">
        <f t="shared" si="324"/>
        <v/>
      </c>
      <c r="BW244" s="60" t="str">
        <f t="shared" si="324"/>
        <v/>
      </c>
      <c r="BX244" s="60" t="str">
        <f t="shared" si="324"/>
        <v/>
      </c>
      <c r="BY244" s="59"/>
      <c r="BZ244" s="60" t="str">
        <f t="shared" si="308"/>
        <v/>
      </c>
      <c r="CA244" s="60">
        <f t="shared" si="308"/>
        <v>1</v>
      </c>
      <c r="CB244" s="60" t="str">
        <f t="shared" si="308"/>
        <v/>
      </c>
      <c r="CC244" s="60" t="str">
        <f t="shared" si="308"/>
        <v/>
      </c>
      <c r="CD244" s="60" t="str">
        <f t="shared" si="308"/>
        <v/>
      </c>
      <c r="CE244" s="60" t="str">
        <f t="shared" si="308"/>
        <v/>
      </c>
      <c r="CF244" s="60" t="str">
        <f t="shared" si="308"/>
        <v/>
      </c>
      <c r="CG244" s="60" t="str">
        <f t="shared" si="308"/>
        <v/>
      </c>
      <c r="CH244" s="61" t="str">
        <f t="shared" si="308"/>
        <v/>
      </c>
      <c r="CL244" s="43"/>
      <c r="CM244" s="43"/>
      <c r="CN244" s="43"/>
      <c r="CO244" s="43" t="str">
        <f t="shared" si="309"/>
        <v/>
      </c>
      <c r="CP244" s="43" t="str">
        <f t="shared" si="309"/>
        <v/>
      </c>
      <c r="CQ244" s="43" t="str">
        <f t="shared" si="309"/>
        <v/>
      </c>
      <c r="CR244" s="43" t="str">
        <f t="shared" si="309"/>
        <v/>
      </c>
      <c r="CS244" s="43" t="str">
        <f t="shared" si="309"/>
        <v/>
      </c>
      <c r="CU244" s="58" t="str">
        <f t="shared" si="325"/>
        <v/>
      </c>
      <c r="CV244" s="60" t="str">
        <f t="shared" si="325"/>
        <v/>
      </c>
      <c r="CW244" s="60" t="str">
        <f t="shared" si="325"/>
        <v/>
      </c>
      <c r="CX244" s="59"/>
      <c r="CY244" s="60" t="str">
        <f t="shared" si="310"/>
        <v/>
      </c>
      <c r="CZ244" s="60" t="str">
        <f t="shared" si="310"/>
        <v>H</v>
      </c>
      <c r="DA244" s="60" t="str">
        <f t="shared" si="310"/>
        <v/>
      </c>
      <c r="DB244" s="60" t="str">
        <f t="shared" si="310"/>
        <v/>
      </c>
      <c r="DC244" s="60" t="str">
        <f t="shared" si="310"/>
        <v/>
      </c>
      <c r="DD244" s="60" t="str">
        <f t="shared" si="310"/>
        <v/>
      </c>
      <c r="DE244" s="60" t="str">
        <f t="shared" si="310"/>
        <v/>
      </c>
      <c r="DF244" s="60" t="str">
        <f t="shared" si="310"/>
        <v/>
      </c>
      <c r="DG244" s="61" t="str">
        <f t="shared" si="310"/>
        <v/>
      </c>
      <c r="DK244" s="43"/>
      <c r="DL244" s="43"/>
      <c r="DM244" s="43"/>
      <c r="DN244" s="21"/>
      <c r="DO244" s="21"/>
      <c r="DP244" s="21"/>
      <c r="DQ244" s="21"/>
      <c r="DR244" s="21"/>
      <c r="DT244" s="17" t="str">
        <f t="shared" si="311"/>
        <v>Croydon</v>
      </c>
      <c r="DU244" s="45">
        <f t="shared" si="326"/>
        <v>2</v>
      </c>
      <c r="DV244" s="46">
        <f t="shared" si="327"/>
        <v>1</v>
      </c>
      <c r="DW244" s="46">
        <f t="shared" si="328"/>
        <v>0</v>
      </c>
      <c r="DX244" s="46">
        <f t="shared" si="329"/>
        <v>0</v>
      </c>
      <c r="DY244" s="46">
        <f>COUNTIF(CX$241:CX$253,"A")</f>
        <v>0</v>
      </c>
      <c r="DZ244" s="46">
        <f>COUNTIF(CX$241:CX$253,"D")</f>
        <v>0</v>
      </c>
      <c r="EA244" s="46">
        <f>COUNTIF(CX$241:CX$253,"H")</f>
        <v>1</v>
      </c>
      <c r="EB244" s="45">
        <f t="shared" si="330"/>
        <v>1</v>
      </c>
      <c r="EC244" s="45">
        <f t="shared" si="312"/>
        <v>0</v>
      </c>
      <c r="ED244" s="45">
        <f t="shared" si="312"/>
        <v>1</v>
      </c>
      <c r="EE244" s="47">
        <f>SUM($AW244:$BT244)+SUM(BY$241:BY$253)</f>
        <v>2</v>
      </c>
      <c r="EF244" s="47">
        <f>SUM($BV244:$CS244)+SUM(AZ$241:AZ$253)</f>
        <v>3</v>
      </c>
      <c r="EG244" s="45">
        <f t="shared" si="313"/>
        <v>2</v>
      </c>
      <c r="EH244" s="47">
        <f t="shared" si="331"/>
        <v>-1</v>
      </c>
      <c r="EI244" s="44"/>
      <c r="EJ244" s="46">
        <f t="shared" si="314"/>
        <v>24</v>
      </c>
      <c r="EK244" s="46">
        <f t="shared" si="315"/>
        <v>9</v>
      </c>
      <c r="EL244" s="46">
        <f t="shared" si="316"/>
        <v>3</v>
      </c>
      <c r="EM244" s="46">
        <f t="shared" si="317"/>
        <v>12</v>
      </c>
      <c r="EN244" s="46">
        <f t="shared" si="318"/>
        <v>42</v>
      </c>
      <c r="EO244" s="46">
        <f t="shared" si="319"/>
        <v>54</v>
      </c>
      <c r="EP244" s="46">
        <f t="shared" si="320"/>
        <v>21</v>
      </c>
      <c r="EQ244" s="46">
        <f t="shared" si="321"/>
        <v>-12</v>
      </c>
      <c r="ES244" s="1">
        <f t="shared" si="332"/>
        <v>1</v>
      </c>
      <c r="ET244" s="1">
        <f t="shared" si="333"/>
        <v>1</v>
      </c>
      <c r="EU244" s="1">
        <f t="shared" si="322"/>
        <v>1</v>
      </c>
      <c r="EV244" s="1">
        <f t="shared" si="322"/>
        <v>1</v>
      </c>
      <c r="EW244" s="1">
        <f t="shared" si="322"/>
        <v>1</v>
      </c>
      <c r="EX244" s="1">
        <f t="shared" si="322"/>
        <v>1</v>
      </c>
      <c r="EY244" s="1">
        <f t="shared" si="322"/>
        <v>1</v>
      </c>
      <c r="EZ244" s="1">
        <f t="shared" si="322"/>
        <v>1</v>
      </c>
    </row>
    <row r="245" spans="1:164" x14ac:dyDescent="0.2">
      <c r="A245" s="1">
        <v>5</v>
      </c>
      <c r="B245" s="1" t="s">
        <v>448</v>
      </c>
      <c r="C245" s="21">
        <v>24</v>
      </c>
      <c r="D245" s="21">
        <v>14</v>
      </c>
      <c r="E245" s="21">
        <v>3</v>
      </c>
      <c r="F245" s="21">
        <v>7</v>
      </c>
      <c r="G245" s="21">
        <v>64</v>
      </c>
      <c r="H245" s="21">
        <v>28</v>
      </c>
      <c r="I245" s="18">
        <v>31</v>
      </c>
      <c r="J245" s="21">
        <v>36</v>
      </c>
      <c r="L245" s="48" t="s">
        <v>426</v>
      </c>
      <c r="M245" s="53"/>
      <c r="N245" s="86"/>
      <c r="O245" s="86"/>
      <c r="P245" s="86"/>
      <c r="Q245" s="50"/>
      <c r="R245" s="52" t="s">
        <v>244</v>
      </c>
      <c r="S245" s="86"/>
      <c r="T245" s="86"/>
      <c r="U245" s="86"/>
      <c r="V245" s="86"/>
      <c r="W245" s="86"/>
      <c r="X245" s="86"/>
      <c r="Y245" s="90"/>
      <c r="AA245" s="48" t="s">
        <v>426</v>
      </c>
      <c r="AB245" s="53"/>
      <c r="AC245" s="86"/>
      <c r="AD245" s="86"/>
      <c r="AE245" s="86"/>
      <c r="AF245" s="50"/>
      <c r="AG245" s="52" t="s">
        <v>332</v>
      </c>
      <c r="AH245" s="86"/>
      <c r="AI245" s="86"/>
      <c r="AJ245" s="86"/>
      <c r="AK245" s="86"/>
      <c r="AL245" s="86"/>
      <c r="AM245" s="86"/>
      <c r="AN245" s="90"/>
      <c r="AW245" s="58" t="str">
        <f t="shared" si="323"/>
        <v/>
      </c>
      <c r="AX245" s="60" t="str">
        <f t="shared" si="323"/>
        <v/>
      </c>
      <c r="AY245" s="60" t="str">
        <f t="shared" si="323"/>
        <v/>
      </c>
      <c r="AZ245" s="60" t="str">
        <f t="shared" si="323"/>
        <v/>
      </c>
      <c r="BA245" s="59"/>
      <c r="BB245" s="60">
        <f t="shared" si="306"/>
        <v>0</v>
      </c>
      <c r="BC245" s="60" t="str">
        <f t="shared" si="306"/>
        <v/>
      </c>
      <c r="BD245" s="60" t="str">
        <f t="shared" si="306"/>
        <v/>
      </c>
      <c r="BE245" s="60" t="str">
        <f t="shared" si="306"/>
        <v/>
      </c>
      <c r="BF245" s="60" t="str">
        <f t="shared" si="306"/>
        <v/>
      </c>
      <c r="BG245" s="60" t="str">
        <f t="shared" si="306"/>
        <v/>
      </c>
      <c r="BH245" s="60" t="str">
        <f t="shared" si="306"/>
        <v/>
      </c>
      <c r="BI245" s="61" t="str">
        <f t="shared" si="306"/>
        <v/>
      </c>
      <c r="BM245" s="43"/>
      <c r="BN245" s="43"/>
      <c r="BO245" s="43"/>
      <c r="BP245" s="43" t="str">
        <f t="shared" si="307"/>
        <v/>
      </c>
      <c r="BQ245" s="43" t="str">
        <f t="shared" si="307"/>
        <v/>
      </c>
      <c r="BR245" s="43" t="str">
        <f t="shared" si="307"/>
        <v/>
      </c>
      <c r="BS245" s="43" t="str">
        <f t="shared" si="307"/>
        <v/>
      </c>
      <c r="BT245" s="43" t="str">
        <f t="shared" si="307"/>
        <v/>
      </c>
      <c r="BU245" s="44"/>
      <c r="BV245" s="58" t="str">
        <f t="shared" si="324"/>
        <v/>
      </c>
      <c r="BW245" s="60" t="str">
        <f t="shared" si="324"/>
        <v/>
      </c>
      <c r="BX245" s="60" t="str">
        <f t="shared" si="324"/>
        <v/>
      </c>
      <c r="BY245" s="60" t="str">
        <f t="shared" si="324"/>
        <v/>
      </c>
      <c r="BZ245" s="59"/>
      <c r="CA245" s="60">
        <f t="shared" si="308"/>
        <v>0</v>
      </c>
      <c r="CB245" s="60" t="str">
        <f t="shared" si="308"/>
        <v/>
      </c>
      <c r="CC245" s="60" t="str">
        <f t="shared" si="308"/>
        <v/>
      </c>
      <c r="CD245" s="60" t="str">
        <f t="shared" si="308"/>
        <v/>
      </c>
      <c r="CE245" s="60" t="str">
        <f t="shared" si="308"/>
        <v/>
      </c>
      <c r="CF245" s="60" t="str">
        <f t="shared" si="308"/>
        <v/>
      </c>
      <c r="CG245" s="60" t="str">
        <f t="shared" si="308"/>
        <v/>
      </c>
      <c r="CH245" s="61" t="str">
        <f t="shared" si="308"/>
        <v/>
      </c>
      <c r="CL245" s="43"/>
      <c r="CM245" s="43"/>
      <c r="CN245" s="43"/>
      <c r="CO245" s="43" t="str">
        <f t="shared" si="309"/>
        <v/>
      </c>
      <c r="CP245" s="43" t="str">
        <f t="shared" si="309"/>
        <v/>
      </c>
      <c r="CQ245" s="43" t="str">
        <f t="shared" si="309"/>
        <v/>
      </c>
      <c r="CR245" s="43" t="str">
        <f t="shared" si="309"/>
        <v/>
      </c>
      <c r="CS245" s="43" t="str">
        <f t="shared" si="309"/>
        <v/>
      </c>
      <c r="CU245" s="58" t="str">
        <f t="shared" si="325"/>
        <v/>
      </c>
      <c r="CV245" s="60" t="str">
        <f t="shared" si="325"/>
        <v/>
      </c>
      <c r="CW245" s="60" t="str">
        <f t="shared" si="325"/>
        <v/>
      </c>
      <c r="CX245" s="60" t="str">
        <f t="shared" si="325"/>
        <v/>
      </c>
      <c r="CY245" s="59"/>
      <c r="CZ245" s="60" t="str">
        <f t="shared" si="310"/>
        <v>D</v>
      </c>
      <c r="DA245" s="60" t="str">
        <f t="shared" si="310"/>
        <v/>
      </c>
      <c r="DB245" s="60" t="str">
        <f t="shared" si="310"/>
        <v/>
      </c>
      <c r="DC245" s="60" t="str">
        <f t="shared" si="310"/>
        <v/>
      </c>
      <c r="DD245" s="60" t="str">
        <f t="shared" si="310"/>
        <v/>
      </c>
      <c r="DE245" s="60" t="str">
        <f t="shared" si="310"/>
        <v/>
      </c>
      <c r="DF245" s="60" t="str">
        <f t="shared" si="310"/>
        <v/>
      </c>
      <c r="DG245" s="61" t="str">
        <f t="shared" si="310"/>
        <v/>
      </c>
      <c r="DK245" s="43"/>
      <c r="DL245" s="43"/>
      <c r="DM245" s="43"/>
      <c r="DN245" s="21"/>
      <c r="DO245" s="21"/>
      <c r="DP245" s="21"/>
      <c r="DQ245" s="21"/>
      <c r="DR245" s="21"/>
      <c r="DT245" s="17" t="str">
        <f t="shared" si="311"/>
        <v>Dorking</v>
      </c>
      <c r="DU245" s="45">
        <f t="shared" si="326"/>
        <v>2</v>
      </c>
      <c r="DV245" s="46">
        <f t="shared" si="327"/>
        <v>0</v>
      </c>
      <c r="DW245" s="46">
        <f t="shared" si="328"/>
        <v>1</v>
      </c>
      <c r="DX245" s="46">
        <f t="shared" si="329"/>
        <v>0</v>
      </c>
      <c r="DY245" s="46">
        <f>COUNTIF(CY$241:CY$253,"A")</f>
        <v>0</v>
      </c>
      <c r="DZ245" s="46">
        <f>COUNTIF(CY$241:CY$253,"D")</f>
        <v>0</v>
      </c>
      <c r="EA245" s="46">
        <f>COUNTIF(CY$241:CY$253,"H")</f>
        <v>1</v>
      </c>
      <c r="EB245" s="45">
        <f t="shared" si="330"/>
        <v>0</v>
      </c>
      <c r="EC245" s="45">
        <f t="shared" si="312"/>
        <v>1</v>
      </c>
      <c r="ED245" s="45">
        <f t="shared" si="312"/>
        <v>1</v>
      </c>
      <c r="EE245" s="47">
        <f>SUM($AW245:$BT245)+SUM(BZ$241:BZ$253)</f>
        <v>0</v>
      </c>
      <c r="EF245" s="47">
        <f>SUM($BV245:$CS245)+SUM(BA$241:BA$253)</f>
        <v>2</v>
      </c>
      <c r="EG245" s="45">
        <f t="shared" si="313"/>
        <v>1</v>
      </c>
      <c r="EH245" s="47">
        <f t="shared" si="331"/>
        <v>-2</v>
      </c>
      <c r="EI245" s="44"/>
      <c r="EJ245" s="46">
        <f t="shared" si="314"/>
        <v>24</v>
      </c>
      <c r="EK245" s="46">
        <f t="shared" si="315"/>
        <v>14</v>
      </c>
      <c r="EL245" s="46">
        <f t="shared" si="316"/>
        <v>3</v>
      </c>
      <c r="EM245" s="46">
        <f t="shared" si="317"/>
        <v>7</v>
      </c>
      <c r="EN245" s="46">
        <f t="shared" si="318"/>
        <v>46</v>
      </c>
      <c r="EO245" s="46">
        <f t="shared" si="319"/>
        <v>30</v>
      </c>
      <c r="EP245" s="46">
        <f t="shared" si="320"/>
        <v>31</v>
      </c>
      <c r="EQ245" s="46">
        <f t="shared" si="321"/>
        <v>16</v>
      </c>
      <c r="ES245" s="1">
        <f t="shared" si="332"/>
        <v>1</v>
      </c>
      <c r="ET245" s="1">
        <f t="shared" si="333"/>
        <v>1</v>
      </c>
      <c r="EU245" s="1">
        <f t="shared" si="322"/>
        <v>1</v>
      </c>
      <c r="EV245" s="1">
        <f t="shared" si="322"/>
        <v>1</v>
      </c>
      <c r="EW245" s="1">
        <f t="shared" si="322"/>
        <v>1</v>
      </c>
      <c r="EX245" s="1">
        <f t="shared" si="322"/>
        <v>1</v>
      </c>
      <c r="EY245" s="1">
        <f t="shared" si="322"/>
        <v>1</v>
      </c>
      <c r="EZ245" s="1">
        <f t="shared" si="322"/>
        <v>1</v>
      </c>
    </row>
    <row r="246" spans="1:164" x14ac:dyDescent="0.2">
      <c r="A246" s="1">
        <v>6</v>
      </c>
      <c r="B246" s="1" t="s">
        <v>426</v>
      </c>
      <c r="C246" s="21">
        <v>24</v>
      </c>
      <c r="D246" s="21">
        <v>14</v>
      </c>
      <c r="E246" s="21">
        <v>3</v>
      </c>
      <c r="F246" s="21">
        <v>7</v>
      </c>
      <c r="G246" s="21">
        <v>46</v>
      </c>
      <c r="H246" s="21">
        <v>30</v>
      </c>
      <c r="I246" s="18">
        <v>31</v>
      </c>
      <c r="J246" s="21">
        <v>16</v>
      </c>
      <c r="L246" s="64" t="s">
        <v>274</v>
      </c>
      <c r="M246" s="52" t="s">
        <v>148</v>
      </c>
      <c r="N246" s="52" t="s">
        <v>146</v>
      </c>
      <c r="O246" s="52" t="s">
        <v>110</v>
      </c>
      <c r="P246" s="52" t="s">
        <v>146</v>
      </c>
      <c r="Q246" s="52" t="s">
        <v>146</v>
      </c>
      <c r="R246" s="50"/>
      <c r="S246" s="52" t="s">
        <v>122</v>
      </c>
      <c r="T246" s="52" t="s">
        <v>213</v>
      </c>
      <c r="U246" s="52" t="s">
        <v>131</v>
      </c>
      <c r="V246" s="52" t="s">
        <v>123</v>
      </c>
      <c r="W246" s="52" t="s">
        <v>123</v>
      </c>
      <c r="X246" s="52" t="s">
        <v>306</v>
      </c>
      <c r="Y246" s="67" t="s">
        <v>230</v>
      </c>
      <c r="AA246" s="64" t="s">
        <v>274</v>
      </c>
      <c r="AB246" s="52" t="s">
        <v>449</v>
      </c>
      <c r="AC246" s="52" t="s">
        <v>450</v>
      </c>
      <c r="AD246" s="52" t="s">
        <v>324</v>
      </c>
      <c r="AE246" s="52" t="s">
        <v>451</v>
      </c>
      <c r="AF246" s="52" t="s">
        <v>452</v>
      </c>
      <c r="AG246" s="50"/>
      <c r="AH246" s="52" t="s">
        <v>453</v>
      </c>
      <c r="AI246" s="52" t="s">
        <v>454</v>
      </c>
      <c r="AJ246" s="52" t="s">
        <v>455</v>
      </c>
      <c r="AK246" s="52" t="s">
        <v>302</v>
      </c>
      <c r="AL246" s="52" t="s">
        <v>456</v>
      </c>
      <c r="AM246" s="52" t="s">
        <v>457</v>
      </c>
      <c r="AN246" s="67" t="s">
        <v>414</v>
      </c>
      <c r="AW246" s="58">
        <f t="shared" si="323"/>
        <v>4</v>
      </c>
      <c r="AX246" s="60">
        <f t="shared" si="323"/>
        <v>2</v>
      </c>
      <c r="AY246" s="60">
        <f t="shared" si="323"/>
        <v>1</v>
      </c>
      <c r="AZ246" s="60">
        <f t="shared" si="323"/>
        <v>2</v>
      </c>
      <c r="BA246" s="60">
        <f t="shared" si="323"/>
        <v>2</v>
      </c>
      <c r="BB246" s="59"/>
      <c r="BC246" s="60">
        <f t="shared" si="306"/>
        <v>4</v>
      </c>
      <c r="BD246" s="60">
        <f t="shared" si="306"/>
        <v>4</v>
      </c>
      <c r="BE246" s="60">
        <f t="shared" si="306"/>
        <v>0</v>
      </c>
      <c r="BF246" s="60">
        <f t="shared" si="306"/>
        <v>3</v>
      </c>
      <c r="BG246" s="60">
        <f t="shared" si="306"/>
        <v>3</v>
      </c>
      <c r="BH246" s="60">
        <f t="shared" si="306"/>
        <v>5</v>
      </c>
      <c r="BI246" s="61">
        <f t="shared" si="306"/>
        <v>1</v>
      </c>
      <c r="BM246" s="43"/>
      <c r="BN246" s="43"/>
      <c r="BO246" s="43"/>
      <c r="BP246" s="43" t="str">
        <f t="shared" si="307"/>
        <v/>
      </c>
      <c r="BQ246" s="43" t="str">
        <f t="shared" si="307"/>
        <v/>
      </c>
      <c r="BR246" s="43" t="str">
        <f t="shared" si="307"/>
        <v/>
      </c>
      <c r="BS246" s="43" t="str">
        <f t="shared" si="307"/>
        <v/>
      </c>
      <c r="BT246" s="43" t="str">
        <f t="shared" si="307"/>
        <v/>
      </c>
      <c r="BU246" s="44"/>
      <c r="BV246" s="58">
        <f t="shared" si="324"/>
        <v>3</v>
      </c>
      <c r="BW246" s="60">
        <f t="shared" si="324"/>
        <v>0</v>
      </c>
      <c r="BX246" s="60">
        <f t="shared" si="324"/>
        <v>1</v>
      </c>
      <c r="BY246" s="60">
        <f t="shared" si="324"/>
        <v>0</v>
      </c>
      <c r="BZ246" s="60">
        <f t="shared" si="324"/>
        <v>0</v>
      </c>
      <c r="CA246" s="59"/>
      <c r="CB246" s="60">
        <f t="shared" si="308"/>
        <v>1</v>
      </c>
      <c r="CC246" s="60">
        <f t="shared" si="308"/>
        <v>0</v>
      </c>
      <c r="CD246" s="60">
        <f t="shared" si="308"/>
        <v>1</v>
      </c>
      <c r="CE246" s="60">
        <f t="shared" si="308"/>
        <v>1</v>
      </c>
      <c r="CF246" s="60">
        <f t="shared" si="308"/>
        <v>1</v>
      </c>
      <c r="CG246" s="60">
        <f t="shared" si="308"/>
        <v>1</v>
      </c>
      <c r="CH246" s="61">
        <f t="shared" si="308"/>
        <v>3</v>
      </c>
      <c r="CL246" s="43"/>
      <c r="CM246" s="43"/>
      <c r="CN246" s="43"/>
      <c r="CO246" s="43" t="str">
        <f t="shared" si="309"/>
        <v/>
      </c>
      <c r="CP246" s="43" t="str">
        <f t="shared" si="309"/>
        <v/>
      </c>
      <c r="CQ246" s="43" t="str">
        <f t="shared" si="309"/>
        <v/>
      </c>
      <c r="CR246" s="43" t="str">
        <f t="shared" si="309"/>
        <v/>
      </c>
      <c r="CS246" s="43" t="str">
        <f t="shared" si="309"/>
        <v/>
      </c>
      <c r="CU246" s="58" t="str">
        <f t="shared" si="325"/>
        <v>H</v>
      </c>
      <c r="CV246" s="60" t="str">
        <f t="shared" si="325"/>
        <v>H</v>
      </c>
      <c r="CW246" s="60" t="str">
        <f t="shared" si="325"/>
        <v>D</v>
      </c>
      <c r="CX246" s="60" t="str">
        <f t="shared" si="325"/>
        <v>H</v>
      </c>
      <c r="CY246" s="60" t="str">
        <f t="shared" si="325"/>
        <v>H</v>
      </c>
      <c r="CZ246" s="59"/>
      <c r="DA246" s="60" t="str">
        <f t="shared" si="310"/>
        <v>H</v>
      </c>
      <c r="DB246" s="60" t="str">
        <f t="shared" si="310"/>
        <v>H</v>
      </c>
      <c r="DC246" s="60" t="str">
        <f t="shared" si="310"/>
        <v>A</v>
      </c>
      <c r="DD246" s="60" t="str">
        <f t="shared" si="310"/>
        <v>H</v>
      </c>
      <c r="DE246" s="60" t="str">
        <f t="shared" si="310"/>
        <v>H</v>
      </c>
      <c r="DF246" s="60" t="str">
        <f t="shared" si="310"/>
        <v>H</v>
      </c>
      <c r="DG246" s="61" t="str">
        <f t="shared" si="310"/>
        <v>A</v>
      </c>
      <c r="DK246" s="43"/>
      <c r="DL246" s="43"/>
      <c r="DM246" s="43"/>
      <c r="DN246" s="21"/>
      <c r="DO246" s="21"/>
      <c r="DP246" s="21"/>
      <c r="DQ246" s="21"/>
      <c r="DR246" s="21"/>
      <c r="DT246" s="17" t="str">
        <f t="shared" si="311"/>
        <v>Epsom &amp; Ewell</v>
      </c>
      <c r="DU246" s="45">
        <f t="shared" si="326"/>
        <v>24</v>
      </c>
      <c r="DV246" s="46">
        <f t="shared" si="327"/>
        <v>9</v>
      </c>
      <c r="DW246" s="46">
        <f t="shared" si="328"/>
        <v>1</v>
      </c>
      <c r="DX246" s="46">
        <f t="shared" si="329"/>
        <v>2</v>
      </c>
      <c r="DY246" s="46">
        <f>COUNTIF(CZ$241:CZ$253,"A")</f>
        <v>6</v>
      </c>
      <c r="DZ246" s="46">
        <f>COUNTIF(CZ$241:CZ$253,"D")</f>
        <v>4</v>
      </c>
      <c r="EA246" s="46">
        <f>COUNTIF(CZ$241:CZ$253,"H")</f>
        <v>2</v>
      </c>
      <c r="EB246" s="45">
        <f t="shared" si="330"/>
        <v>15</v>
      </c>
      <c r="EC246" s="45">
        <f t="shared" si="312"/>
        <v>5</v>
      </c>
      <c r="ED246" s="45">
        <f t="shared" si="312"/>
        <v>4</v>
      </c>
      <c r="EE246" s="47">
        <f>SUM($AW246:$BT246)+SUM(CA$241:CA$253)</f>
        <v>54</v>
      </c>
      <c r="EF246" s="47">
        <f>SUM($BV246:$CS246)+SUM(BB$241:BB$253)</f>
        <v>27</v>
      </c>
      <c r="EG246" s="45">
        <f t="shared" si="313"/>
        <v>35</v>
      </c>
      <c r="EH246" s="47">
        <f t="shared" si="331"/>
        <v>27</v>
      </c>
      <c r="EI246" s="44"/>
      <c r="EJ246" s="46">
        <f t="shared" si="314"/>
        <v>24</v>
      </c>
      <c r="EK246" s="46">
        <f t="shared" si="315"/>
        <v>15</v>
      </c>
      <c r="EL246" s="46">
        <f t="shared" si="316"/>
        <v>5</v>
      </c>
      <c r="EM246" s="46">
        <f t="shared" si="317"/>
        <v>4</v>
      </c>
      <c r="EN246" s="46">
        <f t="shared" si="318"/>
        <v>54</v>
      </c>
      <c r="EO246" s="46">
        <f t="shared" si="319"/>
        <v>27</v>
      </c>
      <c r="EP246" s="46">
        <f t="shared" si="320"/>
        <v>35</v>
      </c>
      <c r="EQ246" s="46">
        <f t="shared" si="321"/>
        <v>27</v>
      </c>
      <c r="ES246" s="1">
        <f t="shared" si="332"/>
        <v>0</v>
      </c>
      <c r="ET246" s="1">
        <f t="shared" si="333"/>
        <v>0</v>
      </c>
      <c r="EU246" s="1">
        <f t="shared" si="322"/>
        <v>0</v>
      </c>
      <c r="EV246" s="1">
        <f t="shared" si="322"/>
        <v>0</v>
      </c>
      <c r="EW246" s="1">
        <f t="shared" si="322"/>
        <v>0</v>
      </c>
      <c r="EX246" s="1">
        <f t="shared" si="322"/>
        <v>0</v>
      </c>
      <c r="EY246" s="1">
        <f t="shared" si="322"/>
        <v>0</v>
      </c>
      <c r="EZ246" s="1">
        <f t="shared" si="322"/>
        <v>0</v>
      </c>
    </row>
    <row r="247" spans="1:164" x14ac:dyDescent="0.2">
      <c r="A247" s="1">
        <v>7</v>
      </c>
      <c r="B247" s="1" t="s">
        <v>321</v>
      </c>
      <c r="C247" s="21">
        <v>24</v>
      </c>
      <c r="D247" s="21">
        <v>9</v>
      </c>
      <c r="E247" s="21">
        <v>3</v>
      </c>
      <c r="F247" s="21">
        <v>12</v>
      </c>
      <c r="G247" s="21">
        <v>42</v>
      </c>
      <c r="H247" s="21">
        <v>54</v>
      </c>
      <c r="I247" s="18">
        <v>21</v>
      </c>
      <c r="J247" s="21">
        <v>-12</v>
      </c>
      <c r="L247" s="48" t="s">
        <v>437</v>
      </c>
      <c r="M247" s="86"/>
      <c r="N247" s="86"/>
      <c r="O247" s="86"/>
      <c r="P247" s="86"/>
      <c r="Q247" s="86"/>
      <c r="R247" s="52" t="s">
        <v>184</v>
      </c>
      <c r="S247" s="50"/>
      <c r="T247" s="86"/>
      <c r="U247" s="53"/>
      <c r="V247" s="53"/>
      <c r="W247" s="53"/>
      <c r="X247" s="53"/>
      <c r="Y247" s="70"/>
      <c r="AA247" s="48" t="s">
        <v>437</v>
      </c>
      <c r="AB247" s="86"/>
      <c r="AC247" s="86"/>
      <c r="AD247" s="86"/>
      <c r="AE247" s="86"/>
      <c r="AF247" s="86"/>
      <c r="AG247" s="52" t="s">
        <v>458</v>
      </c>
      <c r="AH247" s="50"/>
      <c r="AI247" s="86"/>
      <c r="AJ247" s="53"/>
      <c r="AK247" s="53"/>
      <c r="AL247" s="53"/>
      <c r="AM247" s="53"/>
      <c r="AN247" s="70"/>
      <c r="AW247" s="58" t="str">
        <f t="shared" si="323"/>
        <v/>
      </c>
      <c r="AX247" s="60" t="str">
        <f t="shared" si="323"/>
        <v/>
      </c>
      <c r="AY247" s="60" t="str">
        <f t="shared" si="323"/>
        <v/>
      </c>
      <c r="AZ247" s="60" t="str">
        <f t="shared" si="323"/>
        <v/>
      </c>
      <c r="BA247" s="60" t="str">
        <f t="shared" si="323"/>
        <v/>
      </c>
      <c r="BB247" s="60">
        <f t="shared" si="323"/>
        <v>1</v>
      </c>
      <c r="BC247" s="59"/>
      <c r="BD247" s="60" t="str">
        <f t="shared" si="306"/>
        <v/>
      </c>
      <c r="BE247" s="60" t="str">
        <f t="shared" si="306"/>
        <v/>
      </c>
      <c r="BF247" s="60" t="str">
        <f t="shared" si="306"/>
        <v/>
      </c>
      <c r="BG247" s="60" t="str">
        <f t="shared" si="306"/>
        <v/>
      </c>
      <c r="BH247" s="60" t="str">
        <f t="shared" si="306"/>
        <v/>
      </c>
      <c r="BI247" s="61" t="str">
        <f t="shared" si="306"/>
        <v/>
      </c>
      <c r="BM247" s="43"/>
      <c r="BN247" s="43"/>
      <c r="BO247" s="43"/>
      <c r="BP247" s="43" t="str">
        <f t="shared" si="307"/>
        <v/>
      </c>
      <c r="BQ247" s="43" t="str">
        <f t="shared" si="307"/>
        <v/>
      </c>
      <c r="BR247" s="43" t="str">
        <f t="shared" si="307"/>
        <v/>
      </c>
      <c r="BS247" s="43" t="str">
        <f t="shared" si="307"/>
        <v/>
      </c>
      <c r="BT247" s="43" t="str">
        <f t="shared" si="307"/>
        <v/>
      </c>
      <c r="BU247" s="44"/>
      <c r="BV247" s="58" t="str">
        <f t="shared" si="324"/>
        <v/>
      </c>
      <c r="BW247" s="60" t="str">
        <f t="shared" si="324"/>
        <v/>
      </c>
      <c r="BX247" s="60" t="str">
        <f t="shared" si="324"/>
        <v/>
      </c>
      <c r="BY247" s="60" t="str">
        <f t="shared" si="324"/>
        <v/>
      </c>
      <c r="BZ247" s="60" t="str">
        <f t="shared" si="324"/>
        <v/>
      </c>
      <c r="CA247" s="60">
        <f t="shared" si="324"/>
        <v>2</v>
      </c>
      <c r="CB247" s="59"/>
      <c r="CC247" s="60" t="str">
        <f t="shared" si="308"/>
        <v/>
      </c>
      <c r="CD247" s="60" t="str">
        <f t="shared" si="308"/>
        <v/>
      </c>
      <c r="CE247" s="60" t="str">
        <f t="shared" si="308"/>
        <v/>
      </c>
      <c r="CF247" s="60" t="str">
        <f t="shared" si="308"/>
        <v/>
      </c>
      <c r="CG247" s="60" t="str">
        <f t="shared" si="308"/>
        <v/>
      </c>
      <c r="CH247" s="61" t="str">
        <f t="shared" si="308"/>
        <v/>
      </c>
      <c r="CL247" s="43"/>
      <c r="CM247" s="43"/>
      <c r="CN247" s="43"/>
      <c r="CO247" s="43" t="str">
        <f t="shared" si="309"/>
        <v/>
      </c>
      <c r="CP247" s="43" t="str">
        <f t="shared" si="309"/>
        <v/>
      </c>
      <c r="CQ247" s="43" t="str">
        <f t="shared" si="309"/>
        <v/>
      </c>
      <c r="CR247" s="43" t="str">
        <f t="shared" si="309"/>
        <v/>
      </c>
      <c r="CS247" s="43" t="str">
        <f t="shared" si="309"/>
        <v/>
      </c>
      <c r="CU247" s="58" t="str">
        <f t="shared" si="325"/>
        <v/>
      </c>
      <c r="CV247" s="60" t="str">
        <f t="shared" si="325"/>
        <v/>
      </c>
      <c r="CW247" s="60" t="str">
        <f t="shared" si="325"/>
        <v/>
      </c>
      <c r="CX247" s="60" t="str">
        <f t="shared" si="325"/>
        <v/>
      </c>
      <c r="CY247" s="60" t="str">
        <f t="shared" si="325"/>
        <v/>
      </c>
      <c r="CZ247" s="60" t="str">
        <f t="shared" si="325"/>
        <v>A</v>
      </c>
      <c r="DA247" s="59"/>
      <c r="DB247" s="60" t="str">
        <f t="shared" si="310"/>
        <v/>
      </c>
      <c r="DC247" s="60" t="str">
        <f t="shared" si="310"/>
        <v/>
      </c>
      <c r="DD247" s="60" t="str">
        <f t="shared" si="310"/>
        <v/>
      </c>
      <c r="DE247" s="60" t="str">
        <f t="shared" si="310"/>
        <v/>
      </c>
      <c r="DF247" s="60" t="str">
        <f t="shared" si="310"/>
        <v/>
      </c>
      <c r="DG247" s="61" t="str">
        <f t="shared" si="310"/>
        <v/>
      </c>
      <c r="DK247" s="43"/>
      <c r="DL247" s="43"/>
      <c r="DM247" s="43"/>
      <c r="DN247" s="21"/>
      <c r="DO247" s="21"/>
      <c r="DP247" s="21"/>
      <c r="DQ247" s="21"/>
      <c r="DR247" s="21"/>
      <c r="DT247" s="17" t="str">
        <f t="shared" si="311"/>
        <v>Malden Vale</v>
      </c>
      <c r="DU247" s="45">
        <f t="shared" si="326"/>
        <v>2</v>
      </c>
      <c r="DV247" s="46">
        <f t="shared" si="327"/>
        <v>0</v>
      </c>
      <c r="DW247" s="46">
        <f t="shared" si="328"/>
        <v>0</v>
      </c>
      <c r="DX247" s="46">
        <f t="shared" si="329"/>
        <v>1</v>
      </c>
      <c r="DY247" s="46">
        <f>COUNTIF(DA$241:DA$253,"A")</f>
        <v>0</v>
      </c>
      <c r="DZ247" s="46">
        <f>COUNTIF(DA$241:DA$253,"D")</f>
        <v>0</v>
      </c>
      <c r="EA247" s="46">
        <f>COUNTIF(DA$241:DA$253,"H")</f>
        <v>1</v>
      </c>
      <c r="EB247" s="45">
        <f t="shared" si="330"/>
        <v>0</v>
      </c>
      <c r="EC247" s="45">
        <f t="shared" si="312"/>
        <v>0</v>
      </c>
      <c r="ED247" s="45">
        <f t="shared" si="312"/>
        <v>2</v>
      </c>
      <c r="EE247" s="47">
        <f>SUM($AW247:$BT247)+SUM(CB$241:CB$253)</f>
        <v>2</v>
      </c>
      <c r="EF247" s="47">
        <f>SUM($BV247:$CS247)+SUM(BC$241:BC$253)</f>
        <v>6</v>
      </c>
      <c r="EG247" s="45">
        <f t="shared" si="313"/>
        <v>0</v>
      </c>
      <c r="EH247" s="47">
        <f t="shared" si="331"/>
        <v>-4</v>
      </c>
      <c r="EI247" s="44"/>
      <c r="EJ247" s="46">
        <f t="shared" si="314"/>
        <v>24</v>
      </c>
      <c r="EK247" s="46">
        <f t="shared" si="315"/>
        <v>9</v>
      </c>
      <c r="EL247" s="46">
        <f t="shared" si="316"/>
        <v>3</v>
      </c>
      <c r="EM247" s="46">
        <f t="shared" si="317"/>
        <v>12</v>
      </c>
      <c r="EN247" s="46">
        <f t="shared" si="318"/>
        <v>31</v>
      </c>
      <c r="EO247" s="46">
        <f t="shared" si="319"/>
        <v>47</v>
      </c>
      <c r="EP247" s="46">
        <f t="shared" si="320"/>
        <v>21</v>
      </c>
      <c r="EQ247" s="46">
        <f t="shared" si="321"/>
        <v>-16</v>
      </c>
      <c r="ES247" s="1">
        <f t="shared" si="332"/>
        <v>1</v>
      </c>
      <c r="ET247" s="1">
        <f t="shared" si="333"/>
        <v>1</v>
      </c>
      <c r="EU247" s="1">
        <f t="shared" si="322"/>
        <v>1</v>
      </c>
      <c r="EV247" s="1">
        <f t="shared" si="322"/>
        <v>1</v>
      </c>
      <c r="EW247" s="1">
        <f t="shared" si="322"/>
        <v>1</v>
      </c>
      <c r="EX247" s="1">
        <f t="shared" si="322"/>
        <v>1</v>
      </c>
      <c r="EY247" s="1">
        <f t="shared" si="322"/>
        <v>1</v>
      </c>
      <c r="EZ247" s="1">
        <f t="shared" si="322"/>
        <v>1</v>
      </c>
    </row>
    <row r="248" spans="1:164" x14ac:dyDescent="0.2">
      <c r="A248" s="1">
        <v>8</v>
      </c>
      <c r="B248" s="1" t="s">
        <v>437</v>
      </c>
      <c r="C248" s="21">
        <v>24</v>
      </c>
      <c r="D248" s="21">
        <v>9</v>
      </c>
      <c r="E248" s="21">
        <v>3</v>
      </c>
      <c r="F248" s="21">
        <v>12</v>
      </c>
      <c r="G248" s="21">
        <v>31</v>
      </c>
      <c r="H248" s="21">
        <v>47</v>
      </c>
      <c r="I248" s="18">
        <v>21</v>
      </c>
      <c r="J248" s="21">
        <v>-16</v>
      </c>
      <c r="L248" s="48" t="s">
        <v>286</v>
      </c>
      <c r="M248" s="86"/>
      <c r="N248" s="86"/>
      <c r="O248" s="86"/>
      <c r="P248" s="86"/>
      <c r="Q248" s="86"/>
      <c r="R248" s="52" t="s">
        <v>230</v>
      </c>
      <c r="S248" s="86"/>
      <c r="T248" s="50"/>
      <c r="U248" s="53"/>
      <c r="V248" s="53"/>
      <c r="W248" s="53"/>
      <c r="X248" s="53"/>
      <c r="Y248" s="70"/>
      <c r="AA248" s="48" t="s">
        <v>286</v>
      </c>
      <c r="AB248" s="86"/>
      <c r="AC248" s="86"/>
      <c r="AD248" s="86"/>
      <c r="AE248" s="86"/>
      <c r="AF248" s="86"/>
      <c r="AG248" s="52" t="s">
        <v>459</v>
      </c>
      <c r="AH248" s="86"/>
      <c r="AI248" s="50"/>
      <c r="AJ248" s="53"/>
      <c r="AK248" s="53"/>
      <c r="AL248" s="53"/>
      <c r="AM248" s="53"/>
      <c r="AN248" s="70"/>
      <c r="AW248" s="58" t="str">
        <f t="shared" si="323"/>
        <v/>
      </c>
      <c r="AX248" s="60" t="str">
        <f t="shared" si="323"/>
        <v/>
      </c>
      <c r="AY248" s="60" t="str">
        <f t="shared" si="323"/>
        <v/>
      </c>
      <c r="AZ248" s="60" t="str">
        <f t="shared" si="323"/>
        <v/>
      </c>
      <c r="BA248" s="60" t="str">
        <f t="shared" si="323"/>
        <v/>
      </c>
      <c r="BB248" s="60">
        <f t="shared" si="323"/>
        <v>1</v>
      </c>
      <c r="BC248" s="60" t="str">
        <f t="shared" si="323"/>
        <v/>
      </c>
      <c r="BD248" s="59"/>
      <c r="BE248" s="60" t="str">
        <f>(IF(U248="","",(IF(MID(U248,2,1)="-",LEFT(U248,1),LEFT(U248,2)))+0))</f>
        <v/>
      </c>
      <c r="BF248" s="60" t="str">
        <f>(IF(V248="","",(IF(MID(V248,2,1)="-",LEFT(V248,1),LEFT(V248,2)))+0))</f>
        <v/>
      </c>
      <c r="BG248" s="60" t="str">
        <f>(IF(W248="","",(IF(MID(W248,2,1)="-",LEFT(W248,1),LEFT(W248,2)))+0))</f>
        <v/>
      </c>
      <c r="BH248" s="60" t="str">
        <f>(IF(X248="","",(IF(MID(X248,2,1)="-",LEFT(X248,1),LEFT(X248,2)))+0))</f>
        <v/>
      </c>
      <c r="BI248" s="61" t="str">
        <f>(IF(Y248="","",(IF(MID(Y248,2,1)="-",LEFT(Y248,1),LEFT(Y248,2)))+0))</f>
        <v/>
      </c>
      <c r="BM248" s="43"/>
      <c r="BN248" s="43"/>
      <c r="BO248" s="43"/>
      <c r="BP248" s="43" t="str">
        <f t="shared" si="307"/>
        <v/>
      </c>
      <c r="BQ248" s="43" t="str">
        <f t="shared" si="307"/>
        <v/>
      </c>
      <c r="BR248" s="43" t="str">
        <f t="shared" si="307"/>
        <v/>
      </c>
      <c r="BS248" s="43" t="str">
        <f t="shared" si="307"/>
        <v/>
      </c>
      <c r="BT248" s="43" t="str">
        <f t="shared" si="307"/>
        <v/>
      </c>
      <c r="BU248" s="44"/>
      <c r="BV248" s="58" t="str">
        <f t="shared" si="324"/>
        <v/>
      </c>
      <c r="BW248" s="60" t="str">
        <f t="shared" si="324"/>
        <v/>
      </c>
      <c r="BX248" s="60" t="str">
        <f t="shared" si="324"/>
        <v/>
      </c>
      <c r="BY248" s="60" t="str">
        <f t="shared" si="324"/>
        <v/>
      </c>
      <c r="BZ248" s="60" t="str">
        <f t="shared" si="324"/>
        <v/>
      </c>
      <c r="CA248" s="60">
        <f t="shared" si="324"/>
        <v>3</v>
      </c>
      <c r="CB248" s="60" t="str">
        <f t="shared" si="324"/>
        <v/>
      </c>
      <c r="CC248" s="59"/>
      <c r="CD248" s="60" t="str">
        <f>(IF(U248="","",IF(RIGHT(U248,2)="10",RIGHT(U248,2),RIGHT(U248,1))+0))</f>
        <v/>
      </c>
      <c r="CE248" s="60" t="str">
        <f>(IF(V248="","",IF(RIGHT(V248,2)="10",RIGHT(V248,2),RIGHT(V248,1))+0))</f>
        <v/>
      </c>
      <c r="CF248" s="60" t="str">
        <f>(IF(W248="","",IF(RIGHT(W248,2)="10",RIGHT(W248,2),RIGHT(W248,1))+0))</f>
        <v/>
      </c>
      <c r="CG248" s="60" t="str">
        <f>(IF(X248="","",IF(RIGHT(X248,2)="10",RIGHT(X248,2),RIGHT(X248,1))+0))</f>
        <v/>
      </c>
      <c r="CH248" s="61" t="str">
        <f>(IF(Y248="","",IF(RIGHT(Y248,2)="10",RIGHT(Y248,2),RIGHT(Y248,1))+0))</f>
        <v/>
      </c>
      <c r="CL248" s="43"/>
      <c r="CM248" s="43"/>
      <c r="CN248" s="43"/>
      <c r="CO248" s="43" t="str">
        <f t="shared" si="309"/>
        <v/>
      </c>
      <c r="CP248" s="43" t="str">
        <f t="shared" si="309"/>
        <v/>
      </c>
      <c r="CQ248" s="43" t="str">
        <f t="shared" si="309"/>
        <v/>
      </c>
      <c r="CR248" s="43" t="str">
        <f t="shared" si="309"/>
        <v/>
      </c>
      <c r="CS248" s="43" t="str">
        <f t="shared" si="309"/>
        <v/>
      </c>
      <c r="CU248" s="58" t="str">
        <f t="shared" si="325"/>
        <v/>
      </c>
      <c r="CV248" s="60" t="str">
        <f t="shared" si="325"/>
        <v/>
      </c>
      <c r="CW248" s="60" t="str">
        <f t="shared" si="325"/>
        <v/>
      </c>
      <c r="CX248" s="60" t="str">
        <f t="shared" si="325"/>
        <v/>
      </c>
      <c r="CY248" s="60" t="str">
        <f t="shared" si="325"/>
        <v/>
      </c>
      <c r="CZ248" s="60" t="str">
        <f t="shared" si="325"/>
        <v>A</v>
      </c>
      <c r="DA248" s="60" t="str">
        <f t="shared" si="325"/>
        <v/>
      </c>
      <c r="DB248" s="59"/>
      <c r="DC248" s="60" t="str">
        <f>(IF(U248="","",IF(BE248&gt;CD248,"H",IF(BE248&lt;CD248,"A","D"))))</f>
        <v/>
      </c>
      <c r="DD248" s="60" t="str">
        <f>(IF(V248="","",IF(BF248&gt;CE248,"H",IF(BF248&lt;CE248,"A","D"))))</f>
        <v/>
      </c>
      <c r="DE248" s="60" t="str">
        <f>(IF(W248="","",IF(BG248&gt;CF248,"H",IF(BG248&lt;CF248,"A","D"))))</f>
        <v/>
      </c>
      <c r="DF248" s="60" t="str">
        <f>(IF(X248="","",IF(BH248&gt;CG248,"H",IF(BH248&lt;CG248,"A","D"))))</f>
        <v/>
      </c>
      <c r="DG248" s="61" t="str">
        <f>(IF(Y248="","",IF(BI248&gt;CH248,"H",IF(BI248&lt;CH248,"A","D"))))</f>
        <v/>
      </c>
      <c r="DK248" s="43"/>
      <c r="DL248" s="43"/>
      <c r="DM248" s="43"/>
      <c r="DN248" s="21"/>
      <c r="DO248" s="21"/>
      <c r="DP248" s="21"/>
      <c r="DQ248" s="21"/>
      <c r="DR248" s="21"/>
      <c r="DT248" s="17" t="str">
        <f t="shared" si="311"/>
        <v>Redhill</v>
      </c>
      <c r="DU248" s="45">
        <f t="shared" si="326"/>
        <v>2</v>
      </c>
      <c r="DV248" s="46">
        <f t="shared" si="327"/>
        <v>0</v>
      </c>
      <c r="DW248" s="46">
        <f t="shared" si="328"/>
        <v>0</v>
      </c>
      <c r="DX248" s="46">
        <f t="shared" si="329"/>
        <v>1</v>
      </c>
      <c r="DY248" s="46">
        <f>COUNTIF(DB$241:DB$253,"A")</f>
        <v>0</v>
      </c>
      <c r="DZ248" s="46">
        <f>COUNTIF(DB$241:DB$253,"D")</f>
        <v>0</v>
      </c>
      <c r="EA248" s="46">
        <f>COUNTIF(DB$241:DB$253,"H")</f>
        <v>1</v>
      </c>
      <c r="EB248" s="45">
        <f t="shared" si="330"/>
        <v>0</v>
      </c>
      <c r="EC248" s="45">
        <f t="shared" si="312"/>
        <v>0</v>
      </c>
      <c r="ED248" s="45">
        <f t="shared" si="312"/>
        <v>2</v>
      </c>
      <c r="EE248" s="47">
        <f>SUM($AW248:$BT248)+SUM(CC$241:CC$253)</f>
        <v>1</v>
      </c>
      <c r="EF248" s="47">
        <f>SUM($BV248:$CS248)+SUM(BD$241:BD$253)</f>
        <v>7</v>
      </c>
      <c r="EG248" s="45">
        <f t="shared" si="313"/>
        <v>0</v>
      </c>
      <c r="EH248" s="47">
        <f t="shared" si="331"/>
        <v>-6</v>
      </c>
      <c r="EI248" s="44"/>
      <c r="EJ248" s="46">
        <f t="shared" si="314"/>
        <v>24</v>
      </c>
      <c r="EK248" s="46">
        <f t="shared" si="315"/>
        <v>1</v>
      </c>
      <c r="EL248" s="46">
        <f t="shared" si="316"/>
        <v>0</v>
      </c>
      <c r="EM248" s="46">
        <f t="shared" si="317"/>
        <v>23</v>
      </c>
      <c r="EN248" s="46">
        <f t="shared" si="318"/>
        <v>15</v>
      </c>
      <c r="EO248" s="46">
        <f t="shared" si="319"/>
        <v>107</v>
      </c>
      <c r="EP248" s="46">
        <f t="shared" si="320"/>
        <v>2</v>
      </c>
      <c r="EQ248" s="46">
        <f t="shared" si="321"/>
        <v>-92</v>
      </c>
      <c r="ES248" s="1">
        <f t="shared" si="332"/>
        <v>1</v>
      </c>
      <c r="ET248" s="1">
        <f t="shared" si="333"/>
        <v>1</v>
      </c>
      <c r="EU248" s="1">
        <f t="shared" si="322"/>
        <v>0</v>
      </c>
      <c r="EV248" s="1">
        <f t="shared" si="322"/>
        <v>1</v>
      </c>
      <c r="EW248" s="1">
        <f t="shared" si="322"/>
        <v>1</v>
      </c>
      <c r="EX248" s="1">
        <f t="shared" si="322"/>
        <v>1</v>
      </c>
      <c r="EY248" s="1">
        <f t="shared" si="322"/>
        <v>1</v>
      </c>
      <c r="EZ248" s="1">
        <f t="shared" si="322"/>
        <v>1</v>
      </c>
    </row>
    <row r="249" spans="1:164" x14ac:dyDescent="0.2">
      <c r="A249" s="1">
        <v>9</v>
      </c>
      <c r="B249" s="1" t="s">
        <v>460</v>
      </c>
      <c r="C249" s="21">
        <v>24</v>
      </c>
      <c r="D249" s="21">
        <v>5</v>
      </c>
      <c r="E249" s="21">
        <v>5</v>
      </c>
      <c r="F249" s="21">
        <v>14</v>
      </c>
      <c r="G249" s="21">
        <v>51</v>
      </c>
      <c r="H249" s="21">
        <v>63</v>
      </c>
      <c r="I249" s="18">
        <v>15</v>
      </c>
      <c r="J249" s="21">
        <v>-12</v>
      </c>
      <c r="L249" s="48" t="s">
        <v>448</v>
      </c>
      <c r="M249" s="86"/>
      <c r="N249" s="53"/>
      <c r="O249" s="53"/>
      <c r="P249" s="53"/>
      <c r="Q249" s="53"/>
      <c r="R249" s="52" t="s">
        <v>184</v>
      </c>
      <c r="S249" s="86"/>
      <c r="T249" s="86"/>
      <c r="U249" s="50"/>
      <c r="V249" s="86"/>
      <c r="W249" s="86"/>
      <c r="X249" s="86"/>
      <c r="Y249" s="70"/>
      <c r="AA249" s="48" t="s">
        <v>448</v>
      </c>
      <c r="AB249" s="86"/>
      <c r="AC249" s="53"/>
      <c r="AD249" s="53"/>
      <c r="AE249" s="53"/>
      <c r="AF249" s="53"/>
      <c r="AG249" s="52" t="s">
        <v>461</v>
      </c>
      <c r="AH249" s="86"/>
      <c r="AI249" s="86"/>
      <c r="AJ249" s="50"/>
      <c r="AK249" s="86"/>
      <c r="AL249" s="86"/>
      <c r="AM249" s="86"/>
      <c r="AN249" s="70"/>
      <c r="AW249" s="58" t="str">
        <f t="shared" si="323"/>
        <v/>
      </c>
      <c r="AX249" s="60" t="str">
        <f t="shared" si="323"/>
        <v/>
      </c>
      <c r="AY249" s="60" t="str">
        <f t="shared" si="323"/>
        <v/>
      </c>
      <c r="AZ249" s="60" t="str">
        <f t="shared" si="323"/>
        <v/>
      </c>
      <c r="BA249" s="60" t="str">
        <f t="shared" si="323"/>
        <v/>
      </c>
      <c r="BB249" s="60">
        <f t="shared" si="323"/>
        <v>1</v>
      </c>
      <c r="BC249" s="60" t="str">
        <f t="shared" si="323"/>
        <v/>
      </c>
      <c r="BD249" s="60" t="str">
        <f>(IF(T249="","",(IF(MID(T249,2,1)="-",LEFT(T249,1),LEFT(T249,2)))+0))</f>
        <v/>
      </c>
      <c r="BE249" s="59"/>
      <c r="BF249" s="60" t="str">
        <f>(IF(V249="","",(IF(MID(V249,2,1)="-",LEFT(V249,1),LEFT(V249,2)))+0))</f>
        <v/>
      </c>
      <c r="BG249" s="60" t="str">
        <f>(IF(W249="","",(IF(MID(W249,2,1)="-",LEFT(W249,1),LEFT(W249,2)))+0))</f>
        <v/>
      </c>
      <c r="BH249" s="60" t="str">
        <f>(IF(X249="","",(IF(MID(X249,2,1)="-",LEFT(X249,1),LEFT(X249,2)))+0))</f>
        <v/>
      </c>
      <c r="BI249" s="61" t="str">
        <f>(IF(Y249="","",(IF(MID(Y249,2,1)="-",LEFT(Y249,1),LEFT(Y249,2)))+0))</f>
        <v/>
      </c>
      <c r="BM249" s="43"/>
      <c r="BN249" s="43"/>
      <c r="BO249" s="43"/>
      <c r="BP249" s="43" t="str">
        <f t="shared" si="307"/>
        <v/>
      </c>
      <c r="BQ249" s="43" t="str">
        <f t="shared" si="307"/>
        <v/>
      </c>
      <c r="BR249" s="43" t="str">
        <f t="shared" si="307"/>
        <v/>
      </c>
      <c r="BS249" s="43" t="str">
        <f t="shared" si="307"/>
        <v/>
      </c>
      <c r="BT249" s="43" t="str">
        <f t="shared" si="307"/>
        <v/>
      </c>
      <c r="BU249" s="71"/>
      <c r="BV249" s="58" t="str">
        <f t="shared" si="324"/>
        <v/>
      </c>
      <c r="BW249" s="60" t="str">
        <f t="shared" si="324"/>
        <v/>
      </c>
      <c r="BX249" s="60" t="str">
        <f t="shared" si="324"/>
        <v/>
      </c>
      <c r="BY249" s="60" t="str">
        <f t="shared" si="324"/>
        <v/>
      </c>
      <c r="BZ249" s="60" t="str">
        <f t="shared" si="324"/>
        <v/>
      </c>
      <c r="CA249" s="60">
        <f t="shared" si="324"/>
        <v>2</v>
      </c>
      <c r="CB249" s="60" t="str">
        <f t="shared" si="324"/>
        <v/>
      </c>
      <c r="CC249" s="60" t="str">
        <f>(IF(T249="","",IF(RIGHT(T249,2)="10",RIGHT(T249,2),RIGHT(T249,1))+0))</f>
        <v/>
      </c>
      <c r="CD249" s="59"/>
      <c r="CE249" s="60" t="str">
        <f>(IF(V249="","",IF(RIGHT(V249,2)="10",RIGHT(V249,2),RIGHT(V249,1))+0))</f>
        <v/>
      </c>
      <c r="CF249" s="60" t="str">
        <f>(IF(W249="","",IF(RIGHT(W249,2)="10",RIGHT(W249,2),RIGHT(W249,1))+0))</f>
        <v/>
      </c>
      <c r="CG249" s="60" t="str">
        <f>(IF(X249="","",IF(RIGHT(X249,2)="10",RIGHT(X249,2),RIGHT(X249,1))+0))</f>
        <v/>
      </c>
      <c r="CH249" s="61" t="str">
        <f>(IF(Y249="","",IF(RIGHT(Y249,2)="10",RIGHT(Y249,2),RIGHT(Y249,1))+0))</f>
        <v/>
      </c>
      <c r="CL249" s="43"/>
      <c r="CM249" s="43"/>
      <c r="CN249" s="43"/>
      <c r="CO249" s="43" t="str">
        <f t="shared" si="309"/>
        <v/>
      </c>
      <c r="CP249" s="43" t="str">
        <f t="shared" si="309"/>
        <v/>
      </c>
      <c r="CQ249" s="43" t="str">
        <f t="shared" si="309"/>
        <v/>
      </c>
      <c r="CR249" s="43" t="str">
        <f t="shared" si="309"/>
        <v/>
      </c>
      <c r="CS249" s="43" t="str">
        <f t="shared" si="309"/>
        <v/>
      </c>
      <c r="CT249" s="17"/>
      <c r="CU249" s="58" t="str">
        <f t="shared" si="325"/>
        <v/>
      </c>
      <c r="CV249" s="60" t="str">
        <f t="shared" si="325"/>
        <v/>
      </c>
      <c r="CW249" s="60" t="str">
        <f t="shared" si="325"/>
        <v/>
      </c>
      <c r="CX249" s="60" t="str">
        <f t="shared" si="325"/>
        <v/>
      </c>
      <c r="CY249" s="60" t="str">
        <f t="shared" si="325"/>
        <v/>
      </c>
      <c r="CZ249" s="60" t="str">
        <f t="shared" si="325"/>
        <v>A</v>
      </c>
      <c r="DA249" s="60" t="str">
        <f t="shared" si="325"/>
        <v/>
      </c>
      <c r="DB249" s="60" t="str">
        <f>(IF(T249="","",IF(BD249&gt;CC249,"H",IF(BD249&lt;CC249,"A","D"))))</f>
        <v/>
      </c>
      <c r="DC249" s="59"/>
      <c r="DD249" s="60" t="str">
        <f>(IF(V249="","",IF(BF249&gt;CE249,"H",IF(BF249&lt;CE249,"A","D"))))</f>
        <v/>
      </c>
      <c r="DE249" s="60" t="str">
        <f>(IF(W249="","",IF(BG249&gt;CF249,"H",IF(BG249&lt;CF249,"A","D"))))</f>
        <v/>
      </c>
      <c r="DF249" s="60" t="str">
        <f>(IF(X249="","",IF(BH249&gt;CG249,"H",IF(BH249&lt;CG249,"A","D"))))</f>
        <v/>
      </c>
      <c r="DG249" s="61" t="str">
        <f>(IF(Y249="","",IF(BI249&gt;CH249,"H",IF(BI249&lt;CH249,"A","D"))))</f>
        <v/>
      </c>
      <c r="DK249" s="43"/>
      <c r="DL249" s="43"/>
      <c r="DM249" s="43"/>
      <c r="DN249" s="21"/>
      <c r="DO249" s="21"/>
      <c r="DP249" s="21"/>
      <c r="DQ249" s="21"/>
      <c r="DR249" s="21"/>
      <c r="DS249" s="17"/>
      <c r="DT249" s="17" t="str">
        <f t="shared" si="311"/>
        <v>Sutton Untied</v>
      </c>
      <c r="DU249" s="45">
        <f t="shared" si="326"/>
        <v>2</v>
      </c>
      <c r="DV249" s="46">
        <f t="shared" si="327"/>
        <v>0</v>
      </c>
      <c r="DW249" s="46">
        <f t="shared" si="328"/>
        <v>0</v>
      </c>
      <c r="DX249" s="46">
        <f t="shared" si="329"/>
        <v>1</v>
      </c>
      <c r="DY249" s="46">
        <f>COUNTIF(DC$241:DC$253,"A")</f>
        <v>1</v>
      </c>
      <c r="DZ249" s="46">
        <f>COUNTIF(DC$241:DC$253,"D")</f>
        <v>0</v>
      </c>
      <c r="EA249" s="46">
        <f>COUNTIF(DC$241:DC$253,"H")</f>
        <v>0</v>
      </c>
      <c r="EB249" s="45">
        <f t="shared" si="330"/>
        <v>1</v>
      </c>
      <c r="EC249" s="45">
        <f t="shared" si="312"/>
        <v>0</v>
      </c>
      <c r="ED249" s="45">
        <f t="shared" si="312"/>
        <v>1</v>
      </c>
      <c r="EE249" s="47">
        <f>SUM($AW249:$BT249)+SUM(CD$241:CD$253)</f>
        <v>2</v>
      </c>
      <c r="EF249" s="47">
        <f>SUM($BV249:$CS249)+SUM(BE$241:BE$253)</f>
        <v>2</v>
      </c>
      <c r="EG249" s="45">
        <f t="shared" si="313"/>
        <v>2</v>
      </c>
      <c r="EH249" s="47">
        <f t="shared" si="331"/>
        <v>0</v>
      </c>
      <c r="EI249" s="44"/>
      <c r="EJ249" s="46">
        <f t="shared" si="314"/>
        <v>24</v>
      </c>
      <c r="EK249" s="46">
        <f t="shared" si="315"/>
        <v>14</v>
      </c>
      <c r="EL249" s="46">
        <f t="shared" si="316"/>
        <v>3</v>
      </c>
      <c r="EM249" s="46">
        <f t="shared" si="317"/>
        <v>7</v>
      </c>
      <c r="EN249" s="46">
        <f t="shared" si="318"/>
        <v>64</v>
      </c>
      <c r="EO249" s="46">
        <f t="shared" si="319"/>
        <v>28</v>
      </c>
      <c r="EP249" s="46">
        <f t="shared" si="320"/>
        <v>31</v>
      </c>
      <c r="EQ249" s="46">
        <f t="shared" si="321"/>
        <v>36</v>
      </c>
      <c r="ER249" s="17"/>
      <c r="ES249" s="1">
        <f t="shared" si="332"/>
        <v>1</v>
      </c>
      <c r="ET249" s="1">
        <f t="shared" si="333"/>
        <v>1</v>
      </c>
      <c r="EU249" s="1">
        <f t="shared" si="322"/>
        <v>1</v>
      </c>
      <c r="EV249" s="1">
        <f t="shared" si="322"/>
        <v>1</v>
      </c>
      <c r="EW249" s="1">
        <f t="shared" si="322"/>
        <v>1</v>
      </c>
      <c r="EX249" s="1">
        <f t="shared" si="322"/>
        <v>1</v>
      </c>
      <c r="EY249" s="1">
        <f t="shared" si="322"/>
        <v>1</v>
      </c>
      <c r="EZ249" s="1">
        <f t="shared" si="322"/>
        <v>1</v>
      </c>
    </row>
    <row r="250" spans="1:164" x14ac:dyDescent="0.2">
      <c r="A250" s="1">
        <v>10</v>
      </c>
      <c r="B250" s="1" t="s">
        <v>445</v>
      </c>
      <c r="C250" s="21">
        <v>24</v>
      </c>
      <c r="D250" s="21">
        <v>7</v>
      </c>
      <c r="E250" s="21">
        <v>1</v>
      </c>
      <c r="F250" s="21">
        <v>16</v>
      </c>
      <c r="G250" s="21">
        <v>40</v>
      </c>
      <c r="H250" s="21">
        <v>61</v>
      </c>
      <c r="I250" s="18">
        <v>15</v>
      </c>
      <c r="J250" s="21">
        <v>-21</v>
      </c>
      <c r="L250" s="48" t="s">
        <v>460</v>
      </c>
      <c r="M250" s="86"/>
      <c r="N250" s="53"/>
      <c r="O250" s="53"/>
      <c r="P250" s="53"/>
      <c r="Q250" s="53"/>
      <c r="R250" s="52" t="s">
        <v>110</v>
      </c>
      <c r="S250" s="86"/>
      <c r="T250" s="86"/>
      <c r="U250" s="86"/>
      <c r="V250" s="50"/>
      <c r="W250" s="86"/>
      <c r="X250" s="86"/>
      <c r="Y250" s="90"/>
      <c r="AA250" s="48" t="s">
        <v>460</v>
      </c>
      <c r="AB250" s="86"/>
      <c r="AC250" s="53"/>
      <c r="AD250" s="53"/>
      <c r="AE250" s="53"/>
      <c r="AF250" s="53"/>
      <c r="AG250" s="52" t="s">
        <v>400</v>
      </c>
      <c r="AH250" s="86"/>
      <c r="AI250" s="86"/>
      <c r="AJ250" s="86"/>
      <c r="AK250" s="50"/>
      <c r="AL250" s="86"/>
      <c r="AM250" s="86"/>
      <c r="AN250" s="90"/>
      <c r="AW250" s="58" t="str">
        <f t="shared" si="323"/>
        <v/>
      </c>
      <c r="AX250" s="60" t="str">
        <f t="shared" si="323"/>
        <v/>
      </c>
      <c r="AY250" s="60" t="str">
        <f t="shared" si="323"/>
        <v/>
      </c>
      <c r="AZ250" s="60" t="str">
        <f t="shared" si="323"/>
        <v/>
      </c>
      <c r="BA250" s="60" t="str">
        <f t="shared" si="323"/>
        <v/>
      </c>
      <c r="BB250" s="60">
        <f t="shared" si="323"/>
        <v>1</v>
      </c>
      <c r="BC250" s="60" t="str">
        <f t="shared" si="323"/>
        <v/>
      </c>
      <c r="BD250" s="60" t="str">
        <f>(IF(T250="","",(IF(MID(T250,2,1)="-",LEFT(T250,1),LEFT(T250,2)))+0))</f>
        <v/>
      </c>
      <c r="BE250" s="60" t="str">
        <f>(IF(U250="","",(IF(MID(U250,2,1)="-",LEFT(U250,1),LEFT(U250,2)))+0))</f>
        <v/>
      </c>
      <c r="BF250" s="59"/>
      <c r="BG250" s="60" t="str">
        <f>(IF(W250="","",(IF(MID(W250,2,1)="-",LEFT(W250,1),LEFT(W250,2)))+0))</f>
        <v/>
      </c>
      <c r="BH250" s="60" t="str">
        <f>(IF(X250="","",(IF(MID(X250,2,1)="-",LEFT(X250,1),LEFT(X250,2)))+0))</f>
        <v/>
      </c>
      <c r="BI250" s="61" t="str">
        <f>(IF(Y250="","",(IF(MID(Y250,2,1)="-",LEFT(Y250,1),LEFT(Y250,2)))+0))</f>
        <v/>
      </c>
      <c r="BM250" s="43"/>
      <c r="BN250" s="43"/>
      <c r="BO250" s="43"/>
      <c r="BP250" s="43" t="str">
        <f t="shared" si="307"/>
        <v/>
      </c>
      <c r="BQ250" s="43" t="str">
        <f t="shared" si="307"/>
        <v/>
      </c>
      <c r="BR250" s="43" t="str">
        <f t="shared" si="307"/>
        <v/>
      </c>
      <c r="BS250" s="43" t="str">
        <f t="shared" si="307"/>
        <v/>
      </c>
      <c r="BT250" s="43" t="str">
        <f t="shared" si="307"/>
        <v/>
      </c>
      <c r="BU250" s="44"/>
      <c r="BV250" s="58" t="str">
        <f t="shared" si="324"/>
        <v/>
      </c>
      <c r="BW250" s="60" t="str">
        <f t="shared" si="324"/>
        <v/>
      </c>
      <c r="BX250" s="60" t="str">
        <f t="shared" si="324"/>
        <v/>
      </c>
      <c r="BY250" s="60" t="str">
        <f t="shared" si="324"/>
        <v/>
      </c>
      <c r="BZ250" s="60" t="str">
        <f t="shared" si="324"/>
        <v/>
      </c>
      <c r="CA250" s="60">
        <f t="shared" si="324"/>
        <v>1</v>
      </c>
      <c r="CB250" s="60" t="str">
        <f t="shared" si="324"/>
        <v/>
      </c>
      <c r="CC250" s="60" t="str">
        <f>(IF(T250="","",IF(RIGHT(T250,2)="10",RIGHT(T250,2),RIGHT(T250,1))+0))</f>
        <v/>
      </c>
      <c r="CD250" s="60" t="str">
        <f>(IF(U250="","",IF(RIGHT(U250,2)="10",RIGHT(U250,2),RIGHT(U250,1))+0))</f>
        <v/>
      </c>
      <c r="CE250" s="59"/>
      <c r="CF250" s="60" t="str">
        <f>(IF(W250="","",IF(RIGHT(W250,2)="10",RIGHT(W250,2),RIGHT(W250,1))+0))</f>
        <v/>
      </c>
      <c r="CG250" s="60" t="str">
        <f>(IF(X250="","",IF(RIGHT(X250,2)="10",RIGHT(X250,2),RIGHT(X250,1))+0))</f>
        <v/>
      </c>
      <c r="CH250" s="61" t="str">
        <f>(IF(Y250="","",IF(RIGHT(Y250,2)="10",RIGHT(Y250,2),RIGHT(Y250,1))+0))</f>
        <v/>
      </c>
      <c r="CL250" s="43"/>
      <c r="CM250" s="43"/>
      <c r="CN250" s="43"/>
      <c r="CO250" s="43" t="str">
        <f t="shared" si="309"/>
        <v/>
      </c>
      <c r="CP250" s="43" t="str">
        <f t="shared" si="309"/>
        <v/>
      </c>
      <c r="CQ250" s="43" t="str">
        <f t="shared" si="309"/>
        <v/>
      </c>
      <c r="CR250" s="43" t="str">
        <f t="shared" si="309"/>
        <v/>
      </c>
      <c r="CS250" s="43" t="str">
        <f t="shared" si="309"/>
        <v/>
      </c>
      <c r="CU250" s="58" t="str">
        <f t="shared" si="325"/>
        <v/>
      </c>
      <c r="CV250" s="60" t="str">
        <f t="shared" si="325"/>
        <v/>
      </c>
      <c r="CW250" s="60" t="str">
        <f t="shared" si="325"/>
        <v/>
      </c>
      <c r="CX250" s="60" t="str">
        <f t="shared" si="325"/>
        <v/>
      </c>
      <c r="CY250" s="60" t="str">
        <f t="shared" si="325"/>
        <v/>
      </c>
      <c r="CZ250" s="60" t="str">
        <f t="shared" si="325"/>
        <v>D</v>
      </c>
      <c r="DA250" s="60" t="str">
        <f t="shared" si="325"/>
        <v/>
      </c>
      <c r="DB250" s="60" t="str">
        <f>(IF(T250="","",IF(BD250&gt;CC250,"H",IF(BD250&lt;CC250,"A","D"))))</f>
        <v/>
      </c>
      <c r="DC250" s="60" t="str">
        <f>(IF(U250="","",IF(BE250&gt;CD250,"H",IF(BE250&lt;CD250,"A","D"))))</f>
        <v/>
      </c>
      <c r="DD250" s="59"/>
      <c r="DE250" s="60" t="str">
        <f>(IF(W250="","",IF(BG250&gt;CF250,"H",IF(BG250&lt;CF250,"A","D"))))</f>
        <v/>
      </c>
      <c r="DF250" s="60" t="str">
        <f>(IF(X250="","",IF(BH250&gt;CG250,"H",IF(BH250&lt;CG250,"A","D"))))</f>
        <v/>
      </c>
      <c r="DG250" s="61" t="str">
        <f>(IF(Y250="","",IF(BI250&gt;CH250,"H",IF(BI250&lt;CH250,"A","D"))))</f>
        <v/>
      </c>
      <c r="DK250" s="43"/>
      <c r="DL250" s="43"/>
      <c r="DM250" s="43"/>
      <c r="DN250" s="21"/>
      <c r="DO250" s="21"/>
      <c r="DP250" s="21"/>
      <c r="DQ250" s="21"/>
      <c r="DR250" s="21"/>
      <c r="DT250" s="17" t="str">
        <f t="shared" si="311"/>
        <v>Three Bridges</v>
      </c>
      <c r="DU250" s="45">
        <f t="shared" si="326"/>
        <v>2</v>
      </c>
      <c r="DV250" s="46">
        <f t="shared" si="327"/>
        <v>0</v>
      </c>
      <c r="DW250" s="46">
        <f t="shared" si="328"/>
        <v>1</v>
      </c>
      <c r="DX250" s="46">
        <f t="shared" si="329"/>
        <v>0</v>
      </c>
      <c r="DY250" s="46">
        <f>COUNTIF(DD$241:DD$253,"A")</f>
        <v>0</v>
      </c>
      <c r="DZ250" s="46">
        <f>COUNTIF(DD$241:DD$253,"D")</f>
        <v>0</v>
      </c>
      <c r="EA250" s="46">
        <f>COUNTIF(DD$241:DD$253,"H")</f>
        <v>1</v>
      </c>
      <c r="EB250" s="45">
        <f t="shared" si="330"/>
        <v>0</v>
      </c>
      <c r="EC250" s="45">
        <f t="shared" si="312"/>
        <v>1</v>
      </c>
      <c r="ED250" s="45">
        <f t="shared" si="312"/>
        <v>1</v>
      </c>
      <c r="EE250" s="47">
        <f>SUM($AW250:$BT250)+SUM(CE$241:CE$253)</f>
        <v>2</v>
      </c>
      <c r="EF250" s="47">
        <f>SUM($BV250:$CS250)+SUM(BF$241:BF$253)</f>
        <v>4</v>
      </c>
      <c r="EG250" s="45">
        <f t="shared" si="313"/>
        <v>1</v>
      </c>
      <c r="EH250" s="47">
        <f t="shared" si="331"/>
        <v>-2</v>
      </c>
      <c r="EI250" s="44"/>
      <c r="EJ250" s="46">
        <f t="shared" si="314"/>
        <v>24</v>
      </c>
      <c r="EK250" s="46">
        <f t="shared" si="315"/>
        <v>5</v>
      </c>
      <c r="EL250" s="46">
        <f t="shared" si="316"/>
        <v>5</v>
      </c>
      <c r="EM250" s="46">
        <f t="shared" si="317"/>
        <v>14</v>
      </c>
      <c r="EN250" s="46">
        <f t="shared" si="318"/>
        <v>51</v>
      </c>
      <c r="EO250" s="46">
        <f t="shared" si="319"/>
        <v>63</v>
      </c>
      <c r="EP250" s="46">
        <f t="shared" si="320"/>
        <v>15</v>
      </c>
      <c r="EQ250" s="46">
        <f t="shared" si="321"/>
        <v>-12</v>
      </c>
      <c r="ES250" s="1">
        <f t="shared" si="332"/>
        <v>1</v>
      </c>
      <c r="ET250" s="1">
        <f t="shared" si="333"/>
        <v>1</v>
      </c>
      <c r="EU250" s="1">
        <f t="shared" si="322"/>
        <v>1</v>
      </c>
      <c r="EV250" s="1">
        <f t="shared" si="322"/>
        <v>1</v>
      </c>
      <c r="EW250" s="1">
        <f t="shared" si="322"/>
        <v>1</v>
      </c>
      <c r="EX250" s="1">
        <f t="shared" si="322"/>
        <v>1</v>
      </c>
      <c r="EY250" s="1">
        <f t="shared" si="322"/>
        <v>1</v>
      </c>
      <c r="EZ250" s="1">
        <f t="shared" si="322"/>
        <v>1</v>
      </c>
    </row>
    <row r="251" spans="1:164" x14ac:dyDescent="0.2">
      <c r="A251" s="1">
        <v>11</v>
      </c>
      <c r="B251" s="1" t="s">
        <v>273</v>
      </c>
      <c r="C251" s="21">
        <v>24</v>
      </c>
      <c r="D251" s="21">
        <v>6</v>
      </c>
      <c r="E251" s="21">
        <v>2</v>
      </c>
      <c r="F251" s="21">
        <v>16</v>
      </c>
      <c r="G251" s="21">
        <v>27</v>
      </c>
      <c r="H251" s="21">
        <v>65</v>
      </c>
      <c r="I251" s="18">
        <v>14</v>
      </c>
      <c r="J251" s="21">
        <v>-38</v>
      </c>
      <c r="L251" s="48" t="s">
        <v>388</v>
      </c>
      <c r="M251" s="86"/>
      <c r="N251" s="53"/>
      <c r="O251" s="53"/>
      <c r="P251" s="53"/>
      <c r="Q251" s="53"/>
      <c r="R251" s="52" t="s">
        <v>110</v>
      </c>
      <c r="S251" s="86"/>
      <c r="T251" s="86"/>
      <c r="U251" s="86"/>
      <c r="V251" s="86"/>
      <c r="W251" s="50"/>
      <c r="X251" s="86"/>
      <c r="Y251" s="90"/>
      <c r="AA251" s="48" t="s">
        <v>388</v>
      </c>
      <c r="AB251" s="86"/>
      <c r="AC251" s="53"/>
      <c r="AD251" s="53"/>
      <c r="AE251" s="53"/>
      <c r="AF251" s="53"/>
      <c r="AG251" s="52" t="s">
        <v>329</v>
      </c>
      <c r="AH251" s="86"/>
      <c r="AI251" s="86"/>
      <c r="AJ251" s="86"/>
      <c r="AK251" s="86"/>
      <c r="AL251" s="50"/>
      <c r="AM251" s="86"/>
      <c r="AN251" s="90"/>
      <c r="AW251" s="58" t="str">
        <f t="shared" si="323"/>
        <v/>
      </c>
      <c r="AX251" s="60" t="str">
        <f t="shared" si="323"/>
        <v/>
      </c>
      <c r="AY251" s="60" t="str">
        <f t="shared" si="323"/>
        <v/>
      </c>
      <c r="AZ251" s="60" t="str">
        <f t="shared" si="323"/>
        <v/>
      </c>
      <c r="BA251" s="60" t="str">
        <f t="shared" si="323"/>
        <v/>
      </c>
      <c r="BB251" s="60">
        <f t="shared" si="323"/>
        <v>1</v>
      </c>
      <c r="BC251" s="60" t="str">
        <f t="shared" si="323"/>
        <v/>
      </c>
      <c r="BD251" s="60" t="str">
        <f>(IF(T251="","",(IF(MID(T251,2,1)="-",LEFT(T251,1),LEFT(T251,2)))+0))</f>
        <v/>
      </c>
      <c r="BE251" s="60" t="str">
        <f>(IF(U251="","",(IF(MID(U251,2,1)="-",LEFT(U251,1),LEFT(U251,2)))+0))</f>
        <v/>
      </c>
      <c r="BF251" s="60" t="str">
        <f>(IF(V251="","",(IF(MID(V251,2,1)="-",LEFT(V251,1),LEFT(V251,2)))+0))</f>
        <v/>
      </c>
      <c r="BG251" s="59"/>
      <c r="BH251" s="60" t="str">
        <f>(IF(X251="","",(IF(MID(X251,2,1)="-",LEFT(X251,1),LEFT(X251,2)))+0))</f>
        <v/>
      </c>
      <c r="BI251" s="61" t="str">
        <f>(IF(Y251="","",(IF(MID(Y251,2,1)="-",LEFT(Y251,1),LEFT(Y251,2)))+0))</f>
        <v/>
      </c>
      <c r="BM251" s="43"/>
      <c r="BN251" s="43"/>
      <c r="BO251" s="43"/>
      <c r="BP251" s="43" t="str">
        <f t="shared" si="307"/>
        <v/>
      </c>
      <c r="BQ251" s="43" t="str">
        <f t="shared" si="307"/>
        <v/>
      </c>
      <c r="BR251" s="43" t="str">
        <f t="shared" si="307"/>
        <v/>
      </c>
      <c r="BS251" s="43" t="str">
        <f t="shared" si="307"/>
        <v/>
      </c>
      <c r="BT251" s="43" t="str">
        <f t="shared" si="307"/>
        <v/>
      </c>
      <c r="BU251" s="44"/>
      <c r="BV251" s="58" t="str">
        <f t="shared" si="324"/>
        <v/>
      </c>
      <c r="BW251" s="60" t="str">
        <f t="shared" si="324"/>
        <v/>
      </c>
      <c r="BX251" s="60" t="str">
        <f t="shared" si="324"/>
        <v/>
      </c>
      <c r="BY251" s="60" t="str">
        <f t="shared" si="324"/>
        <v/>
      </c>
      <c r="BZ251" s="60" t="str">
        <f t="shared" si="324"/>
        <v/>
      </c>
      <c r="CA251" s="60">
        <f t="shared" si="324"/>
        <v>1</v>
      </c>
      <c r="CB251" s="60" t="str">
        <f t="shared" si="324"/>
        <v/>
      </c>
      <c r="CC251" s="60" t="str">
        <f>(IF(T251="","",IF(RIGHT(T251,2)="10",RIGHT(T251,2),RIGHT(T251,1))+0))</f>
        <v/>
      </c>
      <c r="CD251" s="60" t="str">
        <f>(IF(U251="","",IF(RIGHT(U251,2)="10",RIGHT(U251,2),RIGHT(U251,1))+0))</f>
        <v/>
      </c>
      <c r="CE251" s="60" t="str">
        <f>(IF(V251="","",IF(RIGHT(V251,2)="10",RIGHT(V251,2),RIGHT(V251,1))+0))</f>
        <v/>
      </c>
      <c r="CF251" s="59"/>
      <c r="CG251" s="60" t="str">
        <f>(IF(X251="","",IF(RIGHT(X251,2)="10",RIGHT(X251,2),RIGHT(X251,1))+0))</f>
        <v/>
      </c>
      <c r="CH251" s="61" t="str">
        <f>(IF(Y251="","",IF(RIGHT(Y251,2)="10",RIGHT(Y251,2),RIGHT(Y251,1))+0))</f>
        <v/>
      </c>
      <c r="CL251" s="43"/>
      <c r="CM251" s="43"/>
      <c r="CN251" s="43"/>
      <c r="CO251" s="43" t="str">
        <f t="shared" si="309"/>
        <v/>
      </c>
      <c r="CP251" s="43" t="str">
        <f t="shared" si="309"/>
        <v/>
      </c>
      <c r="CQ251" s="43" t="str">
        <f t="shared" si="309"/>
        <v/>
      </c>
      <c r="CR251" s="43" t="str">
        <f t="shared" si="309"/>
        <v/>
      </c>
      <c r="CS251" s="43" t="str">
        <f t="shared" si="309"/>
        <v/>
      </c>
      <c r="CU251" s="58" t="str">
        <f t="shared" si="325"/>
        <v/>
      </c>
      <c r="CV251" s="60" t="str">
        <f t="shared" si="325"/>
        <v/>
      </c>
      <c r="CW251" s="60" t="str">
        <f t="shared" si="325"/>
        <v/>
      </c>
      <c r="CX251" s="60" t="str">
        <f t="shared" si="325"/>
        <v/>
      </c>
      <c r="CY251" s="60" t="str">
        <f t="shared" si="325"/>
        <v/>
      </c>
      <c r="CZ251" s="60" t="str">
        <f t="shared" si="325"/>
        <v>D</v>
      </c>
      <c r="DA251" s="60" t="str">
        <f t="shared" si="325"/>
        <v/>
      </c>
      <c r="DB251" s="60" t="str">
        <f>(IF(T251="","",IF(BD251&gt;CC251,"H",IF(BD251&lt;CC251,"A","D"))))</f>
        <v/>
      </c>
      <c r="DC251" s="60" t="str">
        <f>(IF(U251="","",IF(BE251&gt;CD251,"H",IF(BE251&lt;CD251,"A","D"))))</f>
        <v/>
      </c>
      <c r="DD251" s="60" t="str">
        <f>(IF(V251="","",IF(BF251&gt;CE251,"H",IF(BF251&lt;CE251,"A","D"))))</f>
        <v/>
      </c>
      <c r="DE251" s="59"/>
      <c r="DF251" s="60" t="str">
        <f>(IF(X251="","",IF(BH251&gt;CG251,"H",IF(BH251&lt;CG251,"A","D"))))</f>
        <v/>
      </c>
      <c r="DG251" s="61" t="str">
        <f>(IF(Y251="","",IF(BI251&gt;CH251,"H",IF(BI251&lt;CH251,"A","D"))))</f>
        <v/>
      </c>
      <c r="DK251" s="43"/>
      <c r="DL251" s="43"/>
      <c r="DM251" s="43"/>
      <c r="DN251" s="21"/>
      <c r="DO251" s="21"/>
      <c r="DP251" s="21"/>
      <c r="DQ251" s="21"/>
      <c r="DR251" s="21"/>
      <c r="DT251" s="17" t="str">
        <f t="shared" si="311"/>
        <v>Tooting &amp; Mitcham</v>
      </c>
      <c r="DU251" s="45">
        <f t="shared" si="326"/>
        <v>2</v>
      </c>
      <c r="DV251" s="46">
        <f t="shared" si="327"/>
        <v>0</v>
      </c>
      <c r="DW251" s="46">
        <f t="shared" si="328"/>
        <v>1</v>
      </c>
      <c r="DX251" s="46">
        <f t="shared" si="329"/>
        <v>0</v>
      </c>
      <c r="DY251" s="46">
        <f>COUNTIF(DE$241:DE$253,"A")</f>
        <v>0</v>
      </c>
      <c r="DZ251" s="46">
        <f>COUNTIF(DE$241:DE$253,"D")</f>
        <v>0</v>
      </c>
      <c r="EA251" s="46">
        <f>COUNTIF(DE$241:DE$253,"H")</f>
        <v>1</v>
      </c>
      <c r="EB251" s="45">
        <f t="shared" si="330"/>
        <v>0</v>
      </c>
      <c r="EC251" s="45">
        <f t="shared" si="312"/>
        <v>1</v>
      </c>
      <c r="ED251" s="45">
        <f t="shared" si="312"/>
        <v>1</v>
      </c>
      <c r="EE251" s="47">
        <f>SUM($AW251:$BT251)+SUM(CF$241:CF$253)</f>
        <v>2</v>
      </c>
      <c r="EF251" s="47">
        <f>SUM($BV251:$CS251)+SUM(BG$241:BG$253)</f>
        <v>4</v>
      </c>
      <c r="EG251" s="45">
        <f t="shared" si="313"/>
        <v>1</v>
      </c>
      <c r="EH251" s="47">
        <f t="shared" si="331"/>
        <v>-2</v>
      </c>
      <c r="EI251" s="44"/>
      <c r="EJ251" s="46">
        <f t="shared" si="314"/>
        <v>24</v>
      </c>
      <c r="EK251" s="46">
        <f t="shared" si="315"/>
        <v>13</v>
      </c>
      <c r="EL251" s="46">
        <f t="shared" si="316"/>
        <v>7</v>
      </c>
      <c r="EM251" s="46">
        <f t="shared" si="317"/>
        <v>4</v>
      </c>
      <c r="EN251" s="46">
        <f t="shared" si="318"/>
        <v>73</v>
      </c>
      <c r="EO251" s="46">
        <f t="shared" si="319"/>
        <v>28</v>
      </c>
      <c r="EP251" s="46">
        <f t="shared" si="320"/>
        <v>33</v>
      </c>
      <c r="EQ251" s="46">
        <f t="shared" si="321"/>
        <v>45</v>
      </c>
      <c r="ES251" s="1">
        <f t="shared" si="332"/>
        <v>1</v>
      </c>
      <c r="ET251" s="1">
        <f t="shared" si="333"/>
        <v>1</v>
      </c>
      <c r="EU251" s="1">
        <f t="shared" si="322"/>
        <v>1</v>
      </c>
      <c r="EV251" s="1">
        <f t="shared" si="322"/>
        <v>1</v>
      </c>
      <c r="EW251" s="1">
        <f t="shared" si="322"/>
        <v>1</v>
      </c>
      <c r="EX251" s="1">
        <f t="shared" si="322"/>
        <v>1</v>
      </c>
      <c r="EY251" s="1">
        <f t="shared" si="322"/>
        <v>1</v>
      </c>
      <c r="EZ251" s="1">
        <f t="shared" si="322"/>
        <v>1</v>
      </c>
    </row>
    <row r="252" spans="1:164" x14ac:dyDescent="0.2">
      <c r="A252" s="1">
        <v>12</v>
      </c>
      <c r="B252" s="1" t="s">
        <v>377</v>
      </c>
      <c r="C252" s="21">
        <v>24</v>
      </c>
      <c r="D252" s="21">
        <v>6</v>
      </c>
      <c r="E252" s="21">
        <v>2</v>
      </c>
      <c r="F252" s="21">
        <v>16</v>
      </c>
      <c r="G252" s="21">
        <v>30</v>
      </c>
      <c r="H252" s="21">
        <v>82</v>
      </c>
      <c r="I252" s="18">
        <v>14</v>
      </c>
      <c r="J252" s="21">
        <v>-52</v>
      </c>
      <c r="L252" s="48" t="s">
        <v>377</v>
      </c>
      <c r="M252" s="86"/>
      <c r="N252" s="53"/>
      <c r="O252" s="53"/>
      <c r="P252" s="53"/>
      <c r="Q252" s="53"/>
      <c r="R252" s="52" t="s">
        <v>139</v>
      </c>
      <c r="S252" s="86"/>
      <c r="T252" s="86"/>
      <c r="U252" s="53"/>
      <c r="V252" s="86"/>
      <c r="W252" s="86"/>
      <c r="X252" s="50"/>
      <c r="Y252" s="90"/>
      <c r="AA252" s="48" t="s">
        <v>377</v>
      </c>
      <c r="AB252" s="86"/>
      <c r="AC252" s="53"/>
      <c r="AD252" s="53"/>
      <c r="AE252" s="53"/>
      <c r="AF252" s="53"/>
      <c r="AG252" s="52" t="s">
        <v>462</v>
      </c>
      <c r="AH252" s="86"/>
      <c r="AI252" s="86"/>
      <c r="AJ252" s="53"/>
      <c r="AK252" s="86"/>
      <c r="AL252" s="86"/>
      <c r="AM252" s="50"/>
      <c r="AN252" s="90"/>
      <c r="AW252" s="58" t="str">
        <f t="shared" si="323"/>
        <v/>
      </c>
      <c r="AX252" s="60" t="str">
        <f t="shared" si="323"/>
        <v/>
      </c>
      <c r="AY252" s="60" t="str">
        <f t="shared" si="323"/>
        <v/>
      </c>
      <c r="AZ252" s="60" t="str">
        <f t="shared" si="323"/>
        <v/>
      </c>
      <c r="BA252" s="60" t="str">
        <f t="shared" si="323"/>
        <v/>
      </c>
      <c r="BB252" s="60">
        <f t="shared" si="323"/>
        <v>0</v>
      </c>
      <c r="BC252" s="60" t="str">
        <f t="shared" si="323"/>
        <v/>
      </c>
      <c r="BD252" s="60" t="str">
        <f>(IF(T252="","",(IF(MID(T252,2,1)="-",LEFT(T252,1),LEFT(T252,2)))+0))</f>
        <v/>
      </c>
      <c r="BE252" s="60" t="str">
        <f>(IF(U252="","",(IF(MID(U252,2,1)="-",LEFT(U252,1),LEFT(U252,2)))+0))</f>
        <v/>
      </c>
      <c r="BF252" s="60" t="str">
        <f>(IF(V252="","",(IF(MID(V252,2,1)="-",LEFT(V252,1),LEFT(V252,2)))+0))</f>
        <v/>
      </c>
      <c r="BG252" s="60" t="str">
        <f>(IF(W252="","",(IF(MID(W252,2,1)="-",LEFT(W252,1),LEFT(W252,2)))+0))</f>
        <v/>
      </c>
      <c r="BH252" s="59"/>
      <c r="BI252" s="61" t="str">
        <f>(IF(Y252="","",(IF(MID(Y252,2,1)="-",LEFT(Y252,1),LEFT(Y252,2)))+0))</f>
        <v/>
      </c>
      <c r="BM252" s="43"/>
      <c r="BN252" s="43"/>
      <c r="BO252" s="43"/>
      <c r="BP252" s="43" t="str">
        <f t="shared" si="307"/>
        <v/>
      </c>
      <c r="BQ252" s="43" t="str">
        <f t="shared" si="307"/>
        <v/>
      </c>
      <c r="BR252" s="43" t="str">
        <f t="shared" si="307"/>
        <v/>
      </c>
      <c r="BS252" s="43" t="str">
        <f t="shared" si="307"/>
        <v/>
      </c>
      <c r="BT252" s="43" t="str">
        <f t="shared" si="307"/>
        <v/>
      </c>
      <c r="BU252" s="44"/>
      <c r="BV252" s="58" t="str">
        <f t="shared" si="324"/>
        <v/>
      </c>
      <c r="BW252" s="60" t="str">
        <f t="shared" si="324"/>
        <v/>
      </c>
      <c r="BX252" s="60" t="str">
        <f t="shared" si="324"/>
        <v/>
      </c>
      <c r="BY252" s="60" t="str">
        <f t="shared" si="324"/>
        <v/>
      </c>
      <c r="BZ252" s="60" t="str">
        <f t="shared" si="324"/>
        <v/>
      </c>
      <c r="CA252" s="60">
        <f t="shared" si="324"/>
        <v>3</v>
      </c>
      <c r="CB252" s="60" t="str">
        <f t="shared" si="324"/>
        <v/>
      </c>
      <c r="CC252" s="60" t="str">
        <f>(IF(T252="","",IF(RIGHT(T252,2)="10",RIGHT(T252,2),RIGHT(T252,1))+0))</f>
        <v/>
      </c>
      <c r="CD252" s="60" t="str">
        <f>(IF(U252="","",IF(RIGHT(U252,2)="10",RIGHT(U252,2),RIGHT(U252,1))+0))</f>
        <v/>
      </c>
      <c r="CE252" s="60" t="str">
        <f>(IF(V252="","",IF(RIGHT(V252,2)="10",RIGHT(V252,2),RIGHT(V252,1))+0))</f>
        <v/>
      </c>
      <c r="CF252" s="60" t="str">
        <f>(IF(W252="","",IF(RIGHT(W252,2)="10",RIGHT(W252,2),RIGHT(W252,1))+0))</f>
        <v/>
      </c>
      <c r="CG252" s="59"/>
      <c r="CH252" s="61" t="str">
        <f>(IF(Y252="","",IF(RIGHT(Y252,2)="10",RIGHT(Y252,2),RIGHT(Y252,1))+0))</f>
        <v/>
      </c>
      <c r="CL252" s="43"/>
      <c r="CM252" s="43"/>
      <c r="CN252" s="43"/>
      <c r="CO252" s="43" t="str">
        <f t="shared" si="309"/>
        <v/>
      </c>
      <c r="CP252" s="43" t="str">
        <f t="shared" si="309"/>
        <v/>
      </c>
      <c r="CQ252" s="43" t="str">
        <f t="shared" si="309"/>
        <v/>
      </c>
      <c r="CR252" s="43" t="str">
        <f t="shared" si="309"/>
        <v/>
      </c>
      <c r="CS252" s="43" t="str">
        <f t="shared" si="309"/>
        <v/>
      </c>
      <c r="CU252" s="58" t="str">
        <f t="shared" si="325"/>
        <v/>
      </c>
      <c r="CV252" s="60" t="str">
        <f t="shared" si="325"/>
        <v/>
      </c>
      <c r="CW252" s="60" t="str">
        <f t="shared" si="325"/>
        <v/>
      </c>
      <c r="CX252" s="60" t="str">
        <f t="shared" si="325"/>
        <v/>
      </c>
      <c r="CY252" s="60" t="str">
        <f t="shared" si="325"/>
        <v/>
      </c>
      <c r="CZ252" s="60" t="str">
        <f t="shared" si="325"/>
        <v>A</v>
      </c>
      <c r="DA252" s="60" t="str">
        <f t="shared" si="325"/>
        <v/>
      </c>
      <c r="DB252" s="60" t="str">
        <f>(IF(T252="","",IF(BD252&gt;CC252,"H",IF(BD252&lt;CC252,"A","D"))))</f>
        <v/>
      </c>
      <c r="DC252" s="60" t="str">
        <f>(IF(U252="","",IF(BE252&gt;CD252,"H",IF(BE252&lt;CD252,"A","D"))))</f>
        <v/>
      </c>
      <c r="DD252" s="60" t="str">
        <f>(IF(V252="","",IF(BF252&gt;CE252,"H",IF(BF252&lt;CE252,"A","D"))))</f>
        <v/>
      </c>
      <c r="DE252" s="60" t="str">
        <f>(IF(W252="","",IF(BG252&gt;CF252,"H",IF(BG252&lt;CF252,"A","D"))))</f>
        <v/>
      </c>
      <c r="DF252" s="59"/>
      <c r="DG252" s="61" t="str">
        <f>(IF(Y252="","",IF(BI252&gt;CH252,"H",IF(BI252&lt;CH252,"A","D"))))</f>
        <v/>
      </c>
      <c r="DK252" s="43"/>
      <c r="DL252" s="43"/>
      <c r="DM252" s="43"/>
      <c r="DN252" s="21"/>
      <c r="DO252" s="21"/>
      <c r="DP252" s="21"/>
      <c r="DQ252" s="21"/>
      <c r="DR252" s="21"/>
      <c r="DT252" s="17" t="str">
        <f t="shared" si="311"/>
        <v>Walton &amp; Hersham</v>
      </c>
      <c r="DU252" s="45">
        <f t="shared" si="326"/>
        <v>2</v>
      </c>
      <c r="DV252" s="46">
        <f t="shared" si="327"/>
        <v>0</v>
      </c>
      <c r="DW252" s="46">
        <f t="shared" si="328"/>
        <v>0</v>
      </c>
      <c r="DX252" s="46">
        <f t="shared" si="329"/>
        <v>1</v>
      </c>
      <c r="DY252" s="46">
        <f>COUNTIF(DF$241:DF$253,"A")</f>
        <v>0</v>
      </c>
      <c r="DZ252" s="46">
        <f>COUNTIF(DF$241:DF$253,"D")</f>
        <v>0</v>
      </c>
      <c r="EA252" s="46">
        <f>COUNTIF(DF$241:DF$253,"H")</f>
        <v>1</v>
      </c>
      <c r="EB252" s="45">
        <f t="shared" si="330"/>
        <v>0</v>
      </c>
      <c r="EC252" s="45">
        <f t="shared" si="312"/>
        <v>0</v>
      </c>
      <c r="ED252" s="45">
        <f t="shared" si="312"/>
        <v>2</v>
      </c>
      <c r="EE252" s="47">
        <f>SUM($AW252:$BT252)+SUM(CG$241:CG$253)</f>
        <v>1</v>
      </c>
      <c r="EF252" s="47">
        <f>SUM($BV252:$CS252)+SUM(BH$241:BH$253)</f>
        <v>8</v>
      </c>
      <c r="EG252" s="45">
        <f t="shared" si="313"/>
        <v>0</v>
      </c>
      <c r="EH252" s="47">
        <f t="shared" si="331"/>
        <v>-7</v>
      </c>
      <c r="EI252" s="44"/>
      <c r="EJ252" s="46">
        <f t="shared" si="314"/>
        <v>24</v>
      </c>
      <c r="EK252" s="46">
        <f t="shared" si="315"/>
        <v>6</v>
      </c>
      <c r="EL252" s="46">
        <f t="shared" si="316"/>
        <v>2</v>
      </c>
      <c r="EM252" s="46">
        <f t="shared" si="317"/>
        <v>16</v>
      </c>
      <c r="EN252" s="46">
        <f t="shared" si="318"/>
        <v>30</v>
      </c>
      <c r="EO252" s="46">
        <f t="shared" si="319"/>
        <v>82</v>
      </c>
      <c r="EP252" s="46">
        <f t="shared" si="320"/>
        <v>14</v>
      </c>
      <c r="EQ252" s="46">
        <f t="shared" si="321"/>
        <v>-52</v>
      </c>
      <c r="ES252" s="1">
        <f t="shared" si="332"/>
        <v>1</v>
      </c>
      <c r="ET252" s="1">
        <f t="shared" si="333"/>
        <v>1</v>
      </c>
      <c r="EU252" s="1">
        <f t="shared" si="322"/>
        <v>1</v>
      </c>
      <c r="EV252" s="1">
        <f t="shared" si="322"/>
        <v>1</v>
      </c>
      <c r="EW252" s="1">
        <f t="shared" si="322"/>
        <v>1</v>
      </c>
      <c r="EX252" s="1">
        <f t="shared" si="322"/>
        <v>1</v>
      </c>
      <c r="EY252" s="1">
        <f t="shared" si="322"/>
        <v>1</v>
      </c>
      <c r="EZ252" s="1">
        <f t="shared" si="322"/>
        <v>1</v>
      </c>
    </row>
    <row r="253" spans="1:164" ht="12" thickBot="1" x14ac:dyDescent="0.25">
      <c r="A253" s="1">
        <v>13</v>
      </c>
      <c r="B253" s="1" t="s">
        <v>286</v>
      </c>
      <c r="C253" s="21">
        <v>24</v>
      </c>
      <c r="D253" s="21">
        <v>1</v>
      </c>
      <c r="E253" s="21">
        <v>0</v>
      </c>
      <c r="F253" s="21">
        <v>23</v>
      </c>
      <c r="G253" s="21">
        <v>15</v>
      </c>
      <c r="H253" s="21">
        <v>107</v>
      </c>
      <c r="I253" s="18">
        <v>2</v>
      </c>
      <c r="J253" s="21">
        <v>-92</v>
      </c>
      <c r="L253" s="72" t="s">
        <v>288</v>
      </c>
      <c r="M253" s="92"/>
      <c r="N253" s="92"/>
      <c r="O253" s="92"/>
      <c r="P253" s="92"/>
      <c r="Q253" s="92"/>
      <c r="R253" s="76" t="s">
        <v>122</v>
      </c>
      <c r="S253" s="92"/>
      <c r="T253" s="92"/>
      <c r="U253" s="92"/>
      <c r="V253" s="92"/>
      <c r="W253" s="92"/>
      <c r="X253" s="92"/>
      <c r="Y253" s="77"/>
      <c r="AA253" s="72" t="s">
        <v>288</v>
      </c>
      <c r="AB253" s="92"/>
      <c r="AC253" s="92"/>
      <c r="AD253" s="92"/>
      <c r="AE253" s="92"/>
      <c r="AF253" s="92"/>
      <c r="AG253" s="76" t="s">
        <v>463</v>
      </c>
      <c r="AH253" s="92"/>
      <c r="AI253" s="92"/>
      <c r="AJ253" s="92"/>
      <c r="AK253" s="92"/>
      <c r="AL253" s="92"/>
      <c r="AM253" s="92"/>
      <c r="AN253" s="77"/>
      <c r="AW253" s="80" t="str">
        <f t="shared" si="323"/>
        <v/>
      </c>
      <c r="AX253" s="81" t="str">
        <f t="shared" si="323"/>
        <v/>
      </c>
      <c r="AY253" s="81" t="str">
        <f t="shared" si="323"/>
        <v/>
      </c>
      <c r="AZ253" s="81" t="str">
        <f t="shared" si="323"/>
        <v/>
      </c>
      <c r="BA253" s="81" t="str">
        <f t="shared" si="323"/>
        <v/>
      </c>
      <c r="BB253" s="81">
        <f t="shared" si="323"/>
        <v>4</v>
      </c>
      <c r="BC253" s="81" t="str">
        <f t="shared" si="323"/>
        <v/>
      </c>
      <c r="BD253" s="81" t="str">
        <f>(IF(T253="","",(IF(MID(T253,2,1)="-",LEFT(T253,1),LEFT(T253,2)))+0))</f>
        <v/>
      </c>
      <c r="BE253" s="81" t="str">
        <f>(IF(U253="","",(IF(MID(U253,2,1)="-",LEFT(U253,1),LEFT(U253,2)))+0))</f>
        <v/>
      </c>
      <c r="BF253" s="81" t="str">
        <f>(IF(V253="","",(IF(MID(V253,2,1)="-",LEFT(V253,1),LEFT(V253,2)))+0))</f>
        <v/>
      </c>
      <c r="BG253" s="81" t="str">
        <f>(IF(W253="","",(IF(MID(W253,2,1)="-",LEFT(W253,1),LEFT(W253,2)))+0))</f>
        <v/>
      </c>
      <c r="BH253" s="81" t="str">
        <f>(IF(X253="","",(IF(MID(X253,2,1)="-",LEFT(X253,1),LEFT(X253,2)))+0))</f>
        <v/>
      </c>
      <c r="BI253" s="82"/>
      <c r="BM253" s="43"/>
      <c r="BN253" s="43"/>
      <c r="BO253" s="43"/>
      <c r="BP253" s="43" t="str">
        <f t="shared" si="307"/>
        <v/>
      </c>
      <c r="BQ253" s="43" t="str">
        <f t="shared" si="307"/>
        <v/>
      </c>
      <c r="BR253" s="43" t="str">
        <f t="shared" si="307"/>
        <v/>
      </c>
      <c r="BS253" s="43" t="str">
        <f t="shared" si="307"/>
        <v/>
      </c>
      <c r="BT253" s="43" t="str">
        <f t="shared" si="307"/>
        <v/>
      </c>
      <c r="BU253" s="44"/>
      <c r="BV253" s="80" t="str">
        <f t="shared" si="324"/>
        <v/>
      </c>
      <c r="BW253" s="81" t="str">
        <f t="shared" si="324"/>
        <v/>
      </c>
      <c r="BX253" s="81" t="str">
        <f t="shared" si="324"/>
        <v/>
      </c>
      <c r="BY253" s="81" t="str">
        <f t="shared" si="324"/>
        <v/>
      </c>
      <c r="BZ253" s="81" t="str">
        <f t="shared" si="324"/>
        <v/>
      </c>
      <c r="CA253" s="81">
        <f t="shared" si="324"/>
        <v>1</v>
      </c>
      <c r="CB253" s="81" t="str">
        <f t="shared" si="324"/>
        <v/>
      </c>
      <c r="CC253" s="81" t="str">
        <f>(IF(T253="","",IF(RIGHT(T253,2)="10",RIGHT(T253,2),RIGHT(T253,1))+0))</f>
        <v/>
      </c>
      <c r="CD253" s="81" t="str">
        <f>(IF(U253="","",IF(RIGHT(U253,2)="10",RIGHT(U253,2),RIGHT(U253,1))+0))</f>
        <v/>
      </c>
      <c r="CE253" s="81" t="str">
        <f>(IF(V253="","",IF(RIGHT(V253,2)="10",RIGHT(V253,2),RIGHT(V253,1))+0))</f>
        <v/>
      </c>
      <c r="CF253" s="81" t="str">
        <f>(IF(W253="","",IF(RIGHT(W253,2)="10",RIGHT(W253,2),RIGHT(W253,1))+0))</f>
        <v/>
      </c>
      <c r="CG253" s="81" t="str">
        <f>(IF(X253="","",IF(RIGHT(X253,2)="10",RIGHT(X253,2),RIGHT(X253,1))+0))</f>
        <v/>
      </c>
      <c r="CH253" s="82"/>
      <c r="CL253" s="43"/>
      <c r="CM253" s="43"/>
      <c r="CN253" s="43"/>
      <c r="CO253" s="43" t="str">
        <f t="shared" si="309"/>
        <v/>
      </c>
      <c r="CP253" s="43" t="str">
        <f t="shared" si="309"/>
        <v/>
      </c>
      <c r="CQ253" s="43" t="str">
        <f t="shared" si="309"/>
        <v/>
      </c>
      <c r="CR253" s="43" t="str">
        <f t="shared" si="309"/>
        <v/>
      </c>
      <c r="CS253" s="43" t="str">
        <f t="shared" si="309"/>
        <v/>
      </c>
      <c r="CU253" s="80" t="str">
        <f t="shared" si="325"/>
        <v/>
      </c>
      <c r="CV253" s="81" t="str">
        <f t="shared" si="325"/>
        <v/>
      </c>
      <c r="CW253" s="81" t="str">
        <f t="shared" si="325"/>
        <v/>
      </c>
      <c r="CX253" s="81" t="str">
        <f t="shared" si="325"/>
        <v/>
      </c>
      <c r="CY253" s="81" t="str">
        <f t="shared" si="325"/>
        <v/>
      </c>
      <c r="CZ253" s="81" t="str">
        <f t="shared" si="325"/>
        <v>H</v>
      </c>
      <c r="DA253" s="81" t="str">
        <f t="shared" si="325"/>
        <v/>
      </c>
      <c r="DB253" s="81" t="str">
        <f>(IF(T253="","",IF(BD253&gt;CC253,"H",IF(BD253&lt;CC253,"A","D"))))</f>
        <v/>
      </c>
      <c r="DC253" s="81" t="str">
        <f>(IF(U253="","",IF(BE253&gt;CD253,"H",IF(BE253&lt;CD253,"A","D"))))</f>
        <v/>
      </c>
      <c r="DD253" s="81" t="str">
        <f>(IF(V253="","",IF(BF253&gt;CE253,"H",IF(BF253&lt;CE253,"A","D"))))</f>
        <v/>
      </c>
      <c r="DE253" s="81" t="str">
        <f>(IF(W253="","",IF(BG253&gt;CF253,"H",IF(BG253&lt;CF253,"A","D"))))</f>
        <v/>
      </c>
      <c r="DF253" s="81" t="str">
        <f>(IF(X253="","",IF(BH253&gt;CG253,"H",IF(BH253&lt;CG253,"A","D"))))</f>
        <v/>
      </c>
      <c r="DG253" s="82"/>
      <c r="DK253" s="43"/>
      <c r="DL253" s="43"/>
      <c r="DM253" s="43"/>
      <c r="DN253" s="21" t="str">
        <f>(IF(AQ253="","",IF(BP253&gt;CO253,"H",IF(BP253&lt;CO253,"A","D"))))</f>
        <v/>
      </c>
      <c r="DO253" s="21" t="str">
        <f>(IF(AR253="","",IF(BQ253&gt;CP253,"H",IF(BQ253&lt;CP253,"A","D"))))</f>
        <v/>
      </c>
      <c r="DP253" s="21" t="str">
        <f>(IF(AS253="","",IF(BR253&gt;CQ253,"H",IF(BR253&lt;CQ253,"A","D"))))</f>
        <v/>
      </c>
      <c r="DQ253" s="21" t="str">
        <f>(IF(AT253="","",IF(BS253&gt;CR253,"H",IF(BS253&lt;CR253,"A","D"))))</f>
        <v/>
      </c>
      <c r="DR253" s="21" t="str">
        <f>(IF(AU253="","",IF(BT253&gt;CS253,"H",IF(BT253&lt;CS253,"A","D"))))</f>
        <v/>
      </c>
      <c r="DT253" s="17" t="str">
        <f t="shared" si="311"/>
        <v>Whyteleafe</v>
      </c>
      <c r="DU253" s="45">
        <f t="shared" si="326"/>
        <v>2</v>
      </c>
      <c r="DV253" s="46">
        <f t="shared" si="327"/>
        <v>1</v>
      </c>
      <c r="DW253" s="46">
        <f t="shared" si="328"/>
        <v>0</v>
      </c>
      <c r="DX253" s="46">
        <f t="shared" si="329"/>
        <v>0</v>
      </c>
      <c r="DY253" s="46">
        <f>COUNTIF(DG$241:DG$253,"A")</f>
        <v>1</v>
      </c>
      <c r="DZ253" s="46">
        <f>COUNTIF(DG$241:DG$253,"D")</f>
        <v>0</v>
      </c>
      <c r="EA253" s="46">
        <f>COUNTIF(DG$241:DG$253,"H")</f>
        <v>0</v>
      </c>
      <c r="EB253" s="45">
        <f t="shared" si="330"/>
        <v>2</v>
      </c>
      <c r="EC253" s="45">
        <f t="shared" si="312"/>
        <v>0</v>
      </c>
      <c r="ED253" s="45">
        <f t="shared" si="312"/>
        <v>0</v>
      </c>
      <c r="EE253" s="47">
        <f>SUM($AW253:$BT253)+SUM(CH$241:CH$253)</f>
        <v>7</v>
      </c>
      <c r="EF253" s="47">
        <f>SUM($BV253:$CS253)+SUM(BI$241:BI$253)</f>
        <v>2</v>
      </c>
      <c r="EG253" s="45">
        <f t="shared" si="313"/>
        <v>4</v>
      </c>
      <c r="EH253" s="47">
        <f t="shared" si="331"/>
        <v>5</v>
      </c>
      <c r="EI253" s="44"/>
      <c r="EJ253" s="46">
        <f t="shared" si="314"/>
        <v>24</v>
      </c>
      <c r="EK253" s="46">
        <f t="shared" si="315"/>
        <v>20</v>
      </c>
      <c r="EL253" s="46">
        <f t="shared" si="316"/>
        <v>4</v>
      </c>
      <c r="EM253" s="46">
        <f t="shared" si="317"/>
        <v>0</v>
      </c>
      <c r="EN253" s="46">
        <f t="shared" si="318"/>
        <v>100</v>
      </c>
      <c r="EO253" s="46">
        <f t="shared" si="319"/>
        <v>23</v>
      </c>
      <c r="EP253" s="46">
        <f t="shared" si="320"/>
        <v>44</v>
      </c>
      <c r="EQ253" s="46">
        <f t="shared" si="321"/>
        <v>77</v>
      </c>
      <c r="ES253" s="1">
        <f t="shared" si="332"/>
        <v>1</v>
      </c>
      <c r="ET253" s="1">
        <f t="shared" si="333"/>
        <v>1</v>
      </c>
      <c r="EU253" s="1">
        <f t="shared" si="322"/>
        <v>1</v>
      </c>
      <c r="EV253" s="1">
        <f t="shared" si="322"/>
        <v>0</v>
      </c>
      <c r="EW253" s="1">
        <f t="shared" si="322"/>
        <v>1</v>
      </c>
      <c r="EX253" s="1">
        <f t="shared" si="322"/>
        <v>1</v>
      </c>
      <c r="EY253" s="1">
        <f t="shared" si="322"/>
        <v>1</v>
      </c>
      <c r="EZ253" s="1">
        <f t="shared" si="322"/>
        <v>1</v>
      </c>
    </row>
    <row r="254" spans="1:164" x14ac:dyDescent="0.2">
      <c r="G254" s="24">
        <f>SUM(G241:G253)</f>
        <v>643</v>
      </c>
      <c r="H254" s="24">
        <f>SUM(H241:H253)</f>
        <v>643</v>
      </c>
      <c r="J254" s="24">
        <f>SUM(J241:J253)</f>
        <v>0</v>
      </c>
    </row>
    <row r="255" spans="1:164" ht="12" thickBot="1" x14ac:dyDescent="0.25">
      <c r="A255" s="17" t="s">
        <v>464</v>
      </c>
      <c r="B255" s="17"/>
      <c r="C255" s="20" t="s">
        <v>465</v>
      </c>
      <c r="D255" s="18"/>
      <c r="E255" s="18"/>
      <c r="F255" s="18"/>
      <c r="G255" s="18"/>
      <c r="H255" s="18"/>
      <c r="J255" s="18"/>
      <c r="Q255" s="1" t="s">
        <v>466</v>
      </c>
      <c r="R255" s="1" t="s">
        <v>467</v>
      </c>
      <c r="T255" s="1" t="s">
        <v>468</v>
      </c>
    </row>
    <row r="256" spans="1:164" ht="12" thickBot="1" x14ac:dyDescent="0.25">
      <c r="A256" s="17" t="s">
        <v>11</v>
      </c>
      <c r="B256" s="17" t="s">
        <v>12</v>
      </c>
      <c r="C256" s="18" t="s">
        <v>13</v>
      </c>
      <c r="D256" s="18" t="s">
        <v>14</v>
      </c>
      <c r="E256" s="18" t="s">
        <v>15</v>
      </c>
      <c r="F256" s="18" t="s">
        <v>16</v>
      </c>
      <c r="G256" s="18" t="s">
        <v>17</v>
      </c>
      <c r="H256" s="18" t="s">
        <v>18</v>
      </c>
      <c r="I256" s="18" t="s">
        <v>19</v>
      </c>
      <c r="J256" s="18" t="s">
        <v>97</v>
      </c>
      <c r="L256" s="30"/>
      <c r="M256" s="31" t="s">
        <v>162</v>
      </c>
      <c r="N256" s="31" t="s">
        <v>469</v>
      </c>
      <c r="O256" s="32" t="s">
        <v>267</v>
      </c>
      <c r="P256" s="33" t="s">
        <v>470</v>
      </c>
      <c r="Q256" s="31" t="s">
        <v>342</v>
      </c>
      <c r="R256" s="31" t="s">
        <v>269</v>
      </c>
      <c r="S256" s="31" t="s">
        <v>443</v>
      </c>
      <c r="T256" s="34" t="s">
        <v>270</v>
      </c>
      <c r="AA256" s="30"/>
      <c r="AB256" s="31" t="s">
        <v>162</v>
      </c>
      <c r="AC256" s="31" t="s">
        <v>469</v>
      </c>
      <c r="AD256" s="32" t="s">
        <v>267</v>
      </c>
      <c r="AE256" s="33" t="s">
        <v>470</v>
      </c>
      <c r="AF256" s="31" t="s">
        <v>342</v>
      </c>
      <c r="AG256" s="31" t="s">
        <v>269</v>
      </c>
      <c r="AH256" s="31" t="s">
        <v>443</v>
      </c>
      <c r="AI256" s="34" t="s">
        <v>270</v>
      </c>
      <c r="AP256" s="1" t="s">
        <v>106</v>
      </c>
      <c r="DU256" s="21" t="s">
        <v>13</v>
      </c>
      <c r="DV256" s="21" t="s">
        <v>91</v>
      </c>
      <c r="DW256" s="21" t="s">
        <v>92</v>
      </c>
      <c r="DX256" s="21" t="s">
        <v>93</v>
      </c>
      <c r="DY256" s="21" t="s">
        <v>94</v>
      </c>
      <c r="DZ256" s="21" t="s">
        <v>95</v>
      </c>
      <c r="EA256" s="21" t="s">
        <v>96</v>
      </c>
      <c r="EB256" s="21" t="s">
        <v>14</v>
      </c>
      <c r="EC256" s="21" t="s">
        <v>15</v>
      </c>
      <c r="ED256" s="21" t="s">
        <v>16</v>
      </c>
      <c r="EE256" s="21" t="s">
        <v>17</v>
      </c>
      <c r="EF256" s="21" t="s">
        <v>18</v>
      </c>
      <c r="EG256" s="21" t="s">
        <v>19</v>
      </c>
      <c r="EH256" s="21" t="s">
        <v>97</v>
      </c>
      <c r="EI256" s="21"/>
      <c r="EJ256" s="21" t="s">
        <v>13</v>
      </c>
      <c r="EK256" s="21" t="s">
        <v>14</v>
      </c>
      <c r="EL256" s="21" t="s">
        <v>15</v>
      </c>
      <c r="EM256" s="21" t="s">
        <v>16</v>
      </c>
      <c r="EN256" s="21" t="s">
        <v>17</v>
      </c>
      <c r="EO256" s="21" t="s">
        <v>18</v>
      </c>
      <c r="EP256" s="21" t="s">
        <v>19</v>
      </c>
      <c r="EQ256" s="21" t="s">
        <v>97</v>
      </c>
    </row>
    <row r="257" spans="1:164" x14ac:dyDescent="0.2">
      <c r="A257" s="1">
        <v>1</v>
      </c>
      <c r="B257" s="1" t="s">
        <v>288</v>
      </c>
      <c r="C257" s="21">
        <v>14</v>
      </c>
      <c r="D257" s="21">
        <v>11</v>
      </c>
      <c r="E257" s="21">
        <v>2</v>
      </c>
      <c r="F257" s="21">
        <v>1</v>
      </c>
      <c r="G257" s="21">
        <v>54</v>
      </c>
      <c r="H257" s="21">
        <v>12</v>
      </c>
      <c r="I257" s="18">
        <v>24</v>
      </c>
      <c r="J257" s="21">
        <v>42</v>
      </c>
      <c r="L257" s="35" t="s">
        <v>273</v>
      </c>
      <c r="M257" s="36"/>
      <c r="N257" s="31" t="s">
        <v>185</v>
      </c>
      <c r="O257" s="32" t="s">
        <v>113</v>
      </c>
      <c r="P257" s="33" t="s">
        <v>129</v>
      </c>
      <c r="Q257" s="31" t="s">
        <v>121</v>
      </c>
      <c r="R257" s="31" t="s">
        <v>146</v>
      </c>
      <c r="S257" s="31" t="s">
        <v>230</v>
      </c>
      <c r="T257" s="34"/>
      <c r="AA257" s="35" t="s">
        <v>273</v>
      </c>
      <c r="AB257" s="36"/>
      <c r="AC257" s="31"/>
      <c r="AD257" s="32" t="s">
        <v>471</v>
      </c>
      <c r="AE257" s="33"/>
      <c r="AF257" s="31"/>
      <c r="AG257" s="31"/>
      <c r="AH257" s="31"/>
      <c r="AI257" s="34"/>
      <c r="AW257" s="40"/>
      <c r="AX257" s="41">
        <f t="shared" ref="AX257:BD258" si="334">(IF(N257="","",(IF(MID(N257,2,1)="-",LEFT(N257,1),LEFT(N257,2)))+0))</f>
        <v>0</v>
      </c>
      <c r="AY257" s="41">
        <f t="shared" si="334"/>
        <v>1</v>
      </c>
      <c r="AZ257" s="41">
        <f t="shared" si="334"/>
        <v>2</v>
      </c>
      <c r="BA257" s="41">
        <f t="shared" si="334"/>
        <v>2</v>
      </c>
      <c r="BB257" s="41">
        <f t="shared" si="334"/>
        <v>2</v>
      </c>
      <c r="BC257" s="41">
        <f t="shared" si="334"/>
        <v>1</v>
      </c>
      <c r="BD257" s="42" t="str">
        <f t="shared" si="334"/>
        <v/>
      </c>
      <c r="BM257" s="43"/>
      <c r="BN257" s="43"/>
      <c r="BO257" s="43"/>
      <c r="BP257" s="43" t="str">
        <f t="shared" ref="BP257:BT264" si="335">(IF(AQ257="","",(IF(MID(AQ257,2,1)="-",LEFT(AQ257,1),LEFT(AQ257,2)))+0))</f>
        <v/>
      </c>
      <c r="BQ257" s="43" t="str">
        <f t="shared" si="335"/>
        <v/>
      </c>
      <c r="BR257" s="43" t="str">
        <f t="shared" si="335"/>
        <v/>
      </c>
      <c r="BS257" s="43" t="str">
        <f t="shared" si="335"/>
        <v/>
      </c>
      <c r="BT257" s="43" t="str">
        <f t="shared" si="335"/>
        <v/>
      </c>
      <c r="BU257" s="44"/>
      <c r="BV257" s="40"/>
      <c r="BW257" s="41">
        <f t="shared" ref="BW257:CC258" si="336">(IF(N257="","",IF(RIGHT(N257,2)="10",RIGHT(N257,2),RIGHT(N257,1))+0))</f>
        <v>4</v>
      </c>
      <c r="BX257" s="41">
        <f t="shared" si="336"/>
        <v>4</v>
      </c>
      <c r="BY257" s="41">
        <f t="shared" si="336"/>
        <v>4</v>
      </c>
      <c r="BZ257" s="41">
        <f t="shared" si="336"/>
        <v>1</v>
      </c>
      <c r="CA257" s="41">
        <f t="shared" si="336"/>
        <v>0</v>
      </c>
      <c r="CB257" s="41">
        <f t="shared" si="336"/>
        <v>3</v>
      </c>
      <c r="CC257" s="42" t="str">
        <f t="shared" si="336"/>
        <v/>
      </c>
      <c r="CL257" s="43"/>
      <c r="CM257" s="43"/>
      <c r="CN257" s="43"/>
      <c r="CO257" s="43" t="str">
        <f t="shared" ref="CO257:CS264" si="337">(IF(AQ257="","",IF(RIGHT(AQ257,2)="10",RIGHT(AQ257,2),RIGHT(AQ257,1))+0))</f>
        <v/>
      </c>
      <c r="CP257" s="43" t="str">
        <f t="shared" si="337"/>
        <v/>
      </c>
      <c r="CQ257" s="43" t="str">
        <f t="shared" si="337"/>
        <v/>
      </c>
      <c r="CR257" s="43" t="str">
        <f t="shared" si="337"/>
        <v/>
      </c>
      <c r="CS257" s="43" t="str">
        <f t="shared" si="337"/>
        <v/>
      </c>
      <c r="CU257" s="40"/>
      <c r="CV257" s="41" t="str">
        <f t="shared" ref="CV257:DB258" si="338">(IF(N257="","",IF(AX257&gt;BW257,"H",IF(AX257&lt;BW257,"A","D"))))</f>
        <v>A</v>
      </c>
      <c r="CW257" s="41" t="str">
        <f t="shared" si="338"/>
        <v>A</v>
      </c>
      <c r="CX257" s="41" t="str">
        <f t="shared" si="338"/>
        <v>A</v>
      </c>
      <c r="CY257" s="41" t="str">
        <f t="shared" si="338"/>
        <v>H</v>
      </c>
      <c r="CZ257" s="41" t="str">
        <f t="shared" si="338"/>
        <v>H</v>
      </c>
      <c r="DA257" s="41" t="str">
        <f t="shared" si="338"/>
        <v>A</v>
      </c>
      <c r="DB257" s="42" t="str">
        <f t="shared" si="338"/>
        <v/>
      </c>
      <c r="DK257" s="43"/>
      <c r="DL257" s="43"/>
      <c r="DM257" s="43"/>
      <c r="DN257" s="21" t="str">
        <f t="shared" ref="DN257:DR264" si="339">(IF(AQ257="","",IF(BP257&gt;CO257,"H",IF(BP257&lt;CO257,"A","D"))))</f>
        <v/>
      </c>
      <c r="DO257" s="21" t="str">
        <f t="shared" si="339"/>
        <v/>
      </c>
      <c r="DP257" s="21" t="str">
        <f t="shared" si="339"/>
        <v/>
      </c>
      <c r="DQ257" s="21" t="str">
        <f t="shared" si="339"/>
        <v/>
      </c>
      <c r="DR257" s="21" t="str">
        <f t="shared" si="339"/>
        <v/>
      </c>
      <c r="DT257" s="17" t="str">
        <f t="shared" ref="DT257:DT264" si="340">L257</f>
        <v>Banstead Athletic</v>
      </c>
      <c r="DU257" s="45">
        <f>SUM(EB257:ED257)</f>
        <v>13</v>
      </c>
      <c r="DV257" s="46">
        <f>COUNTIF($CU257:$DR257,"H")</f>
        <v>2</v>
      </c>
      <c r="DW257" s="46">
        <f>COUNTIF($CU257:$DR257,"D")</f>
        <v>0</v>
      </c>
      <c r="DX257" s="46">
        <f>COUNTIF($CU257:$DR257,"A")</f>
        <v>4</v>
      </c>
      <c r="DY257" s="46">
        <f>COUNTIF(CU$257:CU$264,"A")</f>
        <v>2</v>
      </c>
      <c r="DZ257" s="46">
        <f>COUNTIF(CU$257:CU$264,"D")</f>
        <v>2</v>
      </c>
      <c r="EA257" s="46">
        <f>COUNTIF(CU$257:CU$264,"H")</f>
        <v>3</v>
      </c>
      <c r="EB257" s="45">
        <f>DV257+DY257</f>
        <v>4</v>
      </c>
      <c r="EC257" s="45">
        <f t="shared" ref="EC257:ED264" si="341">DW257+DZ257</f>
        <v>2</v>
      </c>
      <c r="ED257" s="45">
        <f t="shared" si="341"/>
        <v>7</v>
      </c>
      <c r="EE257" s="47">
        <f>SUM($AW257:$BT257)+SUM(BV$257:BV$264)</f>
        <v>21</v>
      </c>
      <c r="EF257" s="47">
        <f>SUM($BV257:$CS257)+SUM(AW$257:AW$264)</f>
        <v>36</v>
      </c>
      <c r="EG257" s="45">
        <f t="shared" ref="EG257:EG264" si="342">(EB257*2)+EC257</f>
        <v>10</v>
      </c>
      <c r="EH257" s="47">
        <f>EE257-EF257</f>
        <v>-15</v>
      </c>
      <c r="EI257" s="44"/>
      <c r="EJ257" s="46">
        <f t="shared" ref="EJ257:EJ264" si="343">VLOOKUP($DT257,$B$257:$J$264,2,0)</f>
        <v>14</v>
      </c>
      <c r="EK257" s="46">
        <f t="shared" ref="EK257:EK264" si="344">VLOOKUP($DT257,$B$257:$J$264,3,0)</f>
        <v>4</v>
      </c>
      <c r="EL257" s="46">
        <f t="shared" ref="EL257:EL264" si="345">VLOOKUP($DT257,$B$257:$J$264,4,0)</f>
        <v>2</v>
      </c>
      <c r="EM257" s="46">
        <f t="shared" ref="EM257:EM264" si="346">VLOOKUP($DT257,$B$257:$J$264,5,0)</f>
        <v>8</v>
      </c>
      <c r="EN257" s="46">
        <f t="shared" ref="EN257:EN264" si="347">VLOOKUP($DT257,$B$257:$J$264,6,0)</f>
        <v>21</v>
      </c>
      <c r="EO257" s="46">
        <f t="shared" ref="EO257:EO264" si="348">VLOOKUP($DT257,$B$257:$J$264,7,0)</f>
        <v>42</v>
      </c>
      <c r="EP257" s="46">
        <f t="shared" ref="EP257:EP264" si="349">VLOOKUP($DT257,$B$257:$J$264,8,0)</f>
        <v>10</v>
      </c>
      <c r="EQ257" s="46">
        <f t="shared" ref="EQ257:EQ264" si="350">VLOOKUP($DT257,$B$257:$J$264,9,0)</f>
        <v>-21</v>
      </c>
      <c r="ES257" s="1">
        <f>IF(DU257=EJ257,0,1)</f>
        <v>1</v>
      </c>
      <c r="ET257" s="1">
        <f>IF(EB257=EK257,0,1)</f>
        <v>0</v>
      </c>
      <c r="EU257" s="1">
        <f t="shared" ref="EU257:EZ264" si="351">IF(EC257=EL257,0,1)</f>
        <v>0</v>
      </c>
      <c r="EV257" s="1">
        <f t="shared" si="351"/>
        <v>1</v>
      </c>
      <c r="EW257" s="1">
        <f t="shared" si="351"/>
        <v>0</v>
      </c>
      <c r="EX257" s="1">
        <f t="shared" si="351"/>
        <v>1</v>
      </c>
      <c r="EY257" s="1">
        <f t="shared" si="351"/>
        <v>0</v>
      </c>
      <c r="EZ257" s="1">
        <f t="shared" si="351"/>
        <v>1</v>
      </c>
    </row>
    <row r="258" spans="1:164" x14ac:dyDescent="0.2">
      <c r="A258" s="1">
        <v>2</v>
      </c>
      <c r="B258" s="1" t="s">
        <v>472</v>
      </c>
      <c r="C258" s="21">
        <v>14</v>
      </c>
      <c r="D258" s="21">
        <v>10</v>
      </c>
      <c r="E258" s="21">
        <v>3</v>
      </c>
      <c r="F258" s="21">
        <v>1</v>
      </c>
      <c r="G258" s="21">
        <v>39</v>
      </c>
      <c r="H258" s="21">
        <v>11</v>
      </c>
      <c r="I258" s="18">
        <v>23</v>
      </c>
      <c r="J258" s="21">
        <v>28</v>
      </c>
      <c r="L258" s="48" t="s">
        <v>472</v>
      </c>
      <c r="M258" s="85" t="s">
        <v>102</v>
      </c>
      <c r="N258" s="50"/>
      <c r="O258" s="52" t="s">
        <v>100</v>
      </c>
      <c r="P258" s="53" t="s">
        <v>110</v>
      </c>
      <c r="Q258" s="86" t="s">
        <v>123</v>
      </c>
      <c r="R258" s="86" t="s">
        <v>112</v>
      </c>
      <c r="S258" s="53" t="s">
        <v>112</v>
      </c>
      <c r="T258" s="90" t="s">
        <v>216</v>
      </c>
      <c r="AA258" s="48" t="s">
        <v>472</v>
      </c>
      <c r="AB258" s="85"/>
      <c r="AC258" s="50"/>
      <c r="AD258" s="52" t="s">
        <v>473</v>
      </c>
      <c r="AE258" s="53"/>
      <c r="AF258" s="86"/>
      <c r="AG258" s="86"/>
      <c r="AH258" s="53"/>
      <c r="AI258" s="90"/>
      <c r="AW258" s="58">
        <f t="shared" ref="AW258:AX264" si="352">(IF(M258="","",(IF(MID(M258,2,1)="-",LEFT(M258,1),LEFT(M258,2)))+0))</f>
        <v>3</v>
      </c>
      <c r="AX258" s="59"/>
      <c r="AY258" s="60">
        <f t="shared" si="334"/>
        <v>2</v>
      </c>
      <c r="AZ258" s="60">
        <f t="shared" si="334"/>
        <v>1</v>
      </c>
      <c r="BA258" s="60">
        <f t="shared" si="334"/>
        <v>3</v>
      </c>
      <c r="BB258" s="60">
        <f t="shared" si="334"/>
        <v>5</v>
      </c>
      <c r="BC258" s="60">
        <f t="shared" si="334"/>
        <v>5</v>
      </c>
      <c r="BD258" s="61">
        <f t="shared" si="334"/>
        <v>0</v>
      </c>
      <c r="BM258" s="43"/>
      <c r="BN258" s="43"/>
      <c r="BO258" s="43"/>
      <c r="BP258" s="43" t="str">
        <f t="shared" si="335"/>
        <v/>
      </c>
      <c r="BQ258" s="43" t="str">
        <f t="shared" si="335"/>
        <v/>
      </c>
      <c r="BR258" s="43" t="str">
        <f t="shared" si="335"/>
        <v/>
      </c>
      <c r="BS258" s="43" t="str">
        <f t="shared" si="335"/>
        <v/>
      </c>
      <c r="BT258" s="43" t="str">
        <f t="shared" si="335"/>
        <v/>
      </c>
      <c r="BU258" s="44"/>
      <c r="BV258" s="58">
        <f t="shared" ref="BV258:BW264" si="353">(IF(M258="","",IF(RIGHT(M258,2)="10",RIGHT(M258,2),RIGHT(M258,1))+0))</f>
        <v>0</v>
      </c>
      <c r="BW258" s="59"/>
      <c r="BX258" s="60">
        <f t="shared" si="336"/>
        <v>2</v>
      </c>
      <c r="BY258" s="60">
        <f t="shared" si="336"/>
        <v>1</v>
      </c>
      <c r="BZ258" s="60">
        <f t="shared" si="336"/>
        <v>1</v>
      </c>
      <c r="CA258" s="60">
        <f t="shared" si="336"/>
        <v>0</v>
      </c>
      <c r="CB258" s="60">
        <f t="shared" si="336"/>
        <v>0</v>
      </c>
      <c r="CC258" s="61">
        <f t="shared" si="336"/>
        <v>2</v>
      </c>
      <c r="CL258" s="43"/>
      <c r="CM258" s="43"/>
      <c r="CN258" s="43"/>
      <c r="CO258" s="43" t="str">
        <f t="shared" si="337"/>
        <v/>
      </c>
      <c r="CP258" s="43" t="str">
        <f t="shared" si="337"/>
        <v/>
      </c>
      <c r="CQ258" s="43" t="str">
        <f t="shared" si="337"/>
        <v/>
      </c>
      <c r="CR258" s="43" t="str">
        <f t="shared" si="337"/>
        <v/>
      </c>
      <c r="CS258" s="43" t="str">
        <f t="shared" si="337"/>
        <v/>
      </c>
      <c r="CU258" s="58" t="str">
        <f t="shared" ref="CU258:CV264" si="354">(IF(M258="","",IF(AW258&gt;BV258,"H",IF(AW258&lt;BV258,"A","D"))))</f>
        <v>H</v>
      </c>
      <c r="CV258" s="59"/>
      <c r="CW258" s="60" t="str">
        <f t="shared" si="338"/>
        <v>D</v>
      </c>
      <c r="CX258" s="60" t="str">
        <f t="shared" si="338"/>
        <v>D</v>
      </c>
      <c r="CY258" s="60" t="str">
        <f t="shared" si="338"/>
        <v>H</v>
      </c>
      <c r="CZ258" s="60" t="str">
        <f t="shared" si="338"/>
        <v>H</v>
      </c>
      <c r="DA258" s="60" t="str">
        <f t="shared" si="338"/>
        <v>H</v>
      </c>
      <c r="DB258" s="61" t="str">
        <f t="shared" si="338"/>
        <v>A</v>
      </c>
      <c r="DK258" s="43"/>
      <c r="DL258" s="43"/>
      <c r="DM258" s="43"/>
      <c r="DN258" s="21" t="str">
        <f t="shared" si="339"/>
        <v/>
      </c>
      <c r="DO258" s="21" t="str">
        <f t="shared" si="339"/>
        <v/>
      </c>
      <c r="DP258" s="21" t="str">
        <f t="shared" si="339"/>
        <v/>
      </c>
      <c r="DQ258" s="21" t="str">
        <f t="shared" si="339"/>
        <v/>
      </c>
      <c r="DR258" s="21" t="str">
        <f t="shared" si="339"/>
        <v/>
      </c>
      <c r="DT258" s="17" t="str">
        <f t="shared" si="340"/>
        <v>Bromley</v>
      </c>
      <c r="DU258" s="45">
        <f t="shared" ref="DU258:DU264" si="355">SUM(EB258:ED258)</f>
        <v>14</v>
      </c>
      <c r="DV258" s="46">
        <f t="shared" ref="DV258:DV264" si="356">COUNTIF($CU258:$DR258,"H")</f>
        <v>4</v>
      </c>
      <c r="DW258" s="46">
        <f t="shared" ref="DW258:DW264" si="357">COUNTIF($CU258:$DR258,"D")</f>
        <v>2</v>
      </c>
      <c r="DX258" s="46">
        <f t="shared" ref="DX258:DX264" si="358">COUNTIF($CU258:$DR258,"A")</f>
        <v>1</v>
      </c>
      <c r="DY258" s="46">
        <f>COUNTIF(CV$257:CV$264,"A")</f>
        <v>6</v>
      </c>
      <c r="DZ258" s="46">
        <f>COUNTIF(CV$257:CV$264,"D")</f>
        <v>1</v>
      </c>
      <c r="EA258" s="46">
        <f>COUNTIF(CV$257:CV$264,"H")</f>
        <v>0</v>
      </c>
      <c r="EB258" s="45">
        <f t="shared" ref="EB258:EB264" si="359">DV258+DY258</f>
        <v>10</v>
      </c>
      <c r="EC258" s="45">
        <f t="shared" si="341"/>
        <v>3</v>
      </c>
      <c r="ED258" s="45">
        <f t="shared" si="341"/>
        <v>1</v>
      </c>
      <c r="EE258" s="47">
        <f>SUM($AW258:$BT258)+SUM(BW$257:BW$264)</f>
        <v>39</v>
      </c>
      <c r="EF258" s="47">
        <f>SUM($BV258:$CS258)+SUM(AX$257:AX$264)</f>
        <v>11</v>
      </c>
      <c r="EG258" s="45">
        <f t="shared" si="342"/>
        <v>23</v>
      </c>
      <c r="EH258" s="47">
        <f t="shared" ref="EH258:EH264" si="360">EE258-EF258</f>
        <v>28</v>
      </c>
      <c r="EI258" s="44"/>
      <c r="EJ258" s="46">
        <f t="shared" si="343"/>
        <v>14</v>
      </c>
      <c r="EK258" s="46">
        <f t="shared" si="344"/>
        <v>10</v>
      </c>
      <c r="EL258" s="46">
        <f t="shared" si="345"/>
        <v>3</v>
      </c>
      <c r="EM258" s="46">
        <f t="shared" si="346"/>
        <v>1</v>
      </c>
      <c r="EN258" s="46">
        <f t="shared" si="347"/>
        <v>39</v>
      </c>
      <c r="EO258" s="46">
        <f t="shared" si="348"/>
        <v>11</v>
      </c>
      <c r="EP258" s="46">
        <f t="shared" si="349"/>
        <v>23</v>
      </c>
      <c r="EQ258" s="46">
        <f t="shared" si="350"/>
        <v>28</v>
      </c>
      <c r="ES258" s="1">
        <f t="shared" ref="ES258:ES264" si="361">IF(DU258=EJ258,0,1)</f>
        <v>0</v>
      </c>
      <c r="ET258" s="1">
        <f t="shared" ref="ET258:ET264" si="362">IF(EB258=EK258,0,1)</f>
        <v>0</v>
      </c>
      <c r="EU258" s="1">
        <f t="shared" si="351"/>
        <v>0</v>
      </c>
      <c r="EV258" s="1">
        <f t="shared" si="351"/>
        <v>0</v>
      </c>
      <c r="EW258" s="1">
        <f t="shared" si="351"/>
        <v>0</v>
      </c>
      <c r="EX258" s="1">
        <f t="shared" si="351"/>
        <v>0</v>
      </c>
      <c r="EY258" s="1">
        <f t="shared" si="351"/>
        <v>0</v>
      </c>
      <c r="EZ258" s="1">
        <f t="shared" si="351"/>
        <v>0</v>
      </c>
    </row>
    <row r="259" spans="1:164" s="17" customFormat="1" x14ac:dyDescent="0.2">
      <c r="A259" s="17">
        <v>3</v>
      </c>
      <c r="B259" s="17" t="s">
        <v>274</v>
      </c>
      <c r="C259" s="18">
        <v>14</v>
      </c>
      <c r="D259" s="18">
        <v>7</v>
      </c>
      <c r="E259" s="18">
        <v>3</v>
      </c>
      <c r="F259" s="18">
        <v>4</v>
      </c>
      <c r="G259" s="18">
        <v>42</v>
      </c>
      <c r="H259" s="18">
        <v>24</v>
      </c>
      <c r="I259" s="18">
        <v>17</v>
      </c>
      <c r="J259" s="18">
        <v>18</v>
      </c>
      <c r="L259" s="64" t="s">
        <v>274</v>
      </c>
      <c r="M259" s="65" t="s">
        <v>230</v>
      </c>
      <c r="N259" s="52" t="s">
        <v>131</v>
      </c>
      <c r="O259" s="50"/>
      <c r="P259" s="52" t="s">
        <v>130</v>
      </c>
      <c r="Q259" s="52" t="s">
        <v>141</v>
      </c>
      <c r="R259" s="52" t="s">
        <v>189</v>
      </c>
      <c r="S259" s="52" t="s">
        <v>110</v>
      </c>
      <c r="T259" s="67" t="s">
        <v>110</v>
      </c>
      <c r="AA259" s="64" t="s">
        <v>274</v>
      </c>
      <c r="AB259" s="65" t="s">
        <v>474</v>
      </c>
      <c r="AC259" s="52" t="s">
        <v>475</v>
      </c>
      <c r="AD259" s="50"/>
      <c r="AE259" s="52" t="s">
        <v>212</v>
      </c>
      <c r="AF259" s="52" t="s">
        <v>373</v>
      </c>
      <c r="AG259" s="52" t="s">
        <v>476</v>
      </c>
      <c r="AH259" s="52" t="s">
        <v>477</v>
      </c>
      <c r="AI259" s="67" t="s">
        <v>371</v>
      </c>
      <c r="AW259" s="58">
        <f t="shared" si="352"/>
        <v>1</v>
      </c>
      <c r="AX259" s="60">
        <f t="shared" si="352"/>
        <v>0</v>
      </c>
      <c r="AY259" s="59"/>
      <c r="AZ259" s="60">
        <f>(IF(P259="","",(IF(MID(P259,2,1)="-",LEFT(P259,1),LEFT(P259,2)))+0))</f>
        <v>3</v>
      </c>
      <c r="BA259" s="60">
        <f>(IF(Q259="","",(IF(MID(Q259,2,1)="-",LEFT(Q259,1),LEFT(Q259,2)))+0))</f>
        <v>3</v>
      </c>
      <c r="BB259" s="60">
        <f>(IF(R259="","",(IF(MID(R259,2,1)="-",LEFT(R259,1),LEFT(R259,2)))+0))</f>
        <v>7</v>
      </c>
      <c r="BC259" s="60">
        <f>(IF(S259="","",(IF(MID(S259,2,1)="-",LEFT(S259,1),LEFT(S259,2)))+0))</f>
        <v>1</v>
      </c>
      <c r="BD259" s="61">
        <f>(IF(T259="","",(IF(MID(T259,2,1)="-",LEFT(T259,1),LEFT(T259,2)))+0))</f>
        <v>1</v>
      </c>
      <c r="BE259" s="1"/>
      <c r="BF259" s="1"/>
      <c r="BG259" s="1"/>
      <c r="BH259" s="1"/>
      <c r="BI259" s="1"/>
      <c r="BJ259" s="1"/>
      <c r="BK259" s="1"/>
      <c r="BL259" s="1"/>
      <c r="BM259" s="43"/>
      <c r="BN259" s="43"/>
      <c r="BO259" s="43"/>
      <c r="BP259" s="43" t="str">
        <f t="shared" si="335"/>
        <v/>
      </c>
      <c r="BQ259" s="43" t="str">
        <f t="shared" si="335"/>
        <v/>
      </c>
      <c r="BR259" s="43" t="str">
        <f t="shared" si="335"/>
        <v/>
      </c>
      <c r="BS259" s="43" t="str">
        <f t="shared" si="335"/>
        <v/>
      </c>
      <c r="BT259" s="43" t="str">
        <f t="shared" si="335"/>
        <v/>
      </c>
      <c r="BU259" s="44"/>
      <c r="BV259" s="58">
        <f t="shared" si="353"/>
        <v>3</v>
      </c>
      <c r="BW259" s="60">
        <f t="shared" si="353"/>
        <v>1</v>
      </c>
      <c r="BX259" s="59"/>
      <c r="BY259" s="60">
        <f>(IF(P259="","",IF(RIGHT(P259,2)="10",RIGHT(P259,2),RIGHT(P259,1))+0))</f>
        <v>4</v>
      </c>
      <c r="BZ259" s="60">
        <f>(IF(Q259="","",IF(RIGHT(Q259,2)="10",RIGHT(Q259,2),RIGHT(Q259,1))+0))</f>
        <v>2</v>
      </c>
      <c r="CA259" s="60">
        <f>(IF(R259="","",IF(RIGHT(R259,2)="10",RIGHT(R259,2),RIGHT(R259,1))+0))</f>
        <v>2</v>
      </c>
      <c r="CB259" s="60">
        <f>(IF(S259="","",IF(RIGHT(S259,2)="10",RIGHT(S259,2),RIGHT(S259,1))+0))</f>
        <v>1</v>
      </c>
      <c r="CC259" s="61">
        <f>(IF(T259="","",IF(RIGHT(T259,2)="10",RIGHT(T259,2),RIGHT(T259,1))+0))</f>
        <v>1</v>
      </c>
      <c r="CD259" s="1"/>
      <c r="CE259" s="1"/>
      <c r="CF259" s="1"/>
      <c r="CG259" s="1"/>
      <c r="CH259" s="1"/>
      <c r="CI259" s="1"/>
      <c r="CJ259" s="1"/>
      <c r="CK259" s="1"/>
      <c r="CL259" s="43"/>
      <c r="CM259" s="43"/>
      <c r="CN259" s="43"/>
      <c r="CO259" s="43" t="str">
        <f t="shared" si="337"/>
        <v/>
      </c>
      <c r="CP259" s="43" t="str">
        <f t="shared" si="337"/>
        <v/>
      </c>
      <c r="CQ259" s="43" t="str">
        <f t="shared" si="337"/>
        <v/>
      </c>
      <c r="CR259" s="43" t="str">
        <f t="shared" si="337"/>
        <v/>
      </c>
      <c r="CS259" s="43" t="str">
        <f t="shared" si="337"/>
        <v/>
      </c>
      <c r="CT259" s="1"/>
      <c r="CU259" s="58" t="str">
        <f t="shared" si="354"/>
        <v>A</v>
      </c>
      <c r="CV259" s="60" t="str">
        <f t="shared" si="354"/>
        <v>A</v>
      </c>
      <c r="CW259" s="59"/>
      <c r="CX259" s="60" t="str">
        <f>(IF(P259="","",IF(AZ259&gt;BY259,"H",IF(AZ259&lt;BY259,"A","D"))))</f>
        <v>A</v>
      </c>
      <c r="CY259" s="60" t="str">
        <f>(IF(Q259="","",IF(BA259&gt;BZ259,"H",IF(BA259&lt;BZ259,"A","D"))))</f>
        <v>H</v>
      </c>
      <c r="CZ259" s="60" t="str">
        <f>(IF(R259="","",IF(BB259&gt;CA259,"H",IF(BB259&lt;CA259,"A","D"))))</f>
        <v>H</v>
      </c>
      <c r="DA259" s="60" t="str">
        <f>(IF(S259="","",IF(BC259&gt;CB259,"H",IF(BC259&lt;CB259,"A","D"))))</f>
        <v>D</v>
      </c>
      <c r="DB259" s="61" t="str">
        <f>(IF(T259="","",IF(BD259&gt;CC259,"H",IF(BD259&lt;CC259,"A","D"))))</f>
        <v>D</v>
      </c>
      <c r="DC259" s="1"/>
      <c r="DD259" s="1"/>
      <c r="DE259" s="1"/>
      <c r="DF259" s="1"/>
      <c r="DG259" s="1"/>
      <c r="DH259" s="1"/>
      <c r="DI259" s="1"/>
      <c r="DJ259" s="1"/>
      <c r="DK259" s="43"/>
      <c r="DL259" s="43"/>
      <c r="DM259" s="43"/>
      <c r="DN259" s="1"/>
      <c r="DO259" s="1"/>
      <c r="DP259" s="1"/>
      <c r="DQ259" s="21" t="str">
        <f t="shared" si="339"/>
        <v/>
      </c>
      <c r="DR259" s="21" t="str">
        <f t="shared" si="339"/>
        <v/>
      </c>
      <c r="DS259" s="1"/>
      <c r="DT259" s="17" t="str">
        <f t="shared" si="340"/>
        <v>Epsom &amp; Ewell</v>
      </c>
      <c r="DU259" s="45">
        <f t="shared" si="355"/>
        <v>14</v>
      </c>
      <c r="DV259" s="46">
        <f t="shared" si="356"/>
        <v>2</v>
      </c>
      <c r="DW259" s="46">
        <f t="shared" si="357"/>
        <v>2</v>
      </c>
      <c r="DX259" s="46">
        <f t="shared" si="358"/>
        <v>3</v>
      </c>
      <c r="DY259" s="46">
        <f>COUNTIF(CW$257:CW$264,"A")</f>
        <v>5</v>
      </c>
      <c r="DZ259" s="46">
        <f>COUNTIF(CW$257:CW$264,"D")</f>
        <v>1</v>
      </c>
      <c r="EA259" s="46">
        <f>COUNTIF(CW$257:CW$264,"H")</f>
        <v>1</v>
      </c>
      <c r="EB259" s="45">
        <f t="shared" si="359"/>
        <v>7</v>
      </c>
      <c r="EC259" s="45">
        <f t="shared" si="341"/>
        <v>3</v>
      </c>
      <c r="ED259" s="45">
        <f t="shared" si="341"/>
        <v>4</v>
      </c>
      <c r="EE259" s="47">
        <f>SUM($AW259:$BT259)+SUM(BX$257:BX$264)</f>
        <v>42</v>
      </c>
      <c r="EF259" s="47">
        <f>SUM($BV259:$CS259)+SUM(AY$257:AY$264)</f>
        <v>24</v>
      </c>
      <c r="EG259" s="45">
        <f t="shared" si="342"/>
        <v>17</v>
      </c>
      <c r="EH259" s="47">
        <f t="shared" si="360"/>
        <v>18</v>
      </c>
      <c r="EI259" s="44"/>
      <c r="EJ259" s="46">
        <f t="shared" si="343"/>
        <v>14</v>
      </c>
      <c r="EK259" s="46">
        <f t="shared" si="344"/>
        <v>7</v>
      </c>
      <c r="EL259" s="46">
        <f t="shared" si="345"/>
        <v>3</v>
      </c>
      <c r="EM259" s="46">
        <f t="shared" si="346"/>
        <v>4</v>
      </c>
      <c r="EN259" s="46">
        <f t="shared" si="347"/>
        <v>42</v>
      </c>
      <c r="EO259" s="46">
        <f t="shared" si="348"/>
        <v>24</v>
      </c>
      <c r="EP259" s="46">
        <f t="shared" si="349"/>
        <v>17</v>
      </c>
      <c r="EQ259" s="46">
        <f t="shared" si="350"/>
        <v>18</v>
      </c>
      <c r="ER259" s="1"/>
      <c r="ES259" s="1">
        <f t="shared" si="361"/>
        <v>0</v>
      </c>
      <c r="ET259" s="1">
        <f t="shared" si="362"/>
        <v>0</v>
      </c>
      <c r="EU259" s="1">
        <f t="shared" si="351"/>
        <v>0</v>
      </c>
      <c r="EV259" s="1">
        <f t="shared" si="351"/>
        <v>0</v>
      </c>
      <c r="EW259" s="1">
        <f t="shared" si="351"/>
        <v>0</v>
      </c>
      <c r="EX259" s="1">
        <f t="shared" si="351"/>
        <v>0</v>
      </c>
      <c r="EY259" s="1">
        <f t="shared" si="351"/>
        <v>0</v>
      </c>
      <c r="EZ259" s="1">
        <f t="shared" si="351"/>
        <v>0</v>
      </c>
      <c r="FC259" s="19"/>
      <c r="FD259" s="19"/>
      <c r="FE259" s="19"/>
      <c r="FF259" s="19"/>
      <c r="FG259" s="19"/>
      <c r="FH259" s="1"/>
    </row>
    <row r="260" spans="1:164" x14ac:dyDescent="0.2">
      <c r="A260" s="1">
        <v>4</v>
      </c>
      <c r="B260" s="1" t="s">
        <v>478</v>
      </c>
      <c r="C260" s="21">
        <v>14</v>
      </c>
      <c r="D260" s="21">
        <v>8</v>
      </c>
      <c r="E260" s="21">
        <v>1</v>
      </c>
      <c r="F260" s="21">
        <v>5</v>
      </c>
      <c r="G260" s="21">
        <v>39</v>
      </c>
      <c r="H260" s="21">
        <v>28</v>
      </c>
      <c r="I260" s="18">
        <v>17</v>
      </c>
      <c r="J260" s="21">
        <v>11</v>
      </c>
      <c r="L260" s="48" t="s">
        <v>478</v>
      </c>
      <c r="M260" s="102" t="s">
        <v>215</v>
      </c>
      <c r="N260" s="103" t="s">
        <v>230</v>
      </c>
      <c r="O260" s="52" t="s">
        <v>217</v>
      </c>
      <c r="P260" s="50"/>
      <c r="Q260" s="103" t="s">
        <v>122</v>
      </c>
      <c r="R260" s="103" t="s">
        <v>202</v>
      </c>
      <c r="S260" s="103" t="s">
        <v>102</v>
      </c>
      <c r="T260" s="104"/>
      <c r="AA260" s="48" t="s">
        <v>478</v>
      </c>
      <c r="AB260" s="102"/>
      <c r="AC260" s="103"/>
      <c r="AD260" s="52" t="s">
        <v>374</v>
      </c>
      <c r="AE260" s="50"/>
      <c r="AF260" s="103"/>
      <c r="AG260" s="103"/>
      <c r="AH260" s="103"/>
      <c r="AI260" s="104"/>
      <c r="AW260" s="58">
        <f t="shared" si="352"/>
        <v>6</v>
      </c>
      <c r="AX260" s="60">
        <f t="shared" si="352"/>
        <v>1</v>
      </c>
      <c r="AY260" s="60">
        <f>(IF(O260="","",(IF(MID(O260,2,1)="-",LEFT(O260,1),LEFT(O260,2)))+0))</f>
        <v>2</v>
      </c>
      <c r="AZ260" s="59"/>
      <c r="BA260" s="60">
        <f>(IF(Q260="","",(IF(MID(Q260,2,1)="-",LEFT(Q260,1),LEFT(Q260,2)))+0))</f>
        <v>4</v>
      </c>
      <c r="BB260" s="60">
        <f>(IF(R260="","",(IF(MID(R260,2,1)="-",LEFT(R260,1),LEFT(R260,2)))+0))</f>
        <v>7</v>
      </c>
      <c r="BC260" s="60">
        <f>(IF(S260="","",(IF(MID(S260,2,1)="-",LEFT(S260,1),LEFT(S260,2)))+0))</f>
        <v>3</v>
      </c>
      <c r="BD260" s="61" t="str">
        <f>(IF(T260="","",(IF(MID(T260,2,1)="-",LEFT(T260,1),LEFT(T260,2)))+0))</f>
        <v/>
      </c>
      <c r="BM260" s="43"/>
      <c r="BN260" s="43"/>
      <c r="BO260" s="43"/>
      <c r="BP260" s="43" t="str">
        <f t="shared" si="335"/>
        <v/>
      </c>
      <c r="BQ260" s="43" t="str">
        <f t="shared" si="335"/>
        <v/>
      </c>
      <c r="BR260" s="43" t="str">
        <f t="shared" si="335"/>
        <v/>
      </c>
      <c r="BS260" s="43" t="str">
        <f t="shared" si="335"/>
        <v/>
      </c>
      <c r="BT260" s="43" t="str">
        <f t="shared" si="335"/>
        <v/>
      </c>
      <c r="BU260" s="44"/>
      <c r="BV260" s="58">
        <f t="shared" si="353"/>
        <v>2</v>
      </c>
      <c r="BW260" s="60">
        <f t="shared" si="353"/>
        <v>3</v>
      </c>
      <c r="BX260" s="60">
        <f>(IF(O260="","",IF(RIGHT(O260,2)="10",RIGHT(O260,2),RIGHT(O260,1))+0))</f>
        <v>6</v>
      </c>
      <c r="BY260" s="59"/>
      <c r="BZ260" s="60">
        <f>(IF(Q260="","",IF(RIGHT(Q260,2)="10",RIGHT(Q260,2),RIGHT(Q260,1))+0))</f>
        <v>1</v>
      </c>
      <c r="CA260" s="60">
        <f>(IF(R260="","",IF(RIGHT(R260,2)="10",RIGHT(R260,2),RIGHT(R260,1))+0))</f>
        <v>0</v>
      </c>
      <c r="CB260" s="60">
        <f>(IF(S260="","",IF(RIGHT(S260,2)="10",RIGHT(S260,2),RIGHT(S260,1))+0))</f>
        <v>0</v>
      </c>
      <c r="CC260" s="61" t="str">
        <f>(IF(T260="","",IF(RIGHT(T260,2)="10",RIGHT(T260,2),RIGHT(T260,1))+0))</f>
        <v/>
      </c>
      <c r="CL260" s="43"/>
      <c r="CM260" s="43"/>
      <c r="CN260" s="43"/>
      <c r="CO260" s="43" t="str">
        <f t="shared" si="337"/>
        <v/>
      </c>
      <c r="CP260" s="43" t="str">
        <f t="shared" si="337"/>
        <v/>
      </c>
      <c r="CQ260" s="43" t="str">
        <f t="shared" si="337"/>
        <v/>
      </c>
      <c r="CR260" s="43" t="str">
        <f t="shared" si="337"/>
        <v/>
      </c>
      <c r="CS260" s="43" t="str">
        <f t="shared" si="337"/>
        <v/>
      </c>
      <c r="CU260" s="58" t="str">
        <f t="shared" si="354"/>
        <v>H</v>
      </c>
      <c r="CV260" s="60" t="str">
        <f t="shared" si="354"/>
        <v>A</v>
      </c>
      <c r="CW260" s="60" t="str">
        <f>(IF(O260="","",IF(AY260&gt;BX260,"H",IF(AY260&lt;BX260,"A","D"))))</f>
        <v>A</v>
      </c>
      <c r="CX260" s="59"/>
      <c r="CY260" s="60" t="str">
        <f>(IF(Q260="","",IF(BA260&gt;BZ260,"H",IF(BA260&lt;BZ260,"A","D"))))</f>
        <v>H</v>
      </c>
      <c r="CZ260" s="60" t="str">
        <f>(IF(R260="","",IF(BB260&gt;CA260,"H",IF(BB260&lt;CA260,"A","D"))))</f>
        <v>H</v>
      </c>
      <c r="DA260" s="60" t="str">
        <f>(IF(S260="","",IF(BC260&gt;CB260,"H",IF(BC260&lt;CB260,"A","D"))))</f>
        <v>H</v>
      </c>
      <c r="DB260" s="61" t="str">
        <f>(IF(T260="","",IF(BD260&gt;CC260,"H",IF(BD260&lt;CC260,"A","D"))))</f>
        <v/>
      </c>
      <c r="DK260" s="43"/>
      <c r="DL260" s="43"/>
      <c r="DM260" s="43"/>
      <c r="DQ260" s="21" t="str">
        <f t="shared" si="339"/>
        <v/>
      </c>
      <c r="DR260" s="21" t="str">
        <f t="shared" si="339"/>
        <v/>
      </c>
      <c r="DT260" s="17" t="str">
        <f t="shared" si="340"/>
        <v>Kingstonian</v>
      </c>
      <c r="DU260" s="45">
        <f t="shared" si="355"/>
        <v>13</v>
      </c>
      <c r="DV260" s="46">
        <f t="shared" si="356"/>
        <v>4</v>
      </c>
      <c r="DW260" s="46">
        <f t="shared" si="357"/>
        <v>0</v>
      </c>
      <c r="DX260" s="46">
        <f t="shared" si="358"/>
        <v>2</v>
      </c>
      <c r="DY260" s="46">
        <f>COUNTIF(CX$257:CX$264,"A")</f>
        <v>4</v>
      </c>
      <c r="DZ260" s="46">
        <f>COUNTIF(CX$257:CX$264,"D")</f>
        <v>1</v>
      </c>
      <c r="EA260" s="46">
        <f>COUNTIF(CX$257:CX$264,"H")</f>
        <v>2</v>
      </c>
      <c r="EB260" s="45">
        <f t="shared" si="359"/>
        <v>8</v>
      </c>
      <c r="EC260" s="45">
        <f t="shared" si="341"/>
        <v>1</v>
      </c>
      <c r="ED260" s="45">
        <f t="shared" si="341"/>
        <v>4</v>
      </c>
      <c r="EE260" s="47">
        <f>SUM($AW260:$BT260)+SUM(BY$257:BY$264)</f>
        <v>38</v>
      </c>
      <c r="EF260" s="47">
        <f>SUM($BV260:$CS260)+SUM(AZ$257:AZ$264)</f>
        <v>25</v>
      </c>
      <c r="EG260" s="45">
        <f t="shared" si="342"/>
        <v>17</v>
      </c>
      <c r="EH260" s="47">
        <f t="shared" si="360"/>
        <v>13</v>
      </c>
      <c r="EI260" s="44"/>
      <c r="EJ260" s="46">
        <f t="shared" si="343"/>
        <v>14</v>
      </c>
      <c r="EK260" s="46">
        <f t="shared" si="344"/>
        <v>8</v>
      </c>
      <c r="EL260" s="46">
        <f t="shared" si="345"/>
        <v>1</v>
      </c>
      <c r="EM260" s="46">
        <f t="shared" si="346"/>
        <v>5</v>
      </c>
      <c r="EN260" s="46">
        <f t="shared" si="347"/>
        <v>39</v>
      </c>
      <c r="EO260" s="46">
        <f t="shared" si="348"/>
        <v>28</v>
      </c>
      <c r="EP260" s="46">
        <f t="shared" si="349"/>
        <v>17</v>
      </c>
      <c r="EQ260" s="46">
        <f t="shared" si="350"/>
        <v>11</v>
      </c>
      <c r="ES260" s="1">
        <f t="shared" si="361"/>
        <v>1</v>
      </c>
      <c r="ET260" s="1">
        <f t="shared" si="362"/>
        <v>0</v>
      </c>
      <c r="EU260" s="1">
        <f t="shared" si="351"/>
        <v>0</v>
      </c>
      <c r="EV260" s="1">
        <f t="shared" si="351"/>
        <v>1</v>
      </c>
      <c r="EW260" s="1">
        <f t="shared" si="351"/>
        <v>1</v>
      </c>
      <c r="EX260" s="1">
        <f t="shared" si="351"/>
        <v>1</v>
      </c>
      <c r="EY260" s="1">
        <f t="shared" si="351"/>
        <v>0</v>
      </c>
      <c r="EZ260" s="1">
        <f t="shared" si="351"/>
        <v>1</v>
      </c>
    </row>
    <row r="261" spans="1:164" x14ac:dyDescent="0.2">
      <c r="A261" s="1">
        <v>5</v>
      </c>
      <c r="B261" s="1" t="s">
        <v>460</v>
      </c>
      <c r="C261" s="21">
        <v>14</v>
      </c>
      <c r="D261" s="21">
        <v>5</v>
      </c>
      <c r="E261" s="21">
        <v>2</v>
      </c>
      <c r="F261" s="21">
        <v>7</v>
      </c>
      <c r="G261" s="21">
        <v>26</v>
      </c>
      <c r="H261" s="21">
        <v>34</v>
      </c>
      <c r="I261" s="18">
        <v>12</v>
      </c>
      <c r="J261" s="21">
        <v>-8</v>
      </c>
      <c r="L261" s="48" t="s">
        <v>358</v>
      </c>
      <c r="M261" s="85" t="s">
        <v>110</v>
      </c>
      <c r="N261" s="86" t="s">
        <v>216</v>
      </c>
      <c r="O261" s="52" t="s">
        <v>185</v>
      </c>
      <c r="P261" s="53" t="s">
        <v>216</v>
      </c>
      <c r="Q261" s="50"/>
      <c r="R261" s="86"/>
      <c r="S261" s="86"/>
      <c r="T261" s="90"/>
      <c r="AA261" s="48" t="s">
        <v>358</v>
      </c>
      <c r="AB261" s="85"/>
      <c r="AC261" s="86"/>
      <c r="AD261" s="52" t="s">
        <v>479</v>
      </c>
      <c r="AE261" s="53"/>
      <c r="AF261" s="50"/>
      <c r="AG261" s="86"/>
      <c r="AH261" s="86"/>
      <c r="AI261" s="90"/>
      <c r="AW261" s="58">
        <f t="shared" si="352"/>
        <v>1</v>
      </c>
      <c r="AX261" s="60">
        <f t="shared" si="352"/>
        <v>0</v>
      </c>
      <c r="AY261" s="60">
        <f>(IF(O261="","",(IF(MID(O261,2,1)="-",LEFT(O261,1),LEFT(O261,2)))+0))</f>
        <v>0</v>
      </c>
      <c r="AZ261" s="60">
        <f>(IF(P261="","",(IF(MID(P261,2,1)="-",LEFT(P261,1),LEFT(P261,2)))+0))</f>
        <v>0</v>
      </c>
      <c r="BA261" s="59"/>
      <c r="BB261" s="60" t="str">
        <f>(IF(R261="","",(IF(MID(R261,2,1)="-",LEFT(R261,1),LEFT(R261,2)))+0))</f>
        <v/>
      </c>
      <c r="BC261" s="60" t="str">
        <f>(IF(S261="","",(IF(MID(S261,2,1)="-",LEFT(S261,1),LEFT(S261,2)))+0))</f>
        <v/>
      </c>
      <c r="BD261" s="61" t="str">
        <f>(IF(T261="","",(IF(MID(T261,2,1)="-",LEFT(T261,1),LEFT(T261,2)))+0))</f>
        <v/>
      </c>
      <c r="BM261" s="43"/>
      <c r="BN261" s="43"/>
      <c r="BO261" s="43"/>
      <c r="BP261" s="43" t="str">
        <f t="shared" si="335"/>
        <v/>
      </c>
      <c r="BQ261" s="43" t="str">
        <f t="shared" si="335"/>
        <v/>
      </c>
      <c r="BR261" s="43" t="str">
        <f t="shared" si="335"/>
        <v/>
      </c>
      <c r="BS261" s="43" t="str">
        <f t="shared" si="335"/>
        <v/>
      </c>
      <c r="BT261" s="43" t="str">
        <f t="shared" si="335"/>
        <v/>
      </c>
      <c r="BU261" s="44"/>
      <c r="BV261" s="58">
        <f t="shared" si="353"/>
        <v>1</v>
      </c>
      <c r="BW261" s="60">
        <f t="shared" si="353"/>
        <v>2</v>
      </c>
      <c r="BX261" s="60">
        <f>(IF(O261="","",IF(RIGHT(O261,2)="10",RIGHT(O261,2),RIGHT(O261,1))+0))</f>
        <v>4</v>
      </c>
      <c r="BY261" s="60">
        <f>(IF(P261="","",IF(RIGHT(P261,2)="10",RIGHT(P261,2),RIGHT(P261,1))+0))</f>
        <v>2</v>
      </c>
      <c r="BZ261" s="59"/>
      <c r="CA261" s="60" t="str">
        <f>(IF(R261="","",IF(RIGHT(R261,2)="10",RIGHT(R261,2),RIGHT(R261,1))+0))</f>
        <v/>
      </c>
      <c r="CB261" s="60" t="str">
        <f>(IF(S261="","",IF(RIGHT(S261,2)="10",RIGHT(S261,2),RIGHT(S261,1))+0))</f>
        <v/>
      </c>
      <c r="CC261" s="61" t="str">
        <f>(IF(T261="","",IF(RIGHT(T261,2)="10",RIGHT(T261,2),RIGHT(T261,1))+0))</f>
        <v/>
      </c>
      <c r="CL261" s="43"/>
      <c r="CM261" s="43"/>
      <c r="CN261" s="43"/>
      <c r="CO261" s="43" t="str">
        <f t="shared" si="337"/>
        <v/>
      </c>
      <c r="CP261" s="43" t="str">
        <f t="shared" si="337"/>
        <v/>
      </c>
      <c r="CQ261" s="43" t="str">
        <f t="shared" si="337"/>
        <v/>
      </c>
      <c r="CR261" s="43" t="str">
        <f t="shared" si="337"/>
        <v/>
      </c>
      <c r="CS261" s="43" t="str">
        <f t="shared" si="337"/>
        <v/>
      </c>
      <c r="CU261" s="58" t="str">
        <f t="shared" si="354"/>
        <v>D</v>
      </c>
      <c r="CV261" s="60" t="str">
        <f t="shared" si="354"/>
        <v>A</v>
      </c>
      <c r="CW261" s="60" t="str">
        <f>(IF(O261="","",IF(AY261&gt;BX261,"H",IF(AY261&lt;BX261,"A","D"))))</f>
        <v>A</v>
      </c>
      <c r="CX261" s="60" t="str">
        <f>(IF(P261="","",IF(AZ261&gt;BY261,"H",IF(AZ261&lt;BY261,"A","D"))))</f>
        <v>A</v>
      </c>
      <c r="CY261" s="59"/>
      <c r="CZ261" s="60" t="str">
        <f>(IF(R261="","",IF(BB261&gt;CA261,"H",IF(BB261&lt;CA261,"A","D"))))</f>
        <v/>
      </c>
      <c r="DA261" s="60" t="str">
        <f>(IF(S261="","",IF(BC261&gt;CB261,"H",IF(BC261&lt;CB261,"A","D"))))</f>
        <v/>
      </c>
      <c r="DB261" s="61" t="str">
        <f>(IF(T261="","",IF(BD261&gt;CC261,"H",IF(BD261&lt;CC261,"A","D"))))</f>
        <v/>
      </c>
      <c r="DK261" s="43"/>
      <c r="DL261" s="43"/>
      <c r="DM261" s="43"/>
      <c r="DQ261" s="21" t="str">
        <f t="shared" si="339"/>
        <v/>
      </c>
      <c r="DR261" s="21" t="str">
        <f t="shared" si="339"/>
        <v/>
      </c>
      <c r="DT261" s="17" t="str">
        <f t="shared" si="340"/>
        <v>Molesey</v>
      </c>
      <c r="DU261" s="45">
        <f t="shared" si="355"/>
        <v>10</v>
      </c>
      <c r="DV261" s="46">
        <f t="shared" si="356"/>
        <v>0</v>
      </c>
      <c r="DW261" s="46">
        <f t="shared" si="357"/>
        <v>1</v>
      </c>
      <c r="DX261" s="46">
        <f t="shared" si="358"/>
        <v>3</v>
      </c>
      <c r="DY261" s="46">
        <f>COUNTIF(CY$257:CY$264,"A")</f>
        <v>0</v>
      </c>
      <c r="DZ261" s="46">
        <f>COUNTIF(CY$257:CY$264,"D")</f>
        <v>0</v>
      </c>
      <c r="EA261" s="46">
        <f>COUNTIF(CY$257:CY$264,"H")</f>
        <v>6</v>
      </c>
      <c r="EB261" s="45">
        <f t="shared" si="359"/>
        <v>0</v>
      </c>
      <c r="EC261" s="45">
        <f t="shared" si="341"/>
        <v>1</v>
      </c>
      <c r="ED261" s="45">
        <f t="shared" si="341"/>
        <v>9</v>
      </c>
      <c r="EE261" s="47">
        <f>SUM($AW261:$BT261)+SUM(BZ$257:BZ$264)</f>
        <v>7</v>
      </c>
      <c r="EF261" s="47">
        <f>SUM($BV261:$CS261)+SUM(BA$257:BA$264)</f>
        <v>30</v>
      </c>
      <c r="EG261" s="45">
        <f t="shared" si="342"/>
        <v>1</v>
      </c>
      <c r="EH261" s="47">
        <f t="shared" si="360"/>
        <v>-23</v>
      </c>
      <c r="EI261" s="44"/>
      <c r="EJ261" s="46">
        <f t="shared" si="343"/>
        <v>14</v>
      </c>
      <c r="EK261" s="46">
        <f t="shared" si="344"/>
        <v>4</v>
      </c>
      <c r="EL261" s="46">
        <f t="shared" si="345"/>
        <v>1</v>
      </c>
      <c r="EM261" s="46">
        <f t="shared" si="346"/>
        <v>9</v>
      </c>
      <c r="EN261" s="46">
        <f t="shared" si="347"/>
        <v>20</v>
      </c>
      <c r="EO261" s="46">
        <f t="shared" si="348"/>
        <v>35</v>
      </c>
      <c r="EP261" s="46">
        <f t="shared" si="349"/>
        <v>9</v>
      </c>
      <c r="EQ261" s="46">
        <f t="shared" si="350"/>
        <v>-15</v>
      </c>
      <c r="ES261" s="1">
        <f t="shared" si="361"/>
        <v>1</v>
      </c>
      <c r="ET261" s="1">
        <f t="shared" si="362"/>
        <v>1</v>
      </c>
      <c r="EU261" s="1">
        <f t="shared" si="351"/>
        <v>0</v>
      </c>
      <c r="EV261" s="1">
        <f t="shared" si="351"/>
        <v>0</v>
      </c>
      <c r="EW261" s="1">
        <f t="shared" si="351"/>
        <v>1</v>
      </c>
      <c r="EX261" s="1">
        <f t="shared" si="351"/>
        <v>1</v>
      </c>
      <c r="EY261" s="1">
        <f t="shared" si="351"/>
        <v>1</v>
      </c>
      <c r="EZ261" s="1">
        <f t="shared" si="351"/>
        <v>1</v>
      </c>
    </row>
    <row r="262" spans="1:164" x14ac:dyDescent="0.2">
      <c r="A262" s="1">
        <v>6</v>
      </c>
      <c r="B262" s="1" t="s">
        <v>273</v>
      </c>
      <c r="C262" s="21">
        <v>14</v>
      </c>
      <c r="D262" s="21">
        <v>4</v>
      </c>
      <c r="E262" s="21">
        <v>2</v>
      </c>
      <c r="F262" s="21">
        <v>8</v>
      </c>
      <c r="G262" s="21">
        <v>21</v>
      </c>
      <c r="H262" s="21">
        <v>42</v>
      </c>
      <c r="I262" s="18">
        <v>10</v>
      </c>
      <c r="J262" s="21">
        <v>-21</v>
      </c>
      <c r="L262" s="48" t="s">
        <v>286</v>
      </c>
      <c r="M262" s="85" t="s">
        <v>113</v>
      </c>
      <c r="N262" s="86" t="s">
        <v>230</v>
      </c>
      <c r="O262" s="52" t="s">
        <v>378</v>
      </c>
      <c r="P262" s="53" t="s">
        <v>216</v>
      </c>
      <c r="Q262" s="86"/>
      <c r="R262" s="50"/>
      <c r="S262" s="86" t="s">
        <v>230</v>
      </c>
      <c r="T262" s="70" t="s">
        <v>139</v>
      </c>
      <c r="AA262" s="48" t="s">
        <v>286</v>
      </c>
      <c r="AB262" s="85"/>
      <c r="AC262" s="86"/>
      <c r="AD262" s="52" t="s">
        <v>425</v>
      </c>
      <c r="AE262" s="53"/>
      <c r="AF262" s="86"/>
      <c r="AG262" s="50"/>
      <c r="AH262" s="86"/>
      <c r="AI262" s="70"/>
      <c r="AW262" s="58">
        <f t="shared" si="352"/>
        <v>1</v>
      </c>
      <c r="AX262" s="60">
        <f t="shared" si="352"/>
        <v>1</v>
      </c>
      <c r="AY262" s="60">
        <f>(IF(O262="","",(IF(MID(O262,2,1)="-",LEFT(O262,1),LEFT(O262,2)))+0))</f>
        <v>1</v>
      </c>
      <c r="AZ262" s="60">
        <f>(IF(P262="","",(IF(MID(P262,2,1)="-",LEFT(P262,1),LEFT(P262,2)))+0))</f>
        <v>0</v>
      </c>
      <c r="BA262" s="60" t="str">
        <f>(IF(Q262="","",(IF(MID(Q262,2,1)="-",LEFT(Q262,1),LEFT(Q262,2)))+0))</f>
        <v/>
      </c>
      <c r="BB262" s="59"/>
      <c r="BC262" s="60">
        <f>(IF(S262="","",(IF(MID(S262,2,1)="-",LEFT(S262,1),LEFT(S262,2)))+0))</f>
        <v>1</v>
      </c>
      <c r="BD262" s="61">
        <f>(IF(T262="","",(IF(MID(T262,2,1)="-",LEFT(T262,1),LEFT(T262,2)))+0))</f>
        <v>0</v>
      </c>
      <c r="BM262" s="43"/>
      <c r="BN262" s="43"/>
      <c r="BO262" s="43"/>
      <c r="BP262" s="43" t="str">
        <f t="shared" si="335"/>
        <v/>
      </c>
      <c r="BQ262" s="43" t="str">
        <f t="shared" si="335"/>
        <v/>
      </c>
      <c r="BR262" s="43" t="str">
        <f t="shared" si="335"/>
        <v/>
      </c>
      <c r="BS262" s="43" t="str">
        <f t="shared" si="335"/>
        <v/>
      </c>
      <c r="BT262" s="43" t="str">
        <f t="shared" si="335"/>
        <v/>
      </c>
      <c r="BU262" s="44"/>
      <c r="BV262" s="58">
        <f t="shared" si="353"/>
        <v>4</v>
      </c>
      <c r="BW262" s="60">
        <f t="shared" si="353"/>
        <v>3</v>
      </c>
      <c r="BX262" s="60">
        <f>(IF(O262="","",IF(RIGHT(O262,2)="10",RIGHT(O262,2),RIGHT(O262,1))+0))</f>
        <v>6</v>
      </c>
      <c r="BY262" s="60">
        <f>(IF(P262="","",IF(RIGHT(P262,2)="10",RIGHT(P262,2),RIGHT(P262,1))+0))</f>
        <v>2</v>
      </c>
      <c r="BZ262" s="60" t="str">
        <f>(IF(Q262="","",IF(RIGHT(Q262,2)="10",RIGHT(Q262,2),RIGHT(Q262,1))+0))</f>
        <v/>
      </c>
      <c r="CA262" s="59"/>
      <c r="CB262" s="60">
        <f>(IF(S262="","",IF(RIGHT(S262,2)="10",RIGHT(S262,2),RIGHT(S262,1))+0))</f>
        <v>3</v>
      </c>
      <c r="CC262" s="61">
        <f>(IF(T262="","",IF(RIGHT(T262,2)="10",RIGHT(T262,2),RIGHT(T262,1))+0))</f>
        <v>3</v>
      </c>
      <c r="CL262" s="43"/>
      <c r="CM262" s="43"/>
      <c r="CN262" s="43"/>
      <c r="CO262" s="43" t="str">
        <f t="shared" si="337"/>
        <v/>
      </c>
      <c r="CP262" s="43" t="str">
        <f t="shared" si="337"/>
        <v/>
      </c>
      <c r="CQ262" s="43" t="str">
        <f t="shared" si="337"/>
        <v/>
      </c>
      <c r="CR262" s="43" t="str">
        <f t="shared" si="337"/>
        <v/>
      </c>
      <c r="CS262" s="43" t="str">
        <f t="shared" si="337"/>
        <v/>
      </c>
      <c r="CU262" s="58" t="str">
        <f t="shared" si="354"/>
        <v>A</v>
      </c>
      <c r="CV262" s="60" t="str">
        <f t="shared" si="354"/>
        <v>A</v>
      </c>
      <c r="CW262" s="60" t="str">
        <f>(IF(O262="","",IF(AY262&gt;BX262,"H",IF(AY262&lt;BX262,"A","D"))))</f>
        <v>A</v>
      </c>
      <c r="CX262" s="60" t="str">
        <f>(IF(P262="","",IF(AZ262&gt;BY262,"H",IF(AZ262&lt;BY262,"A","D"))))</f>
        <v>A</v>
      </c>
      <c r="CY262" s="60" t="str">
        <f>(IF(Q262="","",IF(BA262&gt;BZ262,"H",IF(BA262&lt;BZ262,"A","D"))))</f>
        <v/>
      </c>
      <c r="CZ262" s="59"/>
      <c r="DA262" s="60" t="str">
        <f>(IF(S262="","",IF(BC262&gt;CB262,"H",IF(BC262&lt;CB262,"A","D"))))</f>
        <v>A</v>
      </c>
      <c r="DB262" s="61" t="str">
        <f>(IF(T262="","",IF(BD262&gt;CC262,"H",IF(BD262&lt;CC262,"A","D"))))</f>
        <v>A</v>
      </c>
      <c r="DK262" s="43"/>
      <c r="DL262" s="43"/>
      <c r="DM262" s="43"/>
      <c r="DQ262" s="21" t="str">
        <f t="shared" si="339"/>
        <v/>
      </c>
      <c r="DR262" s="21" t="str">
        <f t="shared" si="339"/>
        <v/>
      </c>
      <c r="DT262" s="17" t="str">
        <f t="shared" si="340"/>
        <v>Redhill</v>
      </c>
      <c r="DU262" s="45">
        <f t="shared" si="355"/>
        <v>11</v>
      </c>
      <c r="DV262" s="46">
        <f t="shared" si="356"/>
        <v>0</v>
      </c>
      <c r="DW262" s="46">
        <f t="shared" si="357"/>
        <v>0</v>
      </c>
      <c r="DX262" s="46">
        <f t="shared" si="358"/>
        <v>6</v>
      </c>
      <c r="DY262" s="46">
        <f>COUNTIF(CZ$257:CZ$264,"A")</f>
        <v>0</v>
      </c>
      <c r="DZ262" s="46">
        <f>COUNTIF(CZ$257:CZ$264,"D")</f>
        <v>0</v>
      </c>
      <c r="EA262" s="46">
        <f>COUNTIF(CZ$257:CZ$264,"H")</f>
        <v>5</v>
      </c>
      <c r="EB262" s="45">
        <f t="shared" si="359"/>
        <v>0</v>
      </c>
      <c r="EC262" s="45">
        <f t="shared" si="341"/>
        <v>0</v>
      </c>
      <c r="ED262" s="45">
        <f t="shared" si="341"/>
        <v>11</v>
      </c>
      <c r="EE262" s="47">
        <f>SUM($AW262:$BT262)+SUM(CA$257:CA$264)</f>
        <v>6</v>
      </c>
      <c r="EF262" s="47">
        <f>SUM($BV262:$CS262)+SUM(BB$257:BB$264)</f>
        <v>50</v>
      </c>
      <c r="EG262" s="45">
        <f t="shared" si="342"/>
        <v>0</v>
      </c>
      <c r="EH262" s="47">
        <f t="shared" si="360"/>
        <v>-44</v>
      </c>
      <c r="EI262" s="44"/>
      <c r="EJ262" s="46">
        <f t="shared" si="343"/>
        <v>14</v>
      </c>
      <c r="EK262" s="46">
        <f t="shared" si="344"/>
        <v>0</v>
      </c>
      <c r="EL262" s="46">
        <f t="shared" si="345"/>
        <v>0</v>
      </c>
      <c r="EM262" s="46">
        <f t="shared" si="346"/>
        <v>14</v>
      </c>
      <c r="EN262" s="46">
        <f t="shared" si="347"/>
        <v>8</v>
      </c>
      <c r="EO262" s="46">
        <f t="shared" si="348"/>
        <v>63</v>
      </c>
      <c r="EP262" s="46">
        <f t="shared" si="349"/>
        <v>0</v>
      </c>
      <c r="EQ262" s="46">
        <f t="shared" si="350"/>
        <v>-55</v>
      </c>
      <c r="ES262" s="1">
        <f t="shared" si="361"/>
        <v>1</v>
      </c>
      <c r="ET262" s="1">
        <f t="shared" si="362"/>
        <v>0</v>
      </c>
      <c r="EU262" s="1">
        <f t="shared" si="351"/>
        <v>0</v>
      </c>
      <c r="EV262" s="1">
        <f t="shared" si="351"/>
        <v>1</v>
      </c>
      <c r="EW262" s="1">
        <f t="shared" si="351"/>
        <v>1</v>
      </c>
      <c r="EX262" s="1">
        <f t="shared" si="351"/>
        <v>1</v>
      </c>
      <c r="EY262" s="1">
        <f t="shared" si="351"/>
        <v>0</v>
      </c>
      <c r="EZ262" s="1">
        <f t="shared" si="351"/>
        <v>1</v>
      </c>
    </row>
    <row r="263" spans="1:164" x14ac:dyDescent="0.2">
      <c r="A263" s="1">
        <v>7</v>
      </c>
      <c r="B263" s="1" t="s">
        <v>358</v>
      </c>
      <c r="C263" s="21">
        <v>14</v>
      </c>
      <c r="D263" s="21">
        <v>4</v>
      </c>
      <c r="E263" s="21">
        <v>1</v>
      </c>
      <c r="F263" s="21">
        <v>9</v>
      </c>
      <c r="G263" s="21">
        <v>20</v>
      </c>
      <c r="H263" s="21">
        <v>35</v>
      </c>
      <c r="I263" s="18">
        <v>9</v>
      </c>
      <c r="J263" s="21">
        <v>-15</v>
      </c>
      <c r="L263" s="48" t="s">
        <v>460</v>
      </c>
      <c r="M263" s="85" t="s">
        <v>100</v>
      </c>
      <c r="N263" s="86" t="s">
        <v>185</v>
      </c>
      <c r="O263" s="52" t="s">
        <v>130</v>
      </c>
      <c r="P263" s="53" t="s">
        <v>121</v>
      </c>
      <c r="Q263" s="86" t="s">
        <v>121</v>
      </c>
      <c r="R263" s="86"/>
      <c r="S263" s="50"/>
      <c r="T263" s="70" t="s">
        <v>130</v>
      </c>
      <c r="AA263" s="48" t="s">
        <v>460</v>
      </c>
      <c r="AB263" s="85"/>
      <c r="AC263" s="86"/>
      <c r="AD263" s="52" t="s">
        <v>104</v>
      </c>
      <c r="AE263" s="53"/>
      <c r="AF263" s="86"/>
      <c r="AG263" s="86"/>
      <c r="AH263" s="50"/>
      <c r="AI263" s="70"/>
      <c r="AW263" s="58">
        <f t="shared" si="352"/>
        <v>2</v>
      </c>
      <c r="AX263" s="60">
        <f t="shared" si="352"/>
        <v>0</v>
      </c>
      <c r="AY263" s="60">
        <f>(IF(O263="","",(IF(MID(O263,2,1)="-",LEFT(O263,1),LEFT(O263,2)))+0))</f>
        <v>3</v>
      </c>
      <c r="AZ263" s="60">
        <f>(IF(P263="","",(IF(MID(P263,2,1)="-",LEFT(P263,1),LEFT(P263,2)))+0))</f>
        <v>2</v>
      </c>
      <c r="BA263" s="60">
        <f>(IF(Q263="","",(IF(MID(Q263,2,1)="-",LEFT(Q263,1),LEFT(Q263,2)))+0))</f>
        <v>2</v>
      </c>
      <c r="BB263" s="60" t="str">
        <f>(IF(R263="","",(IF(MID(R263,2,1)="-",LEFT(R263,1),LEFT(R263,2)))+0))</f>
        <v/>
      </c>
      <c r="BC263" s="59"/>
      <c r="BD263" s="61">
        <f>(IF(T263="","",(IF(MID(T263,2,1)="-",LEFT(T263,1),LEFT(T263,2)))+0))</f>
        <v>3</v>
      </c>
      <c r="BM263" s="43"/>
      <c r="BN263" s="43"/>
      <c r="BO263" s="43"/>
      <c r="BP263" s="43" t="str">
        <f t="shared" si="335"/>
        <v/>
      </c>
      <c r="BQ263" s="43" t="str">
        <f t="shared" si="335"/>
        <v/>
      </c>
      <c r="BR263" s="43" t="str">
        <f t="shared" si="335"/>
        <v/>
      </c>
      <c r="BS263" s="43" t="str">
        <f t="shared" si="335"/>
        <v/>
      </c>
      <c r="BT263" s="43" t="str">
        <f t="shared" si="335"/>
        <v/>
      </c>
      <c r="BU263" s="44"/>
      <c r="BV263" s="58">
        <f t="shared" si="353"/>
        <v>2</v>
      </c>
      <c r="BW263" s="60">
        <f t="shared" si="353"/>
        <v>4</v>
      </c>
      <c r="BX263" s="60">
        <f>(IF(O263="","",IF(RIGHT(O263,2)="10",RIGHT(O263,2),RIGHT(O263,1))+0))</f>
        <v>4</v>
      </c>
      <c r="BY263" s="60">
        <f>(IF(P263="","",IF(RIGHT(P263,2)="10",RIGHT(P263,2),RIGHT(P263,1))+0))</f>
        <v>1</v>
      </c>
      <c r="BZ263" s="60">
        <f>(IF(Q263="","",IF(RIGHT(Q263,2)="10",RIGHT(Q263,2),RIGHT(Q263,1))+0))</f>
        <v>1</v>
      </c>
      <c r="CA263" s="60" t="str">
        <f>(IF(R263="","",IF(RIGHT(R263,2)="10",RIGHT(R263,2),RIGHT(R263,1))+0))</f>
        <v/>
      </c>
      <c r="CB263" s="59"/>
      <c r="CC263" s="61">
        <f>(IF(T263="","",IF(RIGHT(T263,2)="10",RIGHT(T263,2),RIGHT(T263,1))+0))</f>
        <v>4</v>
      </c>
      <c r="CL263" s="43"/>
      <c r="CM263" s="43"/>
      <c r="CN263" s="43"/>
      <c r="CO263" s="43" t="str">
        <f t="shared" si="337"/>
        <v/>
      </c>
      <c r="CP263" s="43" t="str">
        <f t="shared" si="337"/>
        <v/>
      </c>
      <c r="CQ263" s="43" t="str">
        <f t="shared" si="337"/>
        <v/>
      </c>
      <c r="CR263" s="43" t="str">
        <f t="shared" si="337"/>
        <v/>
      </c>
      <c r="CS263" s="43" t="str">
        <f t="shared" si="337"/>
        <v/>
      </c>
      <c r="CU263" s="58" t="str">
        <f t="shared" si="354"/>
        <v>D</v>
      </c>
      <c r="CV263" s="60" t="str">
        <f t="shared" si="354"/>
        <v>A</v>
      </c>
      <c r="CW263" s="60" t="str">
        <f>(IF(O263="","",IF(AY263&gt;BX263,"H",IF(AY263&lt;BX263,"A","D"))))</f>
        <v>A</v>
      </c>
      <c r="CX263" s="60" t="str">
        <f>(IF(P263="","",IF(AZ263&gt;BY263,"H",IF(AZ263&lt;BY263,"A","D"))))</f>
        <v>H</v>
      </c>
      <c r="CY263" s="60" t="str">
        <f>(IF(Q263="","",IF(BA263&gt;BZ263,"H",IF(BA263&lt;BZ263,"A","D"))))</f>
        <v>H</v>
      </c>
      <c r="CZ263" s="60" t="str">
        <f>(IF(R263="","",IF(BB263&gt;CA263,"H",IF(BB263&lt;CA263,"A","D"))))</f>
        <v/>
      </c>
      <c r="DA263" s="59"/>
      <c r="DB263" s="61" t="str">
        <f>(IF(T263="","",IF(BD263&gt;CC263,"H",IF(BD263&lt;CC263,"A","D"))))</f>
        <v>A</v>
      </c>
      <c r="DK263" s="43"/>
      <c r="DL263" s="43"/>
      <c r="DM263" s="43"/>
      <c r="DQ263" s="21" t="str">
        <f t="shared" si="339"/>
        <v/>
      </c>
      <c r="DR263" s="21" t="str">
        <f t="shared" si="339"/>
        <v/>
      </c>
      <c r="DT263" s="17" t="str">
        <f t="shared" si="340"/>
        <v>Three Bridges</v>
      </c>
      <c r="DU263" s="45">
        <f t="shared" si="355"/>
        <v>12</v>
      </c>
      <c r="DV263" s="46">
        <f t="shared" si="356"/>
        <v>2</v>
      </c>
      <c r="DW263" s="46">
        <f t="shared" si="357"/>
        <v>1</v>
      </c>
      <c r="DX263" s="46">
        <f t="shared" si="358"/>
        <v>3</v>
      </c>
      <c r="DY263" s="46">
        <f>COUNTIF(DA$257:DA$264,"A")</f>
        <v>2</v>
      </c>
      <c r="DZ263" s="46">
        <f>COUNTIF(DA$257:DA$264,"D")</f>
        <v>1</v>
      </c>
      <c r="EA263" s="46">
        <f>COUNTIF(DA$257:DA$264,"H")</f>
        <v>3</v>
      </c>
      <c r="EB263" s="45">
        <f t="shared" si="359"/>
        <v>4</v>
      </c>
      <c r="EC263" s="45">
        <f t="shared" si="341"/>
        <v>2</v>
      </c>
      <c r="ED263" s="45">
        <f t="shared" si="341"/>
        <v>6</v>
      </c>
      <c r="EE263" s="47">
        <f>SUM($AW263:$BT263)+SUM(CB$257:CB$264)</f>
        <v>19</v>
      </c>
      <c r="EF263" s="47">
        <f>SUM($BV263:$CS263)+SUM(BC$257:BC$264)</f>
        <v>31</v>
      </c>
      <c r="EG263" s="45">
        <f t="shared" si="342"/>
        <v>10</v>
      </c>
      <c r="EH263" s="47">
        <f t="shared" si="360"/>
        <v>-12</v>
      </c>
      <c r="EI263" s="44"/>
      <c r="EJ263" s="46">
        <f t="shared" si="343"/>
        <v>14</v>
      </c>
      <c r="EK263" s="46">
        <f t="shared" si="344"/>
        <v>5</v>
      </c>
      <c r="EL263" s="46">
        <f t="shared" si="345"/>
        <v>2</v>
      </c>
      <c r="EM263" s="46">
        <f t="shared" si="346"/>
        <v>7</v>
      </c>
      <c r="EN263" s="46">
        <f t="shared" si="347"/>
        <v>26</v>
      </c>
      <c r="EO263" s="46">
        <f t="shared" si="348"/>
        <v>34</v>
      </c>
      <c r="EP263" s="46">
        <f t="shared" si="349"/>
        <v>12</v>
      </c>
      <c r="EQ263" s="46">
        <f t="shared" si="350"/>
        <v>-8</v>
      </c>
      <c r="ES263" s="1">
        <f t="shared" si="361"/>
        <v>1</v>
      </c>
      <c r="ET263" s="1">
        <f t="shared" si="362"/>
        <v>1</v>
      </c>
      <c r="EU263" s="1">
        <f t="shared" si="351"/>
        <v>0</v>
      </c>
      <c r="EV263" s="1">
        <f t="shared" si="351"/>
        <v>1</v>
      </c>
      <c r="EW263" s="1">
        <f t="shared" si="351"/>
        <v>1</v>
      </c>
      <c r="EX263" s="1">
        <f t="shared" si="351"/>
        <v>1</v>
      </c>
      <c r="EY263" s="1">
        <f t="shared" si="351"/>
        <v>1</v>
      </c>
      <c r="EZ263" s="1">
        <f t="shared" si="351"/>
        <v>1</v>
      </c>
    </row>
    <row r="264" spans="1:164" ht="12" thickBot="1" x14ac:dyDescent="0.25">
      <c r="A264" s="1">
        <v>8</v>
      </c>
      <c r="B264" s="1" t="s">
        <v>286</v>
      </c>
      <c r="C264" s="21">
        <v>14</v>
      </c>
      <c r="D264" s="21">
        <v>0</v>
      </c>
      <c r="E264" s="21">
        <v>0</v>
      </c>
      <c r="F264" s="21">
        <v>14</v>
      </c>
      <c r="G264" s="21">
        <v>8</v>
      </c>
      <c r="H264" s="21">
        <v>63</v>
      </c>
      <c r="I264" s="18">
        <v>0</v>
      </c>
      <c r="J264" s="21">
        <v>-55</v>
      </c>
      <c r="L264" s="72" t="s">
        <v>288</v>
      </c>
      <c r="M264" s="91" t="s">
        <v>356</v>
      </c>
      <c r="N264" s="92" t="s">
        <v>157</v>
      </c>
      <c r="O264" s="76" t="s">
        <v>208</v>
      </c>
      <c r="P264" s="75" t="s">
        <v>306</v>
      </c>
      <c r="Q264" s="92" t="s">
        <v>202</v>
      </c>
      <c r="R264" s="92" t="s">
        <v>236</v>
      </c>
      <c r="S264" s="92" t="s">
        <v>213</v>
      </c>
      <c r="T264" s="77"/>
      <c r="AA264" s="72" t="s">
        <v>288</v>
      </c>
      <c r="AB264" s="91"/>
      <c r="AC264" s="92"/>
      <c r="AD264" s="76" t="s">
        <v>480</v>
      </c>
      <c r="AE264" s="75"/>
      <c r="AF264" s="92"/>
      <c r="AG264" s="92"/>
      <c r="AH264" s="92"/>
      <c r="AI264" s="77"/>
      <c r="AW264" s="80">
        <f t="shared" si="352"/>
        <v>6</v>
      </c>
      <c r="AX264" s="81">
        <f t="shared" si="352"/>
        <v>3</v>
      </c>
      <c r="AY264" s="81">
        <f>(IF(O264="","",(IF(MID(O264,2,1)="-",LEFT(O264,1),LEFT(O264,2)))+0))</f>
        <v>1</v>
      </c>
      <c r="AZ264" s="81">
        <f>(IF(P264="","",(IF(MID(P264,2,1)="-",LEFT(P264,1),LEFT(P264,2)))+0))</f>
        <v>5</v>
      </c>
      <c r="BA264" s="81">
        <f>(IF(Q264="","",(IF(MID(Q264,2,1)="-",LEFT(Q264,1),LEFT(Q264,2)))+0))</f>
        <v>7</v>
      </c>
      <c r="BB264" s="81">
        <f>(IF(R264="","",(IF(MID(R264,2,1)="-",LEFT(R264,1),LEFT(R264,2)))+0))</f>
        <v>8</v>
      </c>
      <c r="BC264" s="81">
        <f>(IF(S264="","",(IF(MID(S264,2,1)="-",LEFT(S264,1),LEFT(S264,2)))+0))</f>
        <v>4</v>
      </c>
      <c r="BD264" s="82"/>
      <c r="BM264" s="43"/>
      <c r="BN264" s="43"/>
      <c r="BO264" s="43"/>
      <c r="BP264" s="43" t="str">
        <f t="shared" si="335"/>
        <v/>
      </c>
      <c r="BQ264" s="43" t="str">
        <f t="shared" si="335"/>
        <v/>
      </c>
      <c r="BR264" s="43" t="str">
        <f t="shared" si="335"/>
        <v/>
      </c>
      <c r="BS264" s="43" t="str">
        <f t="shared" si="335"/>
        <v/>
      </c>
      <c r="BT264" s="43" t="str">
        <f t="shared" si="335"/>
        <v/>
      </c>
      <c r="BU264" s="44"/>
      <c r="BV264" s="80">
        <f t="shared" si="353"/>
        <v>1</v>
      </c>
      <c r="BW264" s="81">
        <f t="shared" si="353"/>
        <v>3</v>
      </c>
      <c r="BX264" s="81">
        <f>(IF(O264="","",IF(RIGHT(O264,2)="10",RIGHT(O264,2),RIGHT(O264,1))+0))</f>
        <v>0</v>
      </c>
      <c r="BY264" s="81">
        <f>(IF(P264="","",IF(RIGHT(P264,2)="10",RIGHT(P264,2),RIGHT(P264,1))+0))</f>
        <v>1</v>
      </c>
      <c r="BZ264" s="81">
        <f>(IF(Q264="","",IF(RIGHT(Q264,2)="10",RIGHT(Q264,2),RIGHT(Q264,1))+0))</f>
        <v>0</v>
      </c>
      <c r="CA264" s="81">
        <f>(IF(R264="","",IF(RIGHT(R264,2)="10",RIGHT(R264,2),RIGHT(R264,1))+0))</f>
        <v>0</v>
      </c>
      <c r="CB264" s="81">
        <f>(IF(S264="","",IF(RIGHT(S264,2)="10",RIGHT(S264,2),RIGHT(S264,1))+0))</f>
        <v>0</v>
      </c>
      <c r="CC264" s="82"/>
      <c r="CL264" s="43"/>
      <c r="CM264" s="43"/>
      <c r="CN264" s="43"/>
      <c r="CO264" s="43" t="str">
        <f t="shared" si="337"/>
        <v/>
      </c>
      <c r="CP264" s="43" t="str">
        <f t="shared" si="337"/>
        <v/>
      </c>
      <c r="CQ264" s="43" t="str">
        <f t="shared" si="337"/>
        <v/>
      </c>
      <c r="CR264" s="43" t="str">
        <f t="shared" si="337"/>
        <v/>
      </c>
      <c r="CS264" s="43" t="str">
        <f t="shared" si="337"/>
        <v/>
      </c>
      <c r="CU264" s="80" t="str">
        <f t="shared" si="354"/>
        <v>H</v>
      </c>
      <c r="CV264" s="81" t="str">
        <f t="shared" si="354"/>
        <v>D</v>
      </c>
      <c r="CW264" s="81" t="str">
        <f>(IF(O264="","",IF(AY264&gt;BX264,"H",IF(AY264&lt;BX264,"A","D"))))</f>
        <v>H</v>
      </c>
      <c r="CX264" s="81" t="str">
        <f>(IF(P264="","",IF(AZ264&gt;BY264,"H",IF(AZ264&lt;BY264,"A","D"))))</f>
        <v>H</v>
      </c>
      <c r="CY264" s="81" t="str">
        <f>(IF(Q264="","",IF(BA264&gt;BZ264,"H",IF(BA264&lt;BZ264,"A","D"))))</f>
        <v>H</v>
      </c>
      <c r="CZ264" s="81" t="str">
        <f>(IF(R264="","",IF(BB264&gt;CA264,"H",IF(BB264&lt;CA264,"A","D"))))</f>
        <v>H</v>
      </c>
      <c r="DA264" s="81" t="str">
        <f>(IF(S264="","",IF(BC264&gt;CB264,"H",IF(BC264&lt;CB264,"A","D"))))</f>
        <v>H</v>
      </c>
      <c r="DB264" s="82"/>
      <c r="DK264" s="43"/>
      <c r="DL264" s="43"/>
      <c r="DM264" s="43"/>
      <c r="DQ264" s="21" t="str">
        <f t="shared" si="339"/>
        <v/>
      </c>
      <c r="DR264" s="21" t="str">
        <f t="shared" si="339"/>
        <v/>
      </c>
      <c r="DT264" s="17" t="str">
        <f t="shared" si="340"/>
        <v>Whyteleafe</v>
      </c>
      <c r="DU264" s="45">
        <f t="shared" si="355"/>
        <v>11</v>
      </c>
      <c r="DV264" s="46">
        <f t="shared" si="356"/>
        <v>6</v>
      </c>
      <c r="DW264" s="46">
        <f t="shared" si="357"/>
        <v>1</v>
      </c>
      <c r="DX264" s="46">
        <f t="shared" si="358"/>
        <v>0</v>
      </c>
      <c r="DY264" s="46">
        <f>COUNTIF(DB$257:DB$264,"A")</f>
        <v>3</v>
      </c>
      <c r="DZ264" s="46">
        <f>COUNTIF(DB$257:DB$264,"D")</f>
        <v>1</v>
      </c>
      <c r="EA264" s="46">
        <f>COUNTIF(DB$257:DB$264,"H")</f>
        <v>0</v>
      </c>
      <c r="EB264" s="45">
        <f t="shared" si="359"/>
        <v>9</v>
      </c>
      <c r="EC264" s="45">
        <f t="shared" si="341"/>
        <v>2</v>
      </c>
      <c r="ED264" s="45">
        <f t="shared" si="341"/>
        <v>0</v>
      </c>
      <c r="EE264" s="47">
        <f>SUM($AW264:$BT264)+SUM(CC$257:CC$264)</f>
        <v>44</v>
      </c>
      <c r="EF264" s="47">
        <f>SUM($BV264:$CS264)+SUM(BD$257:BD$264)</f>
        <v>9</v>
      </c>
      <c r="EG264" s="45">
        <f t="shared" si="342"/>
        <v>20</v>
      </c>
      <c r="EH264" s="47">
        <f t="shared" si="360"/>
        <v>35</v>
      </c>
      <c r="EI264" s="44"/>
      <c r="EJ264" s="46">
        <f t="shared" si="343"/>
        <v>14</v>
      </c>
      <c r="EK264" s="46">
        <f t="shared" si="344"/>
        <v>11</v>
      </c>
      <c r="EL264" s="46">
        <f t="shared" si="345"/>
        <v>2</v>
      </c>
      <c r="EM264" s="46">
        <f t="shared" si="346"/>
        <v>1</v>
      </c>
      <c r="EN264" s="46">
        <f t="shared" si="347"/>
        <v>54</v>
      </c>
      <c r="EO264" s="46">
        <f t="shared" si="348"/>
        <v>12</v>
      </c>
      <c r="EP264" s="46">
        <f t="shared" si="349"/>
        <v>24</v>
      </c>
      <c r="EQ264" s="46">
        <f t="shared" si="350"/>
        <v>42</v>
      </c>
      <c r="ES264" s="1">
        <f t="shared" si="361"/>
        <v>1</v>
      </c>
      <c r="ET264" s="1">
        <f t="shared" si="362"/>
        <v>1</v>
      </c>
      <c r="EU264" s="1">
        <f t="shared" si="351"/>
        <v>0</v>
      </c>
      <c r="EV264" s="1">
        <f t="shared" si="351"/>
        <v>1</v>
      </c>
      <c r="EW264" s="1">
        <f t="shared" si="351"/>
        <v>1</v>
      </c>
      <c r="EX264" s="1">
        <f t="shared" si="351"/>
        <v>1</v>
      </c>
      <c r="EY264" s="1">
        <f t="shared" si="351"/>
        <v>1</v>
      </c>
      <c r="EZ264" s="1">
        <f t="shared" si="351"/>
        <v>1</v>
      </c>
    </row>
    <row r="265" spans="1:164" x14ac:dyDescent="0.2">
      <c r="G265" s="24">
        <f>SUM(G257:G264)</f>
        <v>249</v>
      </c>
      <c r="H265" s="24">
        <f>SUM(H257:H264)</f>
        <v>249</v>
      </c>
      <c r="J265" s="24">
        <f>SUM(J257:J264)</f>
        <v>0</v>
      </c>
    </row>
    <row r="266" spans="1:164" ht="12" thickBot="1" x14ac:dyDescent="0.25">
      <c r="A266" s="17" t="s">
        <v>481</v>
      </c>
      <c r="B266" s="17"/>
      <c r="C266" s="20" t="s">
        <v>482</v>
      </c>
      <c r="D266" s="18"/>
      <c r="E266" s="18"/>
      <c r="F266" s="18"/>
      <c r="G266" s="18"/>
      <c r="H266" s="18"/>
      <c r="J266" s="18"/>
    </row>
    <row r="267" spans="1:164" ht="12" thickBot="1" x14ac:dyDescent="0.25">
      <c r="A267" s="17" t="s">
        <v>11</v>
      </c>
      <c r="B267" s="17" t="s">
        <v>12</v>
      </c>
      <c r="C267" s="18" t="s">
        <v>13</v>
      </c>
      <c r="D267" s="18" t="s">
        <v>14</v>
      </c>
      <c r="E267" s="18" t="s">
        <v>15</v>
      </c>
      <c r="F267" s="18" t="s">
        <v>16</v>
      </c>
      <c r="G267" s="18" t="s">
        <v>17</v>
      </c>
      <c r="H267" s="18" t="s">
        <v>18</v>
      </c>
      <c r="I267" s="18" t="s">
        <v>19</v>
      </c>
      <c r="J267" s="18" t="s">
        <v>97</v>
      </c>
      <c r="L267" s="30"/>
      <c r="M267" s="31" t="s">
        <v>469</v>
      </c>
      <c r="N267" s="31" t="s">
        <v>294</v>
      </c>
      <c r="O267" s="31" t="s">
        <v>314</v>
      </c>
      <c r="P267" s="33" t="s">
        <v>483</v>
      </c>
      <c r="Q267" s="31" t="s">
        <v>484</v>
      </c>
      <c r="R267" s="31" t="s">
        <v>387</v>
      </c>
      <c r="S267" s="32" t="s">
        <v>267</v>
      </c>
      <c r="T267" s="34" t="s">
        <v>270</v>
      </c>
      <c r="AA267" s="30"/>
      <c r="AB267" s="31" t="s">
        <v>469</v>
      </c>
      <c r="AC267" s="31" t="s">
        <v>294</v>
      </c>
      <c r="AD267" s="31" t="s">
        <v>314</v>
      </c>
      <c r="AE267" s="33" t="s">
        <v>483</v>
      </c>
      <c r="AF267" s="31" t="s">
        <v>484</v>
      </c>
      <c r="AG267" s="31" t="s">
        <v>387</v>
      </c>
      <c r="AH267" s="32" t="s">
        <v>267</v>
      </c>
      <c r="AI267" s="34" t="s">
        <v>270</v>
      </c>
      <c r="AP267" s="1" t="s">
        <v>106</v>
      </c>
      <c r="DU267" s="21" t="s">
        <v>13</v>
      </c>
      <c r="DV267" s="21" t="s">
        <v>91</v>
      </c>
      <c r="DW267" s="21" t="s">
        <v>92</v>
      </c>
      <c r="DX267" s="21" t="s">
        <v>93</v>
      </c>
      <c r="DY267" s="21" t="s">
        <v>94</v>
      </c>
      <c r="DZ267" s="21" t="s">
        <v>95</v>
      </c>
      <c r="EA267" s="21" t="s">
        <v>96</v>
      </c>
      <c r="EB267" s="21" t="s">
        <v>14</v>
      </c>
      <c r="EC267" s="21" t="s">
        <v>15</v>
      </c>
      <c r="ED267" s="21" t="s">
        <v>16</v>
      </c>
      <c r="EE267" s="21" t="s">
        <v>17</v>
      </c>
      <c r="EF267" s="21" t="s">
        <v>18</v>
      </c>
      <c r="EG267" s="21" t="s">
        <v>19</v>
      </c>
      <c r="EH267" s="21" t="s">
        <v>97</v>
      </c>
      <c r="EI267" s="21"/>
      <c r="EJ267" s="21" t="s">
        <v>13</v>
      </c>
      <c r="EK267" s="21" t="s">
        <v>14</v>
      </c>
      <c r="EL267" s="21" t="s">
        <v>15</v>
      </c>
      <c r="EM267" s="21" t="s">
        <v>16</v>
      </c>
      <c r="EN267" s="21" t="s">
        <v>17</v>
      </c>
      <c r="EO267" s="21" t="s">
        <v>18</v>
      </c>
      <c r="EP267" s="21" t="s">
        <v>19</v>
      </c>
      <c r="EQ267" s="21" t="s">
        <v>97</v>
      </c>
    </row>
    <row r="268" spans="1:164" s="17" customFormat="1" x14ac:dyDescent="0.2">
      <c r="A268" s="17">
        <v>1</v>
      </c>
      <c r="B268" s="17" t="s">
        <v>274</v>
      </c>
      <c r="C268" s="18">
        <v>14</v>
      </c>
      <c r="D268" s="18">
        <v>10</v>
      </c>
      <c r="E268" s="18">
        <v>2</v>
      </c>
      <c r="F268" s="18">
        <v>2</v>
      </c>
      <c r="G268" s="18">
        <v>47</v>
      </c>
      <c r="H268" s="18">
        <v>13</v>
      </c>
      <c r="I268" s="18">
        <v>22</v>
      </c>
      <c r="J268" s="18">
        <v>34</v>
      </c>
      <c r="L268" s="35" t="s">
        <v>472</v>
      </c>
      <c r="M268" s="36"/>
      <c r="N268" s="31"/>
      <c r="O268" s="31"/>
      <c r="P268" s="137"/>
      <c r="Q268" s="31"/>
      <c r="R268" s="31"/>
      <c r="S268" s="32" t="s">
        <v>184</v>
      </c>
      <c r="T268" s="34"/>
      <c r="AA268" s="35" t="s">
        <v>472</v>
      </c>
      <c r="AB268" s="36"/>
      <c r="AC268" s="31"/>
      <c r="AD268" s="31"/>
      <c r="AE268" s="137"/>
      <c r="AF268" s="31"/>
      <c r="AG268" s="31"/>
      <c r="AH268" s="32" t="s">
        <v>309</v>
      </c>
      <c r="AI268" s="34"/>
      <c r="AW268" s="40"/>
      <c r="AX268" s="41" t="str">
        <f t="shared" ref="AX268:BD269" si="363">(IF(N268="","",(IF(MID(N268,2,1)="-",LEFT(N268,1),LEFT(N268,2)))+0))</f>
        <v/>
      </c>
      <c r="AY268" s="41" t="str">
        <f t="shared" si="363"/>
        <v/>
      </c>
      <c r="AZ268" s="41" t="str">
        <f t="shared" si="363"/>
        <v/>
      </c>
      <c r="BA268" s="41" t="str">
        <f t="shared" si="363"/>
        <v/>
      </c>
      <c r="BB268" s="41" t="str">
        <f t="shared" si="363"/>
        <v/>
      </c>
      <c r="BC268" s="41">
        <f t="shared" si="363"/>
        <v>1</v>
      </c>
      <c r="BD268" s="42" t="str">
        <f t="shared" si="363"/>
        <v/>
      </c>
      <c r="BE268" s="1"/>
      <c r="BF268" s="1"/>
      <c r="BG268" s="1"/>
      <c r="BH268" s="1"/>
      <c r="BI268" s="1"/>
      <c r="BJ268" s="1"/>
      <c r="BK268" s="1"/>
      <c r="BL268" s="1"/>
      <c r="BM268" s="43"/>
      <c r="BN268" s="43"/>
      <c r="BO268" s="43"/>
      <c r="BP268" s="43" t="str">
        <f t="shared" ref="BP268:BT275" si="364">(IF(AQ268="","",(IF(MID(AQ268,2,1)="-",LEFT(AQ268,1),LEFT(AQ268,2)))+0))</f>
        <v/>
      </c>
      <c r="BQ268" s="43" t="str">
        <f t="shared" si="364"/>
        <v/>
      </c>
      <c r="BR268" s="43" t="str">
        <f t="shared" si="364"/>
        <v/>
      </c>
      <c r="BS268" s="43" t="str">
        <f t="shared" si="364"/>
        <v/>
      </c>
      <c r="BT268" s="43" t="str">
        <f t="shared" si="364"/>
        <v/>
      </c>
      <c r="BU268" s="44"/>
      <c r="BV268" s="40"/>
      <c r="BW268" s="41" t="str">
        <f t="shared" ref="BW268:CC269" si="365">(IF(N268="","",IF(RIGHT(N268,2)="10",RIGHT(N268,2),RIGHT(N268,1))+0))</f>
        <v/>
      </c>
      <c r="BX268" s="41" t="str">
        <f t="shared" si="365"/>
        <v/>
      </c>
      <c r="BY268" s="41" t="str">
        <f t="shared" si="365"/>
        <v/>
      </c>
      <c r="BZ268" s="41" t="str">
        <f t="shared" si="365"/>
        <v/>
      </c>
      <c r="CA268" s="41" t="str">
        <f t="shared" si="365"/>
        <v/>
      </c>
      <c r="CB268" s="41">
        <f t="shared" si="365"/>
        <v>2</v>
      </c>
      <c r="CC268" s="42" t="str">
        <f t="shared" si="365"/>
        <v/>
      </c>
      <c r="CD268" s="1"/>
      <c r="CE268" s="1"/>
      <c r="CF268" s="1"/>
      <c r="CG268" s="1"/>
      <c r="CH268" s="1"/>
      <c r="CI268" s="1"/>
      <c r="CJ268" s="1"/>
      <c r="CK268" s="1"/>
      <c r="CL268" s="43"/>
      <c r="CM268" s="43"/>
      <c r="CN268" s="43"/>
      <c r="CO268" s="43" t="str">
        <f t="shared" ref="CO268:CS275" si="366">(IF(AQ268="","",IF(RIGHT(AQ268,2)="10",RIGHT(AQ268,2),RIGHT(AQ268,1))+0))</f>
        <v/>
      </c>
      <c r="CP268" s="43" t="str">
        <f t="shared" si="366"/>
        <v/>
      </c>
      <c r="CQ268" s="43" t="str">
        <f t="shared" si="366"/>
        <v/>
      </c>
      <c r="CR268" s="43" t="str">
        <f t="shared" si="366"/>
        <v/>
      </c>
      <c r="CS268" s="43" t="str">
        <f t="shared" si="366"/>
        <v/>
      </c>
      <c r="CT268" s="1"/>
      <c r="CU268" s="40"/>
      <c r="CV268" s="41" t="str">
        <f t="shared" ref="CV268:DB269" si="367">(IF(N268="","",IF(AX268&gt;BW268,"H",IF(AX268&lt;BW268,"A","D"))))</f>
        <v/>
      </c>
      <c r="CW268" s="41" t="str">
        <f t="shared" si="367"/>
        <v/>
      </c>
      <c r="CX268" s="41" t="str">
        <f t="shared" si="367"/>
        <v/>
      </c>
      <c r="CY268" s="41" t="str">
        <f t="shared" si="367"/>
        <v/>
      </c>
      <c r="CZ268" s="41" t="str">
        <f t="shared" si="367"/>
        <v/>
      </c>
      <c r="DA268" s="41" t="str">
        <f t="shared" si="367"/>
        <v>A</v>
      </c>
      <c r="DB268" s="42" t="str">
        <f t="shared" si="367"/>
        <v/>
      </c>
      <c r="DC268" s="1"/>
      <c r="DD268" s="1"/>
      <c r="DE268" s="1"/>
      <c r="DF268" s="1"/>
      <c r="DG268" s="1"/>
      <c r="DH268" s="1"/>
      <c r="DI268" s="1"/>
      <c r="DJ268" s="1"/>
      <c r="DK268" s="43"/>
      <c r="DL268" s="43"/>
      <c r="DM268" s="43"/>
      <c r="DN268" s="21" t="str">
        <f t="shared" ref="DN268:DR275" si="368">(IF(AQ268="","",IF(BP268&gt;CO268,"H",IF(BP268&lt;CO268,"A","D"))))</f>
        <v/>
      </c>
      <c r="DO268" s="21" t="str">
        <f t="shared" si="368"/>
        <v/>
      </c>
      <c r="DP268" s="21" t="str">
        <f t="shared" si="368"/>
        <v/>
      </c>
      <c r="DQ268" s="21" t="str">
        <f t="shared" si="368"/>
        <v/>
      </c>
      <c r="DR268" s="21" t="str">
        <f t="shared" si="368"/>
        <v/>
      </c>
      <c r="DS268" s="1"/>
      <c r="DT268" s="17" t="str">
        <f t="shared" ref="DT268:DT275" si="369">L268</f>
        <v>Bromley</v>
      </c>
      <c r="DU268" s="45">
        <f>SUM(EB268:ED268)</f>
        <v>2</v>
      </c>
      <c r="DV268" s="46">
        <f>COUNTIF($CU268:$DR268,"H")</f>
        <v>0</v>
      </c>
      <c r="DW268" s="46">
        <f>COUNTIF($CU268:$DR268,"D")</f>
        <v>0</v>
      </c>
      <c r="DX268" s="46">
        <f>COUNTIF($CU268:$DR268,"A")</f>
        <v>1</v>
      </c>
      <c r="DY268" s="46">
        <f>COUNTIF(CU$268:CU$275,"A")</f>
        <v>0</v>
      </c>
      <c r="DZ268" s="46">
        <f>COUNTIF(CU$268:CU$275,"D")</f>
        <v>0</v>
      </c>
      <c r="EA268" s="46">
        <f>COUNTIF(CU$268:CU$275,"H")</f>
        <v>1</v>
      </c>
      <c r="EB268" s="45">
        <f>DV268+DY268</f>
        <v>0</v>
      </c>
      <c r="EC268" s="45">
        <f t="shared" ref="EC268:ED275" si="370">DW268+DZ268</f>
        <v>0</v>
      </c>
      <c r="ED268" s="45">
        <f t="shared" si="370"/>
        <v>2</v>
      </c>
      <c r="EE268" s="47">
        <f>SUM($AW268:$BT268)+SUM(BV$268:BV$275)</f>
        <v>2</v>
      </c>
      <c r="EF268" s="47">
        <f>SUM($BV268:$CS268)+SUM(AW$268:AW$275)</f>
        <v>6</v>
      </c>
      <c r="EG268" s="45">
        <f t="shared" ref="EG268:EG275" si="371">(EB268*2)+EC268</f>
        <v>0</v>
      </c>
      <c r="EH268" s="47">
        <f>EE268-EF268</f>
        <v>-4</v>
      </c>
      <c r="EI268" s="44"/>
      <c r="EJ268" s="46">
        <f t="shared" ref="EJ268:EJ275" si="372">VLOOKUP($DT268,$B$268:$J$275,2,0)</f>
        <v>14</v>
      </c>
      <c r="EK268" s="46">
        <f t="shared" ref="EK268:EK275" si="373">VLOOKUP($DT268,$B$268:$J$275,3,0)</f>
        <v>4</v>
      </c>
      <c r="EL268" s="46">
        <f t="shared" ref="EL268:EL275" si="374">VLOOKUP($DT268,$B$268:$J$275,4,0)</f>
        <v>3</v>
      </c>
      <c r="EM268" s="46">
        <f t="shared" ref="EM268:EM275" si="375">VLOOKUP($DT268,$B$268:$J$275,5,0)</f>
        <v>7</v>
      </c>
      <c r="EN268" s="46">
        <f t="shared" ref="EN268:EN275" si="376">VLOOKUP($DT268,$B$268:$J$275,6,0)</f>
        <v>24</v>
      </c>
      <c r="EO268" s="46">
        <f t="shared" ref="EO268:EO275" si="377">VLOOKUP($DT268,$B$268:$J$275,7,0)</f>
        <v>30</v>
      </c>
      <c r="EP268" s="46">
        <f t="shared" ref="EP268:EP275" si="378">VLOOKUP($DT268,$B$268:$J$275,8,0)</f>
        <v>11</v>
      </c>
      <c r="EQ268" s="46">
        <f t="shared" ref="EQ268:EQ275" si="379">VLOOKUP($DT268,$B$268:$J$275,9,0)</f>
        <v>-6</v>
      </c>
      <c r="ER268" s="1"/>
      <c r="ES268" s="1">
        <f>IF(DU268=EJ268,0,1)</f>
        <v>1</v>
      </c>
      <c r="ET268" s="1">
        <f>IF(EB268=EK268,0,1)</f>
        <v>1</v>
      </c>
      <c r="EU268" s="1">
        <f t="shared" ref="EU268:EZ275" si="380">IF(EC268=EL268,0,1)</f>
        <v>1</v>
      </c>
      <c r="EV268" s="1">
        <f t="shared" si="380"/>
        <v>1</v>
      </c>
      <c r="EW268" s="1">
        <f t="shared" si="380"/>
        <v>1</v>
      </c>
      <c r="EX268" s="1">
        <f t="shared" si="380"/>
        <v>1</v>
      </c>
      <c r="EY268" s="1">
        <f t="shared" si="380"/>
        <v>1</v>
      </c>
      <c r="EZ268" s="1">
        <f t="shared" si="380"/>
        <v>1</v>
      </c>
      <c r="FC268" s="19"/>
      <c r="FD268" s="19"/>
      <c r="FE268" s="19"/>
      <c r="FF268" s="19"/>
      <c r="FG268" s="19"/>
      <c r="FH268" s="1"/>
    </row>
    <row r="269" spans="1:164" x14ac:dyDescent="0.2">
      <c r="A269" s="1">
        <v>2</v>
      </c>
      <c r="B269" s="1" t="s">
        <v>392</v>
      </c>
      <c r="C269" s="21">
        <v>14</v>
      </c>
      <c r="D269" s="21">
        <v>9</v>
      </c>
      <c r="E269" s="21">
        <v>3</v>
      </c>
      <c r="F269" s="21">
        <v>2</v>
      </c>
      <c r="G269" s="21">
        <v>28</v>
      </c>
      <c r="H269" s="21">
        <v>17</v>
      </c>
      <c r="I269" s="18">
        <v>21</v>
      </c>
      <c r="J269" s="21">
        <v>11</v>
      </c>
      <c r="L269" s="48" t="s">
        <v>295</v>
      </c>
      <c r="M269" s="85"/>
      <c r="N269" s="50"/>
      <c r="O269" s="86"/>
      <c r="P269" s="103"/>
      <c r="Q269" s="86"/>
      <c r="R269" s="86"/>
      <c r="S269" s="52" t="s">
        <v>139</v>
      </c>
      <c r="T269" s="90"/>
      <c r="AA269" s="48" t="s">
        <v>295</v>
      </c>
      <c r="AB269" s="85"/>
      <c r="AC269" s="50"/>
      <c r="AD269" s="86"/>
      <c r="AE269" s="103"/>
      <c r="AF269" s="86"/>
      <c r="AG269" s="86"/>
      <c r="AH269" s="52" t="s">
        <v>449</v>
      </c>
      <c r="AI269" s="90"/>
      <c r="AW269" s="58" t="str">
        <f t="shared" ref="AW269:AX275" si="381">(IF(M269="","",(IF(MID(M269,2,1)="-",LEFT(M269,1),LEFT(M269,2)))+0))</f>
        <v/>
      </c>
      <c r="AX269" s="59"/>
      <c r="AY269" s="60" t="str">
        <f t="shared" si="363"/>
        <v/>
      </c>
      <c r="AZ269" s="60" t="str">
        <f t="shared" si="363"/>
        <v/>
      </c>
      <c r="BA269" s="60" t="str">
        <f t="shared" si="363"/>
        <v/>
      </c>
      <c r="BB269" s="60" t="str">
        <f t="shared" si="363"/>
        <v/>
      </c>
      <c r="BC269" s="60">
        <f t="shared" si="363"/>
        <v>0</v>
      </c>
      <c r="BD269" s="61" t="str">
        <f t="shared" si="363"/>
        <v/>
      </c>
      <c r="BM269" s="43"/>
      <c r="BN269" s="43"/>
      <c r="BO269" s="43"/>
      <c r="BP269" s="43" t="str">
        <f t="shared" si="364"/>
        <v/>
      </c>
      <c r="BQ269" s="43" t="str">
        <f t="shared" si="364"/>
        <v/>
      </c>
      <c r="BR269" s="43" t="str">
        <f t="shared" si="364"/>
        <v/>
      </c>
      <c r="BS269" s="43" t="str">
        <f t="shared" si="364"/>
        <v/>
      </c>
      <c r="BT269" s="43" t="str">
        <f t="shared" si="364"/>
        <v/>
      </c>
      <c r="BU269" s="44"/>
      <c r="BV269" s="58" t="str">
        <f t="shared" ref="BV269:BW275" si="382">(IF(M269="","",IF(RIGHT(M269,2)="10",RIGHT(M269,2),RIGHT(M269,1))+0))</f>
        <v/>
      </c>
      <c r="BW269" s="59"/>
      <c r="BX269" s="60" t="str">
        <f t="shared" si="365"/>
        <v/>
      </c>
      <c r="BY269" s="60" t="str">
        <f t="shared" si="365"/>
        <v/>
      </c>
      <c r="BZ269" s="60" t="str">
        <f t="shared" si="365"/>
        <v/>
      </c>
      <c r="CA269" s="60" t="str">
        <f t="shared" si="365"/>
        <v/>
      </c>
      <c r="CB269" s="60">
        <f t="shared" si="365"/>
        <v>3</v>
      </c>
      <c r="CC269" s="61" t="str">
        <f t="shared" si="365"/>
        <v/>
      </c>
      <c r="CL269" s="43"/>
      <c r="CM269" s="43"/>
      <c r="CN269" s="43"/>
      <c r="CO269" s="43" t="str">
        <f t="shared" si="366"/>
        <v/>
      </c>
      <c r="CP269" s="43" t="str">
        <f t="shared" si="366"/>
        <v/>
      </c>
      <c r="CQ269" s="43" t="str">
        <f t="shared" si="366"/>
        <v/>
      </c>
      <c r="CR269" s="43" t="str">
        <f t="shared" si="366"/>
        <v/>
      </c>
      <c r="CS269" s="43" t="str">
        <f t="shared" si="366"/>
        <v/>
      </c>
      <c r="CU269" s="58" t="str">
        <f t="shared" ref="CU269:CV275" si="383">(IF(M269="","",IF(AW269&gt;BV269,"H",IF(AW269&lt;BV269,"A","D"))))</f>
        <v/>
      </c>
      <c r="CV269" s="59"/>
      <c r="CW269" s="60" t="str">
        <f t="shared" si="367"/>
        <v/>
      </c>
      <c r="CX269" s="60" t="str">
        <f t="shared" si="367"/>
        <v/>
      </c>
      <c r="CY269" s="60" t="str">
        <f t="shared" si="367"/>
        <v/>
      </c>
      <c r="CZ269" s="60" t="str">
        <f t="shared" si="367"/>
        <v/>
      </c>
      <c r="DA269" s="60" t="str">
        <f t="shared" si="367"/>
        <v>A</v>
      </c>
      <c r="DB269" s="61" t="str">
        <f t="shared" si="367"/>
        <v/>
      </c>
      <c r="DK269" s="43"/>
      <c r="DL269" s="43"/>
      <c r="DM269" s="43"/>
      <c r="DN269" s="21" t="str">
        <f t="shared" si="368"/>
        <v/>
      </c>
      <c r="DO269" s="21" t="str">
        <f t="shared" si="368"/>
        <v/>
      </c>
      <c r="DP269" s="21" t="str">
        <f t="shared" si="368"/>
        <v/>
      </c>
      <c r="DQ269" s="21" t="str">
        <f t="shared" si="368"/>
        <v/>
      </c>
      <c r="DR269" s="21" t="str">
        <f t="shared" si="368"/>
        <v/>
      </c>
      <c r="DT269" s="17" t="str">
        <f t="shared" si="369"/>
        <v>Carshalton Athletic</v>
      </c>
      <c r="DU269" s="45">
        <f t="shared" ref="DU269:DU275" si="384">SUM(EB269:ED269)</f>
        <v>2</v>
      </c>
      <c r="DV269" s="46">
        <f t="shared" ref="DV269:DV275" si="385">COUNTIF($CU269:$DR269,"H")</f>
        <v>0</v>
      </c>
      <c r="DW269" s="46">
        <f t="shared" ref="DW269:DW275" si="386">COUNTIF($CU269:$DR269,"D")</f>
        <v>0</v>
      </c>
      <c r="DX269" s="46">
        <f t="shared" ref="DX269:DX275" si="387">COUNTIF($CU269:$DR269,"A")</f>
        <v>1</v>
      </c>
      <c r="DY269" s="46">
        <f>COUNTIF(CV$268:CV$275,"A")</f>
        <v>0</v>
      </c>
      <c r="DZ269" s="46">
        <f>COUNTIF(CV$268:CV$275,"D")</f>
        <v>0</v>
      </c>
      <c r="EA269" s="46">
        <f>COUNTIF(CV$268:CV$275,"H")</f>
        <v>1</v>
      </c>
      <c r="EB269" s="45">
        <f t="shared" ref="EB269:EB275" si="388">DV269+DY269</f>
        <v>0</v>
      </c>
      <c r="EC269" s="45">
        <f t="shared" si="370"/>
        <v>0</v>
      </c>
      <c r="ED269" s="45">
        <f t="shared" si="370"/>
        <v>2</v>
      </c>
      <c r="EE269" s="47">
        <f>SUM($AW269:$BT269)+SUM(BW$268:BW$275)</f>
        <v>1</v>
      </c>
      <c r="EF269" s="47">
        <f>SUM($BV269:$CS269)+SUM(AX$268:AX$275)</f>
        <v>8</v>
      </c>
      <c r="EG269" s="45">
        <f t="shared" si="371"/>
        <v>0</v>
      </c>
      <c r="EH269" s="47">
        <f t="shared" ref="EH269:EH275" si="389">EE269-EF269</f>
        <v>-7</v>
      </c>
      <c r="EI269" s="44"/>
      <c r="EJ269" s="46">
        <f t="shared" si="372"/>
        <v>14</v>
      </c>
      <c r="EK269" s="46">
        <f t="shared" si="373"/>
        <v>7</v>
      </c>
      <c r="EL269" s="46">
        <f t="shared" si="374"/>
        <v>4</v>
      </c>
      <c r="EM269" s="46">
        <f t="shared" si="375"/>
        <v>3</v>
      </c>
      <c r="EN269" s="46">
        <f t="shared" si="376"/>
        <v>33</v>
      </c>
      <c r="EO269" s="46">
        <f t="shared" si="377"/>
        <v>26</v>
      </c>
      <c r="EP269" s="46">
        <f t="shared" si="378"/>
        <v>18</v>
      </c>
      <c r="EQ269" s="46">
        <f t="shared" si="379"/>
        <v>7</v>
      </c>
      <c r="ES269" s="1">
        <f t="shared" ref="ES269:ES275" si="390">IF(DU269=EJ269,0,1)</f>
        <v>1</v>
      </c>
      <c r="ET269" s="1">
        <f t="shared" ref="ET269:ET275" si="391">IF(EB269=EK269,0,1)</f>
        <v>1</v>
      </c>
      <c r="EU269" s="1">
        <f t="shared" si="380"/>
        <v>1</v>
      </c>
      <c r="EV269" s="1">
        <f t="shared" si="380"/>
        <v>1</v>
      </c>
      <c r="EW269" s="1">
        <f t="shared" si="380"/>
        <v>1</v>
      </c>
      <c r="EX269" s="1">
        <f t="shared" si="380"/>
        <v>1</v>
      </c>
      <c r="EY269" s="1">
        <f t="shared" si="380"/>
        <v>1</v>
      </c>
      <c r="EZ269" s="1">
        <f t="shared" si="380"/>
        <v>1</v>
      </c>
    </row>
    <row r="270" spans="1:164" x14ac:dyDescent="0.2">
      <c r="A270" s="1">
        <v>3</v>
      </c>
      <c r="B270" s="1" t="s">
        <v>295</v>
      </c>
      <c r="C270" s="21">
        <v>14</v>
      </c>
      <c r="D270" s="21">
        <v>7</v>
      </c>
      <c r="E270" s="21">
        <v>4</v>
      </c>
      <c r="F270" s="21">
        <v>3</v>
      </c>
      <c r="G270" s="21">
        <v>33</v>
      </c>
      <c r="H270" s="21">
        <v>26</v>
      </c>
      <c r="I270" s="18">
        <v>18</v>
      </c>
      <c r="J270" s="21">
        <v>7</v>
      </c>
      <c r="L270" s="48" t="s">
        <v>321</v>
      </c>
      <c r="M270" s="85"/>
      <c r="N270" s="86"/>
      <c r="O270" s="50"/>
      <c r="P270" s="103"/>
      <c r="Q270" s="86"/>
      <c r="R270" s="86"/>
      <c r="S270" s="52" t="s">
        <v>175</v>
      </c>
      <c r="T270" s="70"/>
      <c r="AA270" s="48" t="s">
        <v>321</v>
      </c>
      <c r="AB270" s="85"/>
      <c r="AC270" s="86"/>
      <c r="AD270" s="50"/>
      <c r="AE270" s="103"/>
      <c r="AF270" s="86"/>
      <c r="AG270" s="86"/>
      <c r="AH270" s="52" t="s">
        <v>485</v>
      </c>
      <c r="AI270" s="70"/>
      <c r="AW270" s="58" t="str">
        <f t="shared" si="381"/>
        <v/>
      </c>
      <c r="AX270" s="60" t="str">
        <f t="shared" si="381"/>
        <v/>
      </c>
      <c r="AY270" s="59"/>
      <c r="AZ270" s="60" t="str">
        <f>(IF(P270="","",(IF(MID(P270,2,1)="-",LEFT(P270,1),LEFT(P270,2)))+0))</f>
        <v/>
      </c>
      <c r="BA270" s="60" t="str">
        <f>(IF(Q270="","",(IF(MID(Q270,2,1)="-",LEFT(Q270,1),LEFT(Q270,2)))+0))</f>
        <v/>
      </c>
      <c r="BB270" s="60" t="str">
        <f>(IF(R270="","",(IF(MID(R270,2,1)="-",LEFT(R270,1),LEFT(R270,2)))+0))</f>
        <v/>
      </c>
      <c r="BC270" s="60">
        <f>(IF(S270="","",(IF(MID(S270,2,1)="-",LEFT(S270,1),LEFT(S270,2)))+0))</f>
        <v>0</v>
      </c>
      <c r="BD270" s="61" t="str">
        <f>(IF(T270="","",(IF(MID(T270,2,1)="-",LEFT(T270,1),LEFT(T270,2)))+0))</f>
        <v/>
      </c>
      <c r="BM270" s="43"/>
      <c r="BN270" s="43"/>
      <c r="BO270" s="43"/>
      <c r="BP270" s="43" t="str">
        <f t="shared" si="364"/>
        <v/>
      </c>
      <c r="BQ270" s="43" t="str">
        <f t="shared" si="364"/>
        <v/>
      </c>
      <c r="BR270" s="43" t="str">
        <f t="shared" si="364"/>
        <v/>
      </c>
      <c r="BS270" s="43" t="str">
        <f t="shared" si="364"/>
        <v/>
      </c>
      <c r="BT270" s="43" t="str">
        <f t="shared" si="364"/>
        <v/>
      </c>
      <c r="BU270" s="44"/>
      <c r="BV270" s="58" t="str">
        <f t="shared" si="382"/>
        <v/>
      </c>
      <c r="BW270" s="60" t="str">
        <f t="shared" si="382"/>
        <v/>
      </c>
      <c r="BX270" s="59"/>
      <c r="BY270" s="60" t="str">
        <f>(IF(P270="","",IF(RIGHT(P270,2)="10",RIGHT(P270,2),RIGHT(P270,1))+0))</f>
        <v/>
      </c>
      <c r="BZ270" s="60" t="str">
        <f>(IF(Q270="","",IF(RIGHT(Q270,2)="10",RIGHT(Q270,2),RIGHT(Q270,1))+0))</f>
        <v/>
      </c>
      <c r="CA270" s="60" t="str">
        <f>(IF(R270="","",IF(RIGHT(R270,2)="10",RIGHT(R270,2),RIGHT(R270,1))+0))</f>
        <v/>
      </c>
      <c r="CB270" s="60">
        <f>(IF(S270="","",IF(RIGHT(S270,2)="10",RIGHT(S270,2),RIGHT(S270,1))+0))</f>
        <v>5</v>
      </c>
      <c r="CC270" s="61" t="str">
        <f>(IF(T270="","",IF(RIGHT(T270,2)="10",RIGHT(T270,2),RIGHT(T270,1))+0))</f>
        <v/>
      </c>
      <c r="CL270" s="43"/>
      <c r="CM270" s="43"/>
      <c r="CN270" s="43"/>
      <c r="CO270" s="43" t="str">
        <f t="shared" si="366"/>
        <v/>
      </c>
      <c r="CP270" s="43" t="str">
        <f t="shared" si="366"/>
        <v/>
      </c>
      <c r="CQ270" s="43" t="str">
        <f t="shared" si="366"/>
        <v/>
      </c>
      <c r="CR270" s="43" t="str">
        <f t="shared" si="366"/>
        <v/>
      </c>
      <c r="CS270" s="43" t="str">
        <f t="shared" si="366"/>
        <v/>
      </c>
      <c r="CU270" s="58" t="str">
        <f t="shared" si="383"/>
        <v/>
      </c>
      <c r="CV270" s="60" t="str">
        <f t="shared" si="383"/>
        <v/>
      </c>
      <c r="CW270" s="59"/>
      <c r="CX270" s="60" t="str">
        <f>(IF(P270="","",IF(AZ270&gt;BY270,"H",IF(AZ270&lt;BY270,"A","D"))))</f>
        <v/>
      </c>
      <c r="CY270" s="60" t="str">
        <f>(IF(Q270="","",IF(BA270&gt;BZ270,"H",IF(BA270&lt;BZ270,"A","D"))))</f>
        <v/>
      </c>
      <c r="CZ270" s="60" t="str">
        <f>(IF(R270="","",IF(BB270&gt;CA270,"H",IF(BB270&lt;CA270,"A","D"))))</f>
        <v/>
      </c>
      <c r="DA270" s="60" t="str">
        <f>(IF(S270="","",IF(BC270&gt;CB270,"H",IF(BC270&lt;CB270,"A","D"))))</f>
        <v>A</v>
      </c>
      <c r="DB270" s="61" t="str">
        <f>(IF(T270="","",IF(BD270&gt;CC270,"H",IF(BD270&lt;CC270,"A","D"))))</f>
        <v/>
      </c>
      <c r="DK270" s="43"/>
      <c r="DL270" s="43"/>
      <c r="DM270" s="43"/>
      <c r="DQ270" s="21" t="str">
        <f t="shared" si="368"/>
        <v/>
      </c>
      <c r="DR270" s="21" t="str">
        <f t="shared" si="368"/>
        <v/>
      </c>
      <c r="DT270" s="17" t="str">
        <f t="shared" si="369"/>
        <v>Croydon</v>
      </c>
      <c r="DU270" s="45">
        <f t="shared" si="384"/>
        <v>2</v>
      </c>
      <c r="DV270" s="46">
        <f t="shared" si="385"/>
        <v>0</v>
      </c>
      <c r="DW270" s="46">
        <f t="shared" si="386"/>
        <v>0</v>
      </c>
      <c r="DX270" s="46">
        <f t="shared" si="387"/>
        <v>1</v>
      </c>
      <c r="DY270" s="46">
        <f>COUNTIF(CW$268:CW$275,"A")</f>
        <v>1</v>
      </c>
      <c r="DZ270" s="46">
        <f>COUNTIF(CW$268:CW$275,"D")</f>
        <v>0</v>
      </c>
      <c r="EA270" s="46">
        <f>COUNTIF(CW$268:CW$275,"H")</f>
        <v>0</v>
      </c>
      <c r="EB270" s="45">
        <f t="shared" si="388"/>
        <v>1</v>
      </c>
      <c r="EC270" s="45">
        <f t="shared" si="370"/>
        <v>0</v>
      </c>
      <c r="ED270" s="45">
        <f t="shared" si="370"/>
        <v>1</v>
      </c>
      <c r="EE270" s="47">
        <f>SUM($AW270:$BT270)+SUM(BX$268:BX$275)</f>
        <v>2</v>
      </c>
      <c r="EF270" s="47">
        <f>SUM($BV270:$CS270)+SUM(AY$268:AY$275)</f>
        <v>6</v>
      </c>
      <c r="EG270" s="45">
        <f t="shared" si="371"/>
        <v>2</v>
      </c>
      <c r="EH270" s="47">
        <f t="shared" si="389"/>
        <v>-4</v>
      </c>
      <c r="EI270" s="44"/>
      <c r="EJ270" s="46">
        <f t="shared" si="372"/>
        <v>14</v>
      </c>
      <c r="EK270" s="46">
        <f t="shared" si="373"/>
        <v>4</v>
      </c>
      <c r="EL270" s="46">
        <f t="shared" si="374"/>
        <v>4</v>
      </c>
      <c r="EM270" s="46">
        <f t="shared" si="375"/>
        <v>6</v>
      </c>
      <c r="EN270" s="46">
        <f t="shared" si="376"/>
        <v>23</v>
      </c>
      <c r="EO270" s="46">
        <f t="shared" si="377"/>
        <v>44</v>
      </c>
      <c r="EP270" s="46">
        <f t="shared" si="378"/>
        <v>12</v>
      </c>
      <c r="EQ270" s="46">
        <f t="shared" si="379"/>
        <v>-21</v>
      </c>
      <c r="ES270" s="1">
        <f t="shared" si="390"/>
        <v>1</v>
      </c>
      <c r="ET270" s="1">
        <f t="shared" si="391"/>
        <v>1</v>
      </c>
      <c r="EU270" s="1">
        <f t="shared" si="380"/>
        <v>1</v>
      </c>
      <c r="EV270" s="1">
        <f t="shared" si="380"/>
        <v>1</v>
      </c>
      <c r="EW270" s="1">
        <f t="shared" si="380"/>
        <v>1</v>
      </c>
      <c r="EX270" s="1">
        <f t="shared" si="380"/>
        <v>1</v>
      </c>
      <c r="EY270" s="1">
        <f t="shared" si="380"/>
        <v>1</v>
      </c>
      <c r="EZ270" s="1">
        <f t="shared" si="380"/>
        <v>1</v>
      </c>
    </row>
    <row r="271" spans="1:164" x14ac:dyDescent="0.2">
      <c r="A271" s="1">
        <v>4</v>
      </c>
      <c r="B271" s="1" t="s">
        <v>486</v>
      </c>
      <c r="C271" s="21">
        <v>14</v>
      </c>
      <c r="D271" s="21">
        <v>7</v>
      </c>
      <c r="E271" s="21">
        <v>3</v>
      </c>
      <c r="F271" s="21">
        <v>4</v>
      </c>
      <c r="G271" s="21">
        <v>42</v>
      </c>
      <c r="H271" s="21">
        <v>19</v>
      </c>
      <c r="I271" s="18">
        <v>17</v>
      </c>
      <c r="J271" s="21">
        <v>23</v>
      </c>
      <c r="L271" s="48" t="s">
        <v>487</v>
      </c>
      <c r="M271" s="102"/>
      <c r="N271" s="103"/>
      <c r="O271" s="103"/>
      <c r="P271" s="50"/>
      <c r="Q271" s="103"/>
      <c r="R271" s="103"/>
      <c r="S271" s="52" t="s">
        <v>230</v>
      </c>
      <c r="T271" s="104"/>
      <c r="AA271" s="48" t="s">
        <v>487</v>
      </c>
      <c r="AB271" s="102"/>
      <c r="AC271" s="103"/>
      <c r="AD271" s="103"/>
      <c r="AE271" s="50"/>
      <c r="AF271" s="103"/>
      <c r="AG271" s="103"/>
      <c r="AH271" s="52" t="s">
        <v>376</v>
      </c>
      <c r="AI271" s="104"/>
      <c r="AW271" s="58" t="str">
        <f t="shared" si="381"/>
        <v/>
      </c>
      <c r="AX271" s="60" t="str">
        <f t="shared" si="381"/>
        <v/>
      </c>
      <c r="AY271" s="60" t="str">
        <f>(IF(O271="","",(IF(MID(O271,2,1)="-",LEFT(O271,1),LEFT(O271,2)))+0))</f>
        <v/>
      </c>
      <c r="AZ271" s="59"/>
      <c r="BA271" s="60" t="str">
        <f>(IF(Q271="","",(IF(MID(Q271,2,1)="-",LEFT(Q271,1),LEFT(Q271,2)))+0))</f>
        <v/>
      </c>
      <c r="BB271" s="60" t="str">
        <f>(IF(R271="","",(IF(MID(R271,2,1)="-",LEFT(R271,1),LEFT(R271,2)))+0))</f>
        <v/>
      </c>
      <c r="BC271" s="60">
        <f>(IF(S271="","",(IF(MID(S271,2,1)="-",LEFT(S271,1),LEFT(S271,2)))+0))</f>
        <v>1</v>
      </c>
      <c r="BD271" s="61" t="str">
        <f>(IF(T271="","",(IF(MID(T271,2,1)="-",LEFT(T271,1),LEFT(T271,2)))+0))</f>
        <v/>
      </c>
      <c r="BM271" s="43"/>
      <c r="BN271" s="43"/>
      <c r="BO271" s="43"/>
      <c r="BP271" s="43" t="str">
        <f t="shared" si="364"/>
        <v/>
      </c>
      <c r="BQ271" s="43" t="str">
        <f t="shared" si="364"/>
        <v/>
      </c>
      <c r="BR271" s="43" t="str">
        <f t="shared" si="364"/>
        <v/>
      </c>
      <c r="BS271" s="43" t="str">
        <f t="shared" si="364"/>
        <v/>
      </c>
      <c r="BT271" s="43" t="str">
        <f t="shared" si="364"/>
        <v/>
      </c>
      <c r="BU271" s="44"/>
      <c r="BV271" s="58" t="str">
        <f t="shared" si="382"/>
        <v/>
      </c>
      <c r="BW271" s="60" t="str">
        <f t="shared" si="382"/>
        <v/>
      </c>
      <c r="BX271" s="60" t="str">
        <f>(IF(O271="","",IF(RIGHT(O271,2)="10",RIGHT(O271,2),RIGHT(O271,1))+0))</f>
        <v/>
      </c>
      <c r="BY271" s="59"/>
      <c r="BZ271" s="60" t="str">
        <f>(IF(Q271="","",IF(RIGHT(Q271,2)="10",RIGHT(Q271,2),RIGHT(Q271,1))+0))</f>
        <v/>
      </c>
      <c r="CA271" s="60" t="str">
        <f>(IF(R271="","",IF(RIGHT(R271,2)="10",RIGHT(R271,2),RIGHT(R271,1))+0))</f>
        <v/>
      </c>
      <c r="CB271" s="60">
        <f>(IF(S271="","",IF(RIGHT(S271,2)="10",RIGHT(S271,2),RIGHT(S271,1))+0))</f>
        <v>3</v>
      </c>
      <c r="CC271" s="61" t="str">
        <f>(IF(T271="","",IF(RIGHT(T271,2)="10",RIGHT(T271,2),RIGHT(T271,1))+0))</f>
        <v/>
      </c>
      <c r="CL271" s="43"/>
      <c r="CM271" s="43"/>
      <c r="CN271" s="43"/>
      <c r="CO271" s="43" t="str">
        <f t="shared" si="366"/>
        <v/>
      </c>
      <c r="CP271" s="43" t="str">
        <f t="shared" si="366"/>
        <v/>
      </c>
      <c r="CQ271" s="43" t="str">
        <f t="shared" si="366"/>
        <v/>
      </c>
      <c r="CR271" s="43" t="str">
        <f t="shared" si="366"/>
        <v/>
      </c>
      <c r="CS271" s="43" t="str">
        <f t="shared" si="366"/>
        <v/>
      </c>
      <c r="CU271" s="58" t="str">
        <f t="shared" si="383"/>
        <v/>
      </c>
      <c r="CV271" s="60" t="str">
        <f t="shared" si="383"/>
        <v/>
      </c>
      <c r="CW271" s="60" t="str">
        <f>(IF(O271="","",IF(AY271&gt;BX271,"H",IF(AY271&lt;BX271,"A","D"))))</f>
        <v/>
      </c>
      <c r="CX271" s="59"/>
      <c r="CY271" s="60" t="str">
        <f>(IF(Q271="","",IF(BA271&gt;BZ271,"H",IF(BA271&lt;BZ271,"A","D"))))</f>
        <v/>
      </c>
      <c r="CZ271" s="60" t="str">
        <f>(IF(R271="","",IF(BB271&gt;CA271,"H",IF(BB271&lt;CA271,"A","D"))))</f>
        <v/>
      </c>
      <c r="DA271" s="60" t="str">
        <f>(IF(S271="","",IF(BC271&gt;CB271,"H",IF(BC271&lt;CB271,"A","D"))))</f>
        <v>A</v>
      </c>
      <c r="DB271" s="61" t="str">
        <f>(IF(T271="","",IF(BD271&gt;CC271,"H",IF(BD271&lt;CC271,"A","D"))))</f>
        <v/>
      </c>
      <c r="DK271" s="43"/>
      <c r="DL271" s="43"/>
      <c r="DM271" s="43"/>
      <c r="DQ271" s="21" t="str">
        <f t="shared" si="368"/>
        <v/>
      </c>
      <c r="DR271" s="21" t="str">
        <f t="shared" si="368"/>
        <v/>
      </c>
      <c r="DT271" s="17" t="str">
        <f t="shared" si="369"/>
        <v>Croydon Athletic</v>
      </c>
      <c r="DU271" s="45">
        <f t="shared" si="384"/>
        <v>2</v>
      </c>
      <c r="DV271" s="46">
        <f t="shared" si="385"/>
        <v>0</v>
      </c>
      <c r="DW271" s="46">
        <f t="shared" si="386"/>
        <v>0</v>
      </c>
      <c r="DX271" s="46">
        <f t="shared" si="387"/>
        <v>1</v>
      </c>
      <c r="DY271" s="46">
        <f>COUNTIF(CX$268:CX$275,"A")</f>
        <v>0</v>
      </c>
      <c r="DZ271" s="46">
        <f>COUNTIF(CX$268:CX$275,"D")</f>
        <v>0</v>
      </c>
      <c r="EA271" s="46">
        <f>COUNTIF(CX$268:CX$275,"H")</f>
        <v>1</v>
      </c>
      <c r="EB271" s="45">
        <f t="shared" si="388"/>
        <v>0</v>
      </c>
      <c r="EC271" s="45">
        <f t="shared" si="370"/>
        <v>0</v>
      </c>
      <c r="ED271" s="45">
        <f t="shared" si="370"/>
        <v>2</v>
      </c>
      <c r="EE271" s="47">
        <f>SUM($AW271:$BT271)+SUM(BY$268:BY$275)</f>
        <v>3</v>
      </c>
      <c r="EF271" s="47">
        <f>SUM($BV271:$CS271)+SUM(AZ$268:AZ$275)</f>
        <v>7</v>
      </c>
      <c r="EG271" s="45">
        <f t="shared" si="371"/>
        <v>0</v>
      </c>
      <c r="EH271" s="47">
        <f t="shared" si="389"/>
        <v>-4</v>
      </c>
      <c r="EI271" s="44"/>
      <c r="EJ271" s="46">
        <f t="shared" si="372"/>
        <v>14</v>
      </c>
      <c r="EK271" s="46">
        <f t="shared" si="373"/>
        <v>2</v>
      </c>
      <c r="EL271" s="46">
        <f t="shared" si="374"/>
        <v>5</v>
      </c>
      <c r="EM271" s="46">
        <f t="shared" si="375"/>
        <v>7</v>
      </c>
      <c r="EN271" s="46">
        <f t="shared" si="376"/>
        <v>16</v>
      </c>
      <c r="EO271" s="46">
        <f t="shared" si="377"/>
        <v>29</v>
      </c>
      <c r="EP271" s="46">
        <f t="shared" si="378"/>
        <v>9</v>
      </c>
      <c r="EQ271" s="46">
        <f t="shared" si="379"/>
        <v>-13</v>
      </c>
      <c r="ES271" s="1">
        <f t="shared" si="390"/>
        <v>1</v>
      </c>
      <c r="ET271" s="1">
        <f t="shared" si="391"/>
        <v>1</v>
      </c>
      <c r="EU271" s="1">
        <f t="shared" si="380"/>
        <v>1</v>
      </c>
      <c r="EV271" s="1">
        <f t="shared" si="380"/>
        <v>1</v>
      </c>
      <c r="EW271" s="1">
        <f t="shared" si="380"/>
        <v>1</v>
      </c>
      <c r="EX271" s="1">
        <f t="shared" si="380"/>
        <v>1</v>
      </c>
      <c r="EY271" s="1">
        <f t="shared" si="380"/>
        <v>1</v>
      </c>
      <c r="EZ271" s="1">
        <f t="shared" si="380"/>
        <v>1</v>
      </c>
    </row>
    <row r="272" spans="1:164" x14ac:dyDescent="0.2">
      <c r="A272" s="1">
        <v>5</v>
      </c>
      <c r="B272" s="1" t="s">
        <v>321</v>
      </c>
      <c r="C272" s="21">
        <v>14</v>
      </c>
      <c r="D272" s="21">
        <v>4</v>
      </c>
      <c r="E272" s="21">
        <v>4</v>
      </c>
      <c r="F272" s="21">
        <v>6</v>
      </c>
      <c r="G272" s="21">
        <v>23</v>
      </c>
      <c r="H272" s="21">
        <v>44</v>
      </c>
      <c r="I272" s="18">
        <v>12</v>
      </c>
      <c r="J272" s="21">
        <v>-21</v>
      </c>
      <c r="L272" s="48" t="s">
        <v>486</v>
      </c>
      <c r="M272" s="85"/>
      <c r="N272" s="86"/>
      <c r="O272" s="86"/>
      <c r="P272" s="103"/>
      <c r="Q272" s="50"/>
      <c r="R272" s="86"/>
      <c r="S272" s="52" t="s">
        <v>131</v>
      </c>
      <c r="T272" s="90"/>
      <c r="AA272" s="48" t="s">
        <v>486</v>
      </c>
      <c r="AB272" s="85"/>
      <c r="AC272" s="86"/>
      <c r="AD272" s="86"/>
      <c r="AE272" s="103"/>
      <c r="AF272" s="50"/>
      <c r="AG272" s="86"/>
      <c r="AH272" s="52" t="s">
        <v>488</v>
      </c>
      <c r="AI272" s="90"/>
      <c r="AW272" s="58" t="str">
        <f t="shared" si="381"/>
        <v/>
      </c>
      <c r="AX272" s="60" t="str">
        <f t="shared" si="381"/>
        <v/>
      </c>
      <c r="AY272" s="60" t="str">
        <f>(IF(O272="","",(IF(MID(O272,2,1)="-",LEFT(O272,1),LEFT(O272,2)))+0))</f>
        <v/>
      </c>
      <c r="AZ272" s="60" t="str">
        <f>(IF(P272="","",(IF(MID(P272,2,1)="-",LEFT(P272,1),LEFT(P272,2)))+0))</f>
        <v/>
      </c>
      <c r="BA272" s="59"/>
      <c r="BB272" s="60" t="str">
        <f>(IF(R272="","",(IF(MID(R272,2,1)="-",LEFT(R272,1),LEFT(R272,2)))+0))</f>
        <v/>
      </c>
      <c r="BC272" s="60">
        <f>(IF(S272="","",(IF(MID(S272,2,1)="-",LEFT(S272,1),LEFT(S272,2)))+0))</f>
        <v>0</v>
      </c>
      <c r="BD272" s="61" t="str">
        <f>(IF(T272="","",(IF(MID(T272,2,1)="-",LEFT(T272,1),LEFT(T272,2)))+0))</f>
        <v/>
      </c>
      <c r="BM272" s="43"/>
      <c r="BN272" s="43"/>
      <c r="BO272" s="43"/>
      <c r="BP272" s="43" t="str">
        <f t="shared" si="364"/>
        <v/>
      </c>
      <c r="BQ272" s="43" t="str">
        <f t="shared" si="364"/>
        <v/>
      </c>
      <c r="BR272" s="43" t="str">
        <f t="shared" si="364"/>
        <v/>
      </c>
      <c r="BS272" s="43" t="str">
        <f t="shared" si="364"/>
        <v/>
      </c>
      <c r="BT272" s="43" t="str">
        <f t="shared" si="364"/>
        <v/>
      </c>
      <c r="BU272" s="44"/>
      <c r="BV272" s="58" t="str">
        <f t="shared" si="382"/>
        <v/>
      </c>
      <c r="BW272" s="60" t="str">
        <f t="shared" si="382"/>
        <v/>
      </c>
      <c r="BX272" s="60" t="str">
        <f>(IF(O272="","",IF(RIGHT(O272,2)="10",RIGHT(O272,2),RIGHT(O272,1))+0))</f>
        <v/>
      </c>
      <c r="BY272" s="60" t="str">
        <f>(IF(P272="","",IF(RIGHT(P272,2)="10",RIGHT(P272,2),RIGHT(P272,1))+0))</f>
        <v/>
      </c>
      <c r="BZ272" s="59"/>
      <c r="CA272" s="60" t="str">
        <f>(IF(R272="","",IF(RIGHT(R272,2)="10",RIGHT(R272,2),RIGHT(R272,1))+0))</f>
        <v/>
      </c>
      <c r="CB272" s="60">
        <f>(IF(S272="","",IF(RIGHT(S272,2)="10",RIGHT(S272,2),RIGHT(S272,1))+0))</f>
        <v>1</v>
      </c>
      <c r="CC272" s="61" t="str">
        <f>(IF(T272="","",IF(RIGHT(T272,2)="10",RIGHT(T272,2),RIGHT(T272,1))+0))</f>
        <v/>
      </c>
      <c r="CL272" s="43"/>
      <c r="CM272" s="43"/>
      <c r="CN272" s="43"/>
      <c r="CO272" s="43" t="str">
        <f t="shared" si="366"/>
        <v/>
      </c>
      <c r="CP272" s="43" t="str">
        <f t="shared" si="366"/>
        <v/>
      </c>
      <c r="CQ272" s="43" t="str">
        <f t="shared" si="366"/>
        <v/>
      </c>
      <c r="CR272" s="43" t="str">
        <f t="shared" si="366"/>
        <v/>
      </c>
      <c r="CS272" s="43" t="str">
        <f t="shared" si="366"/>
        <v/>
      </c>
      <c r="CU272" s="58" t="str">
        <f t="shared" si="383"/>
        <v/>
      </c>
      <c r="CV272" s="60" t="str">
        <f t="shared" si="383"/>
        <v/>
      </c>
      <c r="CW272" s="60" t="str">
        <f>(IF(O272="","",IF(AY272&gt;BX272,"H",IF(AY272&lt;BX272,"A","D"))))</f>
        <v/>
      </c>
      <c r="CX272" s="60" t="str">
        <f>(IF(P272="","",IF(AZ272&gt;BY272,"H",IF(AZ272&lt;BY272,"A","D"))))</f>
        <v/>
      </c>
      <c r="CY272" s="59"/>
      <c r="CZ272" s="60" t="str">
        <f>(IF(R272="","",IF(BB272&gt;CA272,"H",IF(BB272&lt;CA272,"A","D"))))</f>
        <v/>
      </c>
      <c r="DA272" s="60" t="str">
        <f>(IF(S272="","",IF(BC272&gt;CB272,"H",IF(BC272&lt;CB272,"A","D"))))</f>
        <v>A</v>
      </c>
      <c r="DB272" s="61" t="str">
        <f>(IF(T272="","",IF(BD272&gt;CC272,"H",IF(BD272&lt;CC272,"A","D"))))</f>
        <v/>
      </c>
      <c r="DK272" s="43"/>
      <c r="DL272" s="43"/>
      <c r="DM272" s="43"/>
      <c r="DQ272" s="21" t="str">
        <f t="shared" si="368"/>
        <v/>
      </c>
      <c r="DR272" s="21" t="str">
        <f t="shared" si="368"/>
        <v/>
      </c>
      <c r="DT272" s="17" t="str">
        <f t="shared" si="369"/>
        <v>Crystal Palace</v>
      </c>
      <c r="DU272" s="45">
        <f t="shared" si="384"/>
        <v>2</v>
      </c>
      <c r="DV272" s="46">
        <f t="shared" si="385"/>
        <v>0</v>
      </c>
      <c r="DW272" s="46">
        <f t="shared" si="386"/>
        <v>0</v>
      </c>
      <c r="DX272" s="46">
        <f t="shared" si="387"/>
        <v>1</v>
      </c>
      <c r="DY272" s="46">
        <f>COUNTIF(CY$268:CY$275,"A")</f>
        <v>0</v>
      </c>
      <c r="DZ272" s="46">
        <f>COUNTIF(CY$268:CY$275,"D")</f>
        <v>1</v>
      </c>
      <c r="EA272" s="46">
        <f>COUNTIF(CY$268:CY$275,"H")</f>
        <v>0</v>
      </c>
      <c r="EB272" s="45">
        <f t="shared" si="388"/>
        <v>0</v>
      </c>
      <c r="EC272" s="45">
        <f t="shared" si="370"/>
        <v>1</v>
      </c>
      <c r="ED272" s="45">
        <f t="shared" si="370"/>
        <v>1</v>
      </c>
      <c r="EE272" s="47">
        <f>SUM($AW272:$BT272)+SUM(BZ$268:BZ$275)</f>
        <v>3</v>
      </c>
      <c r="EF272" s="47">
        <f>SUM($BV272:$CS272)+SUM(BA$268:BA$275)</f>
        <v>4</v>
      </c>
      <c r="EG272" s="45">
        <f t="shared" si="371"/>
        <v>1</v>
      </c>
      <c r="EH272" s="47">
        <f t="shared" si="389"/>
        <v>-1</v>
      </c>
      <c r="EI272" s="44"/>
      <c r="EJ272" s="46">
        <f t="shared" si="372"/>
        <v>14</v>
      </c>
      <c r="EK272" s="46">
        <f t="shared" si="373"/>
        <v>7</v>
      </c>
      <c r="EL272" s="46">
        <f t="shared" si="374"/>
        <v>3</v>
      </c>
      <c r="EM272" s="46">
        <f t="shared" si="375"/>
        <v>4</v>
      </c>
      <c r="EN272" s="46">
        <f t="shared" si="376"/>
        <v>42</v>
      </c>
      <c r="EO272" s="46">
        <f t="shared" si="377"/>
        <v>19</v>
      </c>
      <c r="EP272" s="46">
        <f t="shared" si="378"/>
        <v>17</v>
      </c>
      <c r="EQ272" s="46">
        <f t="shared" si="379"/>
        <v>23</v>
      </c>
      <c r="ES272" s="1">
        <f t="shared" si="390"/>
        <v>1</v>
      </c>
      <c r="ET272" s="1">
        <f t="shared" si="391"/>
        <v>1</v>
      </c>
      <c r="EU272" s="1">
        <f t="shared" si="380"/>
        <v>1</v>
      </c>
      <c r="EV272" s="1">
        <f t="shared" si="380"/>
        <v>1</v>
      </c>
      <c r="EW272" s="1">
        <f t="shared" si="380"/>
        <v>1</v>
      </c>
      <c r="EX272" s="1">
        <f t="shared" si="380"/>
        <v>1</v>
      </c>
      <c r="EY272" s="1">
        <f t="shared" si="380"/>
        <v>1</v>
      </c>
      <c r="EZ272" s="1">
        <f t="shared" si="380"/>
        <v>1</v>
      </c>
    </row>
    <row r="273" spans="1:164" x14ac:dyDescent="0.2">
      <c r="A273" s="1">
        <v>6</v>
      </c>
      <c r="B273" s="1" t="s">
        <v>472</v>
      </c>
      <c r="C273" s="21">
        <v>14</v>
      </c>
      <c r="D273" s="21">
        <v>4</v>
      </c>
      <c r="E273" s="21">
        <v>3</v>
      </c>
      <c r="F273" s="21">
        <v>7</v>
      </c>
      <c r="G273" s="21">
        <v>24</v>
      </c>
      <c r="H273" s="21">
        <v>30</v>
      </c>
      <c r="I273" s="18">
        <v>11</v>
      </c>
      <c r="J273" s="21">
        <v>-6</v>
      </c>
      <c r="L273" s="48" t="s">
        <v>392</v>
      </c>
      <c r="M273" s="85"/>
      <c r="N273" s="86"/>
      <c r="O273" s="53"/>
      <c r="P273" s="103"/>
      <c r="Q273" s="86"/>
      <c r="R273" s="50"/>
      <c r="S273" s="52" t="s">
        <v>208</v>
      </c>
      <c r="T273" s="70"/>
      <c r="AA273" s="48" t="s">
        <v>392</v>
      </c>
      <c r="AB273" s="85"/>
      <c r="AC273" s="86"/>
      <c r="AD273" s="53"/>
      <c r="AE273" s="103"/>
      <c r="AF273" s="86"/>
      <c r="AG273" s="50"/>
      <c r="AH273" s="52" t="s">
        <v>489</v>
      </c>
      <c r="AI273" s="70"/>
      <c r="AW273" s="58" t="str">
        <f t="shared" si="381"/>
        <v/>
      </c>
      <c r="AX273" s="60" t="str">
        <f t="shared" si="381"/>
        <v/>
      </c>
      <c r="AY273" s="60" t="str">
        <f>(IF(O273="","",(IF(MID(O273,2,1)="-",LEFT(O273,1),LEFT(O273,2)))+0))</f>
        <v/>
      </c>
      <c r="AZ273" s="60" t="str">
        <f>(IF(P273="","",(IF(MID(P273,2,1)="-",LEFT(P273,1),LEFT(P273,2)))+0))</f>
        <v/>
      </c>
      <c r="BA273" s="60" t="str">
        <f>(IF(Q273="","",(IF(MID(Q273,2,1)="-",LEFT(Q273,1),LEFT(Q273,2)))+0))</f>
        <v/>
      </c>
      <c r="BB273" s="59"/>
      <c r="BC273" s="60">
        <f>(IF(S273="","",(IF(MID(S273,2,1)="-",LEFT(S273,1),LEFT(S273,2)))+0))</f>
        <v>1</v>
      </c>
      <c r="BD273" s="61" t="str">
        <f>(IF(T273="","",(IF(MID(T273,2,1)="-",LEFT(T273,1),LEFT(T273,2)))+0))</f>
        <v/>
      </c>
      <c r="BM273" s="43"/>
      <c r="BN273" s="43"/>
      <c r="BO273" s="43"/>
      <c r="BP273" s="43" t="str">
        <f t="shared" si="364"/>
        <v/>
      </c>
      <c r="BQ273" s="43" t="str">
        <f t="shared" si="364"/>
        <v/>
      </c>
      <c r="BR273" s="43" t="str">
        <f t="shared" si="364"/>
        <v/>
      </c>
      <c r="BS273" s="43" t="str">
        <f t="shared" si="364"/>
        <v/>
      </c>
      <c r="BT273" s="43" t="str">
        <f t="shared" si="364"/>
        <v/>
      </c>
      <c r="BU273" s="44"/>
      <c r="BV273" s="58" t="str">
        <f t="shared" si="382"/>
        <v/>
      </c>
      <c r="BW273" s="60" t="str">
        <f t="shared" si="382"/>
        <v/>
      </c>
      <c r="BX273" s="60" t="str">
        <f>(IF(O273="","",IF(RIGHT(O273,2)="10",RIGHT(O273,2),RIGHT(O273,1))+0))</f>
        <v/>
      </c>
      <c r="BY273" s="60" t="str">
        <f>(IF(P273="","",IF(RIGHT(P273,2)="10",RIGHT(P273,2),RIGHT(P273,1))+0))</f>
        <v/>
      </c>
      <c r="BZ273" s="60" t="str">
        <f>(IF(Q273="","",IF(RIGHT(Q273,2)="10",RIGHT(Q273,2),RIGHT(Q273,1))+0))</f>
        <v/>
      </c>
      <c r="CA273" s="59"/>
      <c r="CB273" s="60">
        <f>(IF(S273="","",IF(RIGHT(S273,2)="10",RIGHT(S273,2),RIGHT(S273,1))+0))</f>
        <v>0</v>
      </c>
      <c r="CC273" s="61" t="str">
        <f>(IF(T273="","",IF(RIGHT(T273,2)="10",RIGHT(T273,2),RIGHT(T273,1))+0))</f>
        <v/>
      </c>
      <c r="CL273" s="43"/>
      <c r="CM273" s="43"/>
      <c r="CN273" s="43"/>
      <c r="CO273" s="43" t="str">
        <f t="shared" si="366"/>
        <v/>
      </c>
      <c r="CP273" s="43" t="str">
        <f t="shared" si="366"/>
        <v/>
      </c>
      <c r="CQ273" s="43" t="str">
        <f t="shared" si="366"/>
        <v/>
      </c>
      <c r="CR273" s="43" t="str">
        <f t="shared" si="366"/>
        <v/>
      </c>
      <c r="CS273" s="43" t="str">
        <f t="shared" si="366"/>
        <v/>
      </c>
      <c r="CU273" s="58" t="str">
        <f t="shared" si="383"/>
        <v/>
      </c>
      <c r="CV273" s="60" t="str">
        <f t="shared" si="383"/>
        <v/>
      </c>
      <c r="CW273" s="60" t="str">
        <f>(IF(O273="","",IF(AY273&gt;BX273,"H",IF(AY273&lt;BX273,"A","D"))))</f>
        <v/>
      </c>
      <c r="CX273" s="60" t="str">
        <f>(IF(P273="","",IF(AZ273&gt;BY273,"H",IF(AZ273&lt;BY273,"A","D"))))</f>
        <v/>
      </c>
      <c r="CY273" s="60" t="str">
        <f>(IF(Q273="","",IF(BA273&gt;BZ273,"H",IF(BA273&lt;BZ273,"A","D"))))</f>
        <v/>
      </c>
      <c r="CZ273" s="59"/>
      <c r="DA273" s="60" t="str">
        <f>(IF(S273="","",IF(BC273&gt;CB273,"H",IF(BC273&lt;CB273,"A","D"))))</f>
        <v>H</v>
      </c>
      <c r="DB273" s="61" t="str">
        <f>(IF(T273="","",IF(BD273&gt;CC273,"H",IF(BD273&lt;CC273,"A","D"))))</f>
        <v/>
      </c>
      <c r="DK273" s="43"/>
      <c r="DL273" s="43"/>
      <c r="DM273" s="43"/>
      <c r="DQ273" s="21" t="str">
        <f t="shared" si="368"/>
        <v/>
      </c>
      <c r="DR273" s="21" t="str">
        <f t="shared" si="368"/>
        <v/>
      </c>
      <c r="DT273" s="17" t="str">
        <f t="shared" si="369"/>
        <v>Dulwich Hamlet</v>
      </c>
      <c r="DU273" s="45">
        <f t="shared" si="384"/>
        <v>2</v>
      </c>
      <c r="DV273" s="46">
        <f t="shared" si="385"/>
        <v>1</v>
      </c>
      <c r="DW273" s="46">
        <f t="shared" si="386"/>
        <v>0</v>
      </c>
      <c r="DX273" s="46">
        <f t="shared" si="387"/>
        <v>0</v>
      </c>
      <c r="DY273" s="46">
        <f>COUNTIF(CZ$268:CZ$275,"A")</f>
        <v>0</v>
      </c>
      <c r="DZ273" s="46">
        <f>COUNTIF(CZ$268:CZ$275,"D")</f>
        <v>1</v>
      </c>
      <c r="EA273" s="46">
        <f>COUNTIF(CZ$268:CZ$275,"H")</f>
        <v>0</v>
      </c>
      <c r="EB273" s="45">
        <f t="shared" si="388"/>
        <v>1</v>
      </c>
      <c r="EC273" s="45">
        <f t="shared" si="370"/>
        <v>1</v>
      </c>
      <c r="ED273" s="45">
        <f t="shared" si="370"/>
        <v>0</v>
      </c>
      <c r="EE273" s="47">
        <f>SUM($AW273:$BT273)+SUM(CA$268:CA$275)</f>
        <v>1</v>
      </c>
      <c r="EF273" s="47">
        <f>SUM($BV273:$CS273)+SUM(BB$268:BB$275)</f>
        <v>0</v>
      </c>
      <c r="EG273" s="45">
        <f t="shared" si="371"/>
        <v>3</v>
      </c>
      <c r="EH273" s="47">
        <f t="shared" si="389"/>
        <v>1</v>
      </c>
      <c r="EI273" s="44"/>
      <c r="EJ273" s="46">
        <f t="shared" si="372"/>
        <v>14</v>
      </c>
      <c r="EK273" s="46">
        <f t="shared" si="373"/>
        <v>9</v>
      </c>
      <c r="EL273" s="46">
        <f t="shared" si="374"/>
        <v>3</v>
      </c>
      <c r="EM273" s="46">
        <f t="shared" si="375"/>
        <v>2</v>
      </c>
      <c r="EN273" s="46">
        <f t="shared" si="376"/>
        <v>28</v>
      </c>
      <c r="EO273" s="46">
        <f t="shared" si="377"/>
        <v>17</v>
      </c>
      <c r="EP273" s="46">
        <f t="shared" si="378"/>
        <v>21</v>
      </c>
      <c r="EQ273" s="46">
        <f t="shared" si="379"/>
        <v>11</v>
      </c>
      <c r="ES273" s="1">
        <f t="shared" si="390"/>
        <v>1</v>
      </c>
      <c r="ET273" s="1">
        <f t="shared" si="391"/>
        <v>1</v>
      </c>
      <c r="EU273" s="1">
        <f t="shared" si="380"/>
        <v>1</v>
      </c>
      <c r="EV273" s="1">
        <f t="shared" si="380"/>
        <v>1</v>
      </c>
      <c r="EW273" s="1">
        <f t="shared" si="380"/>
        <v>1</v>
      </c>
      <c r="EX273" s="1">
        <f t="shared" si="380"/>
        <v>1</v>
      </c>
      <c r="EY273" s="1">
        <f t="shared" si="380"/>
        <v>1</v>
      </c>
      <c r="EZ273" s="1">
        <f t="shared" si="380"/>
        <v>1</v>
      </c>
    </row>
    <row r="274" spans="1:164" x14ac:dyDescent="0.2">
      <c r="A274" s="1">
        <v>7</v>
      </c>
      <c r="B274" s="1" t="s">
        <v>487</v>
      </c>
      <c r="C274" s="21">
        <v>14</v>
      </c>
      <c r="D274" s="21">
        <v>2</v>
      </c>
      <c r="E274" s="21">
        <v>5</v>
      </c>
      <c r="F274" s="21">
        <v>7</v>
      </c>
      <c r="G274" s="21">
        <v>16</v>
      </c>
      <c r="H274" s="21">
        <v>29</v>
      </c>
      <c r="I274" s="18">
        <v>9</v>
      </c>
      <c r="J274" s="21">
        <v>-13</v>
      </c>
      <c r="L274" s="64" t="s">
        <v>274</v>
      </c>
      <c r="M274" s="65" t="s">
        <v>122</v>
      </c>
      <c r="N274" s="52" t="s">
        <v>306</v>
      </c>
      <c r="O274" s="52" t="s">
        <v>184</v>
      </c>
      <c r="P274" s="52" t="s">
        <v>150</v>
      </c>
      <c r="Q274" s="52" t="s">
        <v>157</v>
      </c>
      <c r="R274" s="52" t="s">
        <v>244</v>
      </c>
      <c r="S274" s="50"/>
      <c r="T274" s="67" t="s">
        <v>490</v>
      </c>
      <c r="AA274" s="64" t="s">
        <v>274</v>
      </c>
      <c r="AB274" s="65" t="s">
        <v>491</v>
      </c>
      <c r="AC274" s="52" t="s">
        <v>492</v>
      </c>
      <c r="AD274" s="52" t="s">
        <v>320</v>
      </c>
      <c r="AE274" s="52" t="s">
        <v>493</v>
      </c>
      <c r="AF274" s="52" t="s">
        <v>400</v>
      </c>
      <c r="AG274" s="52" t="s">
        <v>494</v>
      </c>
      <c r="AH274" s="50"/>
      <c r="AI274" s="67" t="s">
        <v>383</v>
      </c>
      <c r="AW274" s="58">
        <f t="shared" si="381"/>
        <v>4</v>
      </c>
      <c r="AX274" s="60">
        <f t="shared" si="381"/>
        <v>5</v>
      </c>
      <c r="AY274" s="60">
        <f>(IF(O274="","",(IF(MID(O274,2,1)="-",LEFT(O274,1),LEFT(O274,2)))+0))</f>
        <v>1</v>
      </c>
      <c r="AZ274" s="60">
        <f>(IF(P274="","",(IF(MID(P274,2,1)="-",LEFT(P274,1),LEFT(P274,2)))+0))</f>
        <v>4</v>
      </c>
      <c r="BA274" s="60">
        <f>(IF(Q274="","",(IF(MID(Q274,2,1)="-",LEFT(Q274,1),LEFT(Q274,2)))+0))</f>
        <v>3</v>
      </c>
      <c r="BB274" s="60">
        <f>(IF(R274="","",(IF(MID(R274,2,1)="-",LEFT(R274,1),LEFT(R274,2)))+0))</f>
        <v>0</v>
      </c>
      <c r="BC274" s="59"/>
      <c r="BD274" s="61">
        <f>(IF(T274="","",(IF(MID(T274,2,1)="-",LEFT(T274,1),LEFT(T274,2)))+0))</f>
        <v>11</v>
      </c>
      <c r="BM274" s="43"/>
      <c r="BN274" s="43"/>
      <c r="BO274" s="43"/>
      <c r="BP274" s="43" t="str">
        <f t="shared" si="364"/>
        <v/>
      </c>
      <c r="BQ274" s="43" t="str">
        <f t="shared" si="364"/>
        <v/>
      </c>
      <c r="BR274" s="43" t="str">
        <f t="shared" si="364"/>
        <v/>
      </c>
      <c r="BS274" s="43" t="str">
        <f t="shared" si="364"/>
        <v/>
      </c>
      <c r="BT274" s="43" t="str">
        <f t="shared" si="364"/>
        <v/>
      </c>
      <c r="BU274" s="44"/>
      <c r="BV274" s="58">
        <f t="shared" si="382"/>
        <v>1</v>
      </c>
      <c r="BW274" s="60">
        <f t="shared" si="382"/>
        <v>1</v>
      </c>
      <c r="BX274" s="60">
        <f>(IF(O274="","",IF(RIGHT(O274,2)="10",RIGHT(O274,2),RIGHT(O274,1))+0))</f>
        <v>2</v>
      </c>
      <c r="BY274" s="60">
        <f>(IF(P274="","",IF(RIGHT(P274,2)="10",RIGHT(P274,2),RIGHT(P274,1))+0))</f>
        <v>2</v>
      </c>
      <c r="BZ274" s="60">
        <f>(IF(Q274="","",IF(RIGHT(Q274,2)="10",RIGHT(Q274,2),RIGHT(Q274,1))+0))</f>
        <v>3</v>
      </c>
      <c r="CA274" s="60">
        <f>(IF(R274="","",IF(RIGHT(R274,2)="10",RIGHT(R274,2),RIGHT(R274,1))+0))</f>
        <v>0</v>
      </c>
      <c r="CB274" s="59"/>
      <c r="CC274" s="61">
        <f>(IF(T274="","",IF(RIGHT(T274,2)="10",RIGHT(T274,2),RIGHT(T274,1))+0))</f>
        <v>0</v>
      </c>
      <c r="CL274" s="43"/>
      <c r="CM274" s="43"/>
      <c r="CN274" s="43"/>
      <c r="CO274" s="43" t="str">
        <f t="shared" si="366"/>
        <v/>
      </c>
      <c r="CP274" s="43" t="str">
        <f t="shared" si="366"/>
        <v/>
      </c>
      <c r="CQ274" s="43" t="str">
        <f t="shared" si="366"/>
        <v/>
      </c>
      <c r="CR274" s="43" t="str">
        <f t="shared" si="366"/>
        <v/>
      </c>
      <c r="CS274" s="43" t="str">
        <f t="shared" si="366"/>
        <v/>
      </c>
      <c r="CU274" s="58" t="str">
        <f t="shared" si="383"/>
        <v>H</v>
      </c>
      <c r="CV274" s="60" t="str">
        <f t="shared" si="383"/>
        <v>H</v>
      </c>
      <c r="CW274" s="60" t="str">
        <f>(IF(O274="","",IF(AY274&gt;BX274,"H",IF(AY274&lt;BX274,"A","D"))))</f>
        <v>A</v>
      </c>
      <c r="CX274" s="60" t="str">
        <f>(IF(P274="","",IF(AZ274&gt;BY274,"H",IF(AZ274&lt;BY274,"A","D"))))</f>
        <v>H</v>
      </c>
      <c r="CY274" s="60" t="str">
        <f>(IF(Q274="","",IF(BA274&gt;BZ274,"H",IF(BA274&lt;BZ274,"A","D"))))</f>
        <v>D</v>
      </c>
      <c r="CZ274" s="60" t="str">
        <f>(IF(R274="","",IF(BB274&gt;CA274,"H",IF(BB274&lt;CA274,"A","D"))))</f>
        <v>D</v>
      </c>
      <c r="DA274" s="59"/>
      <c r="DB274" s="61" t="str">
        <f>(IF(T274="","",IF(BD274&gt;CC274,"H",IF(BD274&lt;CC274,"A","D"))))</f>
        <v>H</v>
      </c>
      <c r="DK274" s="43"/>
      <c r="DL274" s="43"/>
      <c r="DM274" s="43"/>
      <c r="DQ274" s="21" t="str">
        <f t="shared" si="368"/>
        <v/>
      </c>
      <c r="DR274" s="21" t="str">
        <f t="shared" si="368"/>
        <v/>
      </c>
      <c r="DT274" s="17" t="str">
        <f t="shared" si="369"/>
        <v>Epsom &amp; Ewell</v>
      </c>
      <c r="DU274" s="45">
        <f t="shared" si="384"/>
        <v>14</v>
      </c>
      <c r="DV274" s="46">
        <f t="shared" si="385"/>
        <v>4</v>
      </c>
      <c r="DW274" s="46">
        <f t="shared" si="386"/>
        <v>2</v>
      </c>
      <c r="DX274" s="46">
        <f t="shared" si="387"/>
        <v>1</v>
      </c>
      <c r="DY274" s="46">
        <f>COUNTIF(DA$268:DA$275,"A")</f>
        <v>6</v>
      </c>
      <c r="DZ274" s="46">
        <f>COUNTIF(DA$268:DA$275,"D")</f>
        <v>0</v>
      </c>
      <c r="EA274" s="46">
        <f>COUNTIF(DA$268:DA$275,"H")</f>
        <v>1</v>
      </c>
      <c r="EB274" s="45">
        <f t="shared" si="388"/>
        <v>10</v>
      </c>
      <c r="EC274" s="45">
        <f t="shared" si="370"/>
        <v>2</v>
      </c>
      <c r="ED274" s="45">
        <f t="shared" si="370"/>
        <v>2</v>
      </c>
      <c r="EE274" s="47">
        <f>SUM($AW274:$BT274)+SUM(CB$268:CB$275)</f>
        <v>47</v>
      </c>
      <c r="EF274" s="47">
        <f>SUM($BV274:$CS274)+SUM(BC$268:BC$275)</f>
        <v>13</v>
      </c>
      <c r="EG274" s="45">
        <f t="shared" si="371"/>
        <v>22</v>
      </c>
      <c r="EH274" s="47">
        <f t="shared" si="389"/>
        <v>34</v>
      </c>
      <c r="EI274" s="44"/>
      <c r="EJ274" s="46">
        <f t="shared" si="372"/>
        <v>14</v>
      </c>
      <c r="EK274" s="46">
        <f t="shared" si="373"/>
        <v>10</v>
      </c>
      <c r="EL274" s="46">
        <f t="shared" si="374"/>
        <v>2</v>
      </c>
      <c r="EM274" s="46">
        <f t="shared" si="375"/>
        <v>2</v>
      </c>
      <c r="EN274" s="46">
        <f t="shared" si="376"/>
        <v>47</v>
      </c>
      <c r="EO274" s="46">
        <f t="shared" si="377"/>
        <v>13</v>
      </c>
      <c r="EP274" s="46">
        <f t="shared" si="378"/>
        <v>22</v>
      </c>
      <c r="EQ274" s="46">
        <f t="shared" si="379"/>
        <v>34</v>
      </c>
      <c r="ES274" s="1">
        <f t="shared" si="390"/>
        <v>0</v>
      </c>
      <c r="ET274" s="1">
        <f t="shared" si="391"/>
        <v>0</v>
      </c>
      <c r="EU274" s="1">
        <f t="shared" si="380"/>
        <v>0</v>
      </c>
      <c r="EV274" s="1">
        <f t="shared" si="380"/>
        <v>0</v>
      </c>
      <c r="EW274" s="1">
        <f t="shared" si="380"/>
        <v>0</v>
      </c>
      <c r="EX274" s="1">
        <f t="shared" si="380"/>
        <v>0</v>
      </c>
      <c r="EY274" s="1">
        <f t="shared" si="380"/>
        <v>0</v>
      </c>
      <c r="EZ274" s="1">
        <f t="shared" si="380"/>
        <v>0</v>
      </c>
    </row>
    <row r="275" spans="1:164" ht="12" thickBot="1" x14ac:dyDescent="0.25">
      <c r="A275" s="1">
        <v>8</v>
      </c>
      <c r="B275" s="1" t="s">
        <v>288</v>
      </c>
      <c r="C275" s="21">
        <v>14</v>
      </c>
      <c r="D275" s="21">
        <v>0</v>
      </c>
      <c r="E275" s="21">
        <v>2</v>
      </c>
      <c r="F275" s="21">
        <v>12</v>
      </c>
      <c r="G275" s="21">
        <v>12</v>
      </c>
      <c r="H275" s="21">
        <v>47</v>
      </c>
      <c r="I275" s="18">
        <v>2</v>
      </c>
      <c r="J275" s="21">
        <v>-35</v>
      </c>
      <c r="L275" s="72" t="s">
        <v>288</v>
      </c>
      <c r="M275" s="91"/>
      <c r="N275" s="92"/>
      <c r="O275" s="92"/>
      <c r="P275" s="138"/>
      <c r="Q275" s="92"/>
      <c r="R275" s="92"/>
      <c r="S275" s="76" t="s">
        <v>109</v>
      </c>
      <c r="T275" s="77"/>
      <c r="AA275" s="72" t="s">
        <v>288</v>
      </c>
      <c r="AB275" s="91"/>
      <c r="AC275" s="92"/>
      <c r="AD275" s="92"/>
      <c r="AE275" s="138"/>
      <c r="AF275" s="92"/>
      <c r="AG275" s="92"/>
      <c r="AH275" s="76" t="s">
        <v>405</v>
      </c>
      <c r="AI275" s="77"/>
      <c r="AW275" s="80" t="str">
        <f t="shared" si="381"/>
        <v/>
      </c>
      <c r="AX275" s="81" t="str">
        <f t="shared" si="381"/>
        <v/>
      </c>
      <c r="AY275" s="81" t="str">
        <f>(IF(O275="","",(IF(MID(O275,2,1)="-",LEFT(O275,1),LEFT(O275,2)))+0))</f>
        <v/>
      </c>
      <c r="AZ275" s="81" t="str">
        <f>(IF(P275="","",(IF(MID(P275,2,1)="-",LEFT(P275,1),LEFT(P275,2)))+0))</f>
        <v/>
      </c>
      <c r="BA275" s="81" t="str">
        <f>(IF(Q275="","",(IF(MID(Q275,2,1)="-",LEFT(Q275,1),LEFT(Q275,2)))+0))</f>
        <v/>
      </c>
      <c r="BB275" s="81" t="str">
        <f>(IF(R275="","",(IF(MID(R275,2,1)="-",LEFT(R275,1),LEFT(R275,2)))+0))</f>
        <v/>
      </c>
      <c r="BC275" s="81">
        <f>(IF(S275="","",(IF(MID(S275,2,1)="-",LEFT(S275,1),LEFT(S275,2)))+0))</f>
        <v>1</v>
      </c>
      <c r="BD275" s="82"/>
      <c r="BM275" s="43"/>
      <c r="BN275" s="43"/>
      <c r="BO275" s="43"/>
      <c r="BP275" s="43" t="str">
        <f t="shared" si="364"/>
        <v/>
      </c>
      <c r="BQ275" s="43" t="str">
        <f t="shared" si="364"/>
        <v/>
      </c>
      <c r="BR275" s="43" t="str">
        <f t="shared" si="364"/>
        <v/>
      </c>
      <c r="BS275" s="43" t="str">
        <f t="shared" si="364"/>
        <v/>
      </c>
      <c r="BT275" s="43" t="str">
        <f t="shared" si="364"/>
        <v/>
      </c>
      <c r="BU275" s="44"/>
      <c r="BV275" s="80" t="str">
        <f t="shared" si="382"/>
        <v/>
      </c>
      <c r="BW275" s="81" t="str">
        <f t="shared" si="382"/>
        <v/>
      </c>
      <c r="BX275" s="81" t="str">
        <f>(IF(O275="","",IF(RIGHT(O275,2)="10",RIGHT(O275,2),RIGHT(O275,1))+0))</f>
        <v/>
      </c>
      <c r="BY275" s="81" t="str">
        <f>(IF(P275="","",IF(RIGHT(P275,2)="10",RIGHT(P275,2),RIGHT(P275,1))+0))</f>
        <v/>
      </c>
      <c r="BZ275" s="81" t="str">
        <f>(IF(Q275="","",IF(RIGHT(Q275,2)="10",RIGHT(Q275,2),RIGHT(Q275,1))+0))</f>
        <v/>
      </c>
      <c r="CA275" s="81" t="str">
        <f>(IF(R275="","",IF(RIGHT(R275,2)="10",RIGHT(R275,2),RIGHT(R275,1))+0))</f>
        <v/>
      </c>
      <c r="CB275" s="81">
        <f>(IF(S275="","",IF(RIGHT(S275,2)="10",RIGHT(S275,2),RIGHT(S275,1))+0))</f>
        <v>5</v>
      </c>
      <c r="CC275" s="82"/>
      <c r="CL275" s="43"/>
      <c r="CM275" s="43"/>
      <c r="CN275" s="43"/>
      <c r="CO275" s="43" t="str">
        <f t="shared" si="366"/>
        <v/>
      </c>
      <c r="CP275" s="43" t="str">
        <f t="shared" si="366"/>
        <v/>
      </c>
      <c r="CQ275" s="43" t="str">
        <f t="shared" si="366"/>
        <v/>
      </c>
      <c r="CR275" s="43" t="str">
        <f t="shared" si="366"/>
        <v/>
      </c>
      <c r="CS275" s="43" t="str">
        <f t="shared" si="366"/>
        <v/>
      </c>
      <c r="CU275" s="80" t="str">
        <f t="shared" si="383"/>
        <v/>
      </c>
      <c r="CV275" s="81" t="str">
        <f t="shared" si="383"/>
        <v/>
      </c>
      <c r="CW275" s="81" t="str">
        <f>(IF(O275="","",IF(AY275&gt;BX275,"H",IF(AY275&lt;BX275,"A","D"))))</f>
        <v/>
      </c>
      <c r="CX275" s="81" t="str">
        <f>(IF(P275="","",IF(AZ275&gt;BY275,"H",IF(AZ275&lt;BY275,"A","D"))))</f>
        <v/>
      </c>
      <c r="CY275" s="81" t="str">
        <f>(IF(Q275="","",IF(BA275&gt;BZ275,"H",IF(BA275&lt;BZ275,"A","D"))))</f>
        <v/>
      </c>
      <c r="CZ275" s="81" t="str">
        <f>(IF(R275="","",IF(BB275&gt;CA275,"H",IF(BB275&lt;CA275,"A","D"))))</f>
        <v/>
      </c>
      <c r="DA275" s="81" t="str">
        <f>(IF(S275="","",IF(BC275&gt;CB275,"H",IF(BC275&lt;CB275,"A","D"))))</f>
        <v>A</v>
      </c>
      <c r="DB275" s="82"/>
      <c r="DK275" s="43"/>
      <c r="DL275" s="43"/>
      <c r="DM275" s="43"/>
      <c r="DQ275" s="21" t="str">
        <f t="shared" si="368"/>
        <v/>
      </c>
      <c r="DR275" s="21" t="str">
        <f t="shared" si="368"/>
        <v/>
      </c>
      <c r="DT275" s="17" t="str">
        <f t="shared" si="369"/>
        <v>Whyteleafe</v>
      </c>
      <c r="DU275" s="45">
        <f t="shared" si="384"/>
        <v>2</v>
      </c>
      <c r="DV275" s="46">
        <f t="shared" si="385"/>
        <v>0</v>
      </c>
      <c r="DW275" s="46">
        <f t="shared" si="386"/>
        <v>0</v>
      </c>
      <c r="DX275" s="46">
        <f t="shared" si="387"/>
        <v>1</v>
      </c>
      <c r="DY275" s="46">
        <f>COUNTIF(DB$268:DB$275,"A")</f>
        <v>0</v>
      </c>
      <c r="DZ275" s="46">
        <f>COUNTIF(DB$268:DB$275,"D")</f>
        <v>0</v>
      </c>
      <c r="EA275" s="46">
        <f>COUNTIF(DB$268:DB$275,"H")</f>
        <v>1</v>
      </c>
      <c r="EB275" s="45">
        <f t="shared" si="388"/>
        <v>0</v>
      </c>
      <c r="EC275" s="45">
        <f t="shared" si="370"/>
        <v>0</v>
      </c>
      <c r="ED275" s="45">
        <f t="shared" si="370"/>
        <v>2</v>
      </c>
      <c r="EE275" s="47">
        <f>SUM($AW275:$BT275)+SUM(CC$268:CC$275)</f>
        <v>1</v>
      </c>
      <c r="EF275" s="47">
        <f>SUM($BV275:$CS275)+SUM(BD$268:BD$275)</f>
        <v>16</v>
      </c>
      <c r="EG275" s="45">
        <f t="shared" si="371"/>
        <v>0</v>
      </c>
      <c r="EH275" s="47">
        <f t="shared" si="389"/>
        <v>-15</v>
      </c>
      <c r="EI275" s="44"/>
      <c r="EJ275" s="46">
        <f t="shared" si="372"/>
        <v>14</v>
      </c>
      <c r="EK275" s="46">
        <f t="shared" si="373"/>
        <v>0</v>
      </c>
      <c r="EL275" s="46">
        <f t="shared" si="374"/>
        <v>2</v>
      </c>
      <c r="EM275" s="46">
        <f t="shared" si="375"/>
        <v>12</v>
      </c>
      <c r="EN275" s="46">
        <f t="shared" si="376"/>
        <v>12</v>
      </c>
      <c r="EO275" s="46">
        <f t="shared" si="377"/>
        <v>47</v>
      </c>
      <c r="EP275" s="46">
        <f t="shared" si="378"/>
        <v>2</v>
      </c>
      <c r="EQ275" s="46">
        <f t="shared" si="379"/>
        <v>-35</v>
      </c>
      <c r="ES275" s="1">
        <f t="shared" si="390"/>
        <v>1</v>
      </c>
      <c r="ET275" s="1">
        <f t="shared" si="391"/>
        <v>0</v>
      </c>
      <c r="EU275" s="1">
        <f t="shared" si="380"/>
        <v>1</v>
      </c>
      <c r="EV275" s="1">
        <f t="shared" si="380"/>
        <v>1</v>
      </c>
      <c r="EW275" s="1">
        <f t="shared" si="380"/>
        <v>1</v>
      </c>
      <c r="EX275" s="1">
        <f t="shared" si="380"/>
        <v>1</v>
      </c>
      <c r="EY275" s="1">
        <f t="shared" si="380"/>
        <v>1</v>
      </c>
      <c r="EZ275" s="1">
        <f t="shared" si="380"/>
        <v>1</v>
      </c>
    </row>
    <row r="276" spans="1:164" x14ac:dyDescent="0.2">
      <c r="G276" s="24">
        <f>SUM(G268:G275)</f>
        <v>225</v>
      </c>
      <c r="H276" s="24">
        <f>SUM(H268:H275)</f>
        <v>225</v>
      </c>
      <c r="J276" s="24">
        <f>SUM(J268:J275)</f>
        <v>0</v>
      </c>
    </row>
    <row r="277" spans="1:164" ht="12" thickBot="1" x14ac:dyDescent="0.25">
      <c r="A277" s="17" t="s">
        <v>495</v>
      </c>
      <c r="B277" s="17"/>
      <c r="C277" s="20" t="s">
        <v>496</v>
      </c>
      <c r="D277" s="18"/>
      <c r="E277" s="18"/>
      <c r="F277" s="18"/>
      <c r="G277" s="18"/>
      <c r="H277" s="18"/>
      <c r="I277" s="139" t="s">
        <v>497</v>
      </c>
      <c r="J277" s="18"/>
    </row>
    <row r="278" spans="1:164" ht="12" thickBot="1" x14ac:dyDescent="0.25">
      <c r="A278" s="17" t="s">
        <v>11</v>
      </c>
      <c r="B278" s="17" t="s">
        <v>12</v>
      </c>
      <c r="C278" s="18" t="s">
        <v>13</v>
      </c>
      <c r="D278" s="18" t="s">
        <v>14</v>
      </c>
      <c r="E278" s="18" t="s">
        <v>15</v>
      </c>
      <c r="F278" s="18" t="s">
        <v>16</v>
      </c>
      <c r="G278" s="18" t="s">
        <v>17</v>
      </c>
      <c r="H278" s="18" t="s">
        <v>18</v>
      </c>
      <c r="I278" s="18" t="s">
        <v>19</v>
      </c>
      <c r="J278" s="18" t="s">
        <v>97</v>
      </c>
      <c r="L278" s="30"/>
      <c r="M278" s="31" t="s">
        <v>442</v>
      </c>
      <c r="N278" s="31" t="s">
        <v>498</v>
      </c>
      <c r="O278" s="32" t="s">
        <v>267</v>
      </c>
      <c r="P278" s="33" t="s">
        <v>268</v>
      </c>
      <c r="Q278" s="31" t="s">
        <v>421</v>
      </c>
      <c r="R278" s="31" t="s">
        <v>342</v>
      </c>
      <c r="S278" s="31" t="s">
        <v>165</v>
      </c>
      <c r="T278" s="34" t="s">
        <v>365</v>
      </c>
      <c r="AA278" s="30"/>
      <c r="AB278" s="31" t="s">
        <v>442</v>
      </c>
      <c r="AC278" s="31" t="s">
        <v>498</v>
      </c>
      <c r="AD278" s="32" t="s">
        <v>267</v>
      </c>
      <c r="AE278" s="33" t="s">
        <v>268</v>
      </c>
      <c r="AF278" s="31" t="s">
        <v>421</v>
      </c>
      <c r="AG278" s="31" t="s">
        <v>342</v>
      </c>
      <c r="AH278" s="31" t="s">
        <v>165</v>
      </c>
      <c r="AI278" s="34" t="s">
        <v>365</v>
      </c>
      <c r="AP278" s="1" t="s">
        <v>106</v>
      </c>
      <c r="DU278" s="21" t="s">
        <v>13</v>
      </c>
      <c r="DV278" s="21" t="s">
        <v>91</v>
      </c>
      <c r="DW278" s="21" t="s">
        <v>92</v>
      </c>
      <c r="DX278" s="21" t="s">
        <v>93</v>
      </c>
      <c r="DY278" s="21" t="s">
        <v>94</v>
      </c>
      <c r="DZ278" s="21" t="s">
        <v>95</v>
      </c>
      <c r="EA278" s="21" t="s">
        <v>96</v>
      </c>
      <c r="EB278" s="21" t="s">
        <v>14</v>
      </c>
      <c r="EC278" s="21" t="s">
        <v>15</v>
      </c>
      <c r="ED278" s="21" t="s">
        <v>16</v>
      </c>
      <c r="EE278" s="21" t="s">
        <v>17</v>
      </c>
      <c r="EF278" s="21" t="s">
        <v>18</v>
      </c>
      <c r="EG278" s="21" t="s">
        <v>19</v>
      </c>
      <c r="EH278" s="21" t="s">
        <v>97</v>
      </c>
      <c r="EI278" s="21"/>
      <c r="EJ278" s="21" t="s">
        <v>13</v>
      </c>
      <c r="EK278" s="21" t="s">
        <v>14</v>
      </c>
      <c r="EL278" s="21" t="s">
        <v>15</v>
      </c>
      <c r="EM278" s="21" t="s">
        <v>16</v>
      </c>
      <c r="EN278" s="21" t="s">
        <v>17</v>
      </c>
      <c r="EO278" s="21" t="s">
        <v>18</v>
      </c>
      <c r="EP278" s="21" t="s">
        <v>19</v>
      </c>
      <c r="EQ278" s="21" t="s">
        <v>97</v>
      </c>
    </row>
    <row r="279" spans="1:164" x14ac:dyDescent="0.2">
      <c r="A279" s="1">
        <v>1</v>
      </c>
      <c r="B279" s="1" t="s">
        <v>445</v>
      </c>
      <c r="C279" s="21">
        <v>14</v>
      </c>
      <c r="D279" s="21">
        <v>12</v>
      </c>
      <c r="E279" s="21">
        <v>1</v>
      </c>
      <c r="F279" s="21">
        <v>1</v>
      </c>
      <c r="G279" s="21">
        <v>63</v>
      </c>
      <c r="H279" s="21">
        <v>10</v>
      </c>
      <c r="I279" s="18">
        <v>37</v>
      </c>
      <c r="J279" s="21">
        <v>53</v>
      </c>
      <c r="L279" s="35" t="s">
        <v>445</v>
      </c>
      <c r="M279" s="36"/>
      <c r="N279" s="31"/>
      <c r="O279" s="32" t="s">
        <v>102</v>
      </c>
      <c r="P279" s="137"/>
      <c r="Q279" s="31"/>
      <c r="R279" s="31"/>
      <c r="S279" s="31"/>
      <c r="T279" s="34"/>
      <c r="AA279" s="35" t="s">
        <v>445</v>
      </c>
      <c r="AB279" s="36"/>
      <c r="AC279" s="31"/>
      <c r="AD279" s="32" t="s">
        <v>499</v>
      </c>
      <c r="AE279" s="137"/>
      <c r="AF279" s="31"/>
      <c r="AG279" s="31"/>
      <c r="AH279" s="31"/>
      <c r="AI279" s="34"/>
      <c r="AW279" s="40"/>
      <c r="AX279" s="41" t="str">
        <f t="shared" ref="AX279:BD280" si="392">(IF(N279="","",(IF(MID(N279,2,1)="-",LEFT(N279,1),LEFT(N279,2)))+0))</f>
        <v/>
      </c>
      <c r="AY279" s="41">
        <f t="shared" si="392"/>
        <v>3</v>
      </c>
      <c r="AZ279" s="41" t="str">
        <f t="shared" si="392"/>
        <v/>
      </c>
      <c r="BA279" s="41" t="str">
        <f t="shared" si="392"/>
        <v/>
      </c>
      <c r="BB279" s="41" t="str">
        <f t="shared" si="392"/>
        <v/>
      </c>
      <c r="BC279" s="41" t="str">
        <f t="shared" si="392"/>
        <v/>
      </c>
      <c r="BD279" s="42" t="str">
        <f t="shared" si="392"/>
        <v/>
      </c>
      <c r="BM279" s="43"/>
      <c r="BN279" s="43"/>
      <c r="BO279" s="43"/>
      <c r="BP279" s="43" t="str">
        <f t="shared" ref="BP279:BT286" si="393">(IF(AQ279="","",(IF(MID(AQ279,2,1)="-",LEFT(AQ279,1),LEFT(AQ279,2)))+0))</f>
        <v/>
      </c>
      <c r="BQ279" s="43" t="str">
        <f t="shared" si="393"/>
        <v/>
      </c>
      <c r="BR279" s="43" t="str">
        <f t="shared" si="393"/>
        <v/>
      </c>
      <c r="BS279" s="43" t="str">
        <f t="shared" si="393"/>
        <v/>
      </c>
      <c r="BT279" s="43" t="str">
        <f t="shared" si="393"/>
        <v/>
      </c>
      <c r="BU279" s="44"/>
      <c r="BV279" s="40"/>
      <c r="BW279" s="41" t="str">
        <f t="shared" ref="BW279:CC280" si="394">(IF(N279="","",IF(RIGHT(N279,2)="10",RIGHT(N279,2),RIGHT(N279,1))+0))</f>
        <v/>
      </c>
      <c r="BX279" s="41">
        <f t="shared" si="394"/>
        <v>0</v>
      </c>
      <c r="BY279" s="41" t="str">
        <f t="shared" si="394"/>
        <v/>
      </c>
      <c r="BZ279" s="41" t="str">
        <f t="shared" si="394"/>
        <v/>
      </c>
      <c r="CA279" s="41" t="str">
        <f t="shared" si="394"/>
        <v/>
      </c>
      <c r="CB279" s="41" t="str">
        <f t="shared" si="394"/>
        <v/>
      </c>
      <c r="CC279" s="42" t="str">
        <f t="shared" si="394"/>
        <v/>
      </c>
      <c r="CL279" s="43"/>
      <c r="CM279" s="43"/>
      <c r="CN279" s="43"/>
      <c r="CO279" s="43" t="str">
        <f t="shared" ref="CO279:CS286" si="395">(IF(AQ279="","",IF(RIGHT(AQ279,2)="10",RIGHT(AQ279,2),RIGHT(AQ279,1))+0))</f>
        <v/>
      </c>
      <c r="CP279" s="43" t="str">
        <f t="shared" si="395"/>
        <v/>
      </c>
      <c r="CQ279" s="43" t="str">
        <f t="shared" si="395"/>
        <v/>
      </c>
      <c r="CR279" s="43" t="str">
        <f t="shared" si="395"/>
        <v/>
      </c>
      <c r="CS279" s="43" t="str">
        <f t="shared" si="395"/>
        <v/>
      </c>
      <c r="CU279" s="40"/>
      <c r="CV279" s="41" t="str">
        <f t="shared" ref="CV279:DB280" si="396">(IF(N279="","",IF(AX279&gt;BW279,"H",IF(AX279&lt;BW279,"A","D"))))</f>
        <v/>
      </c>
      <c r="CW279" s="41" t="str">
        <f t="shared" si="396"/>
        <v>H</v>
      </c>
      <c r="CX279" s="41" t="str">
        <f t="shared" si="396"/>
        <v/>
      </c>
      <c r="CY279" s="41" t="str">
        <f t="shared" si="396"/>
        <v/>
      </c>
      <c r="CZ279" s="41" t="str">
        <f t="shared" si="396"/>
        <v/>
      </c>
      <c r="DA279" s="41" t="str">
        <f t="shared" si="396"/>
        <v/>
      </c>
      <c r="DB279" s="42" t="str">
        <f t="shared" si="396"/>
        <v/>
      </c>
      <c r="DK279" s="43"/>
      <c r="DL279" s="43"/>
      <c r="DM279" s="43"/>
      <c r="DN279" s="21" t="str">
        <f t="shared" ref="DN279:DR286" si="397">(IF(AQ279="","",IF(BP279&gt;CO279,"H",IF(BP279&lt;CO279,"A","D"))))</f>
        <v/>
      </c>
      <c r="DO279" s="21" t="str">
        <f t="shared" si="397"/>
        <v/>
      </c>
      <c r="DP279" s="21" t="str">
        <f t="shared" si="397"/>
        <v/>
      </c>
      <c r="DQ279" s="21" t="str">
        <f t="shared" si="397"/>
        <v/>
      </c>
      <c r="DR279" s="21" t="str">
        <f t="shared" si="397"/>
        <v/>
      </c>
      <c r="DT279" s="17" t="str">
        <f t="shared" ref="DT279:DT286" si="398">L279</f>
        <v>Bedfont</v>
      </c>
      <c r="DU279" s="45">
        <f>SUM(EB279:ED279)</f>
        <v>2</v>
      </c>
      <c r="DV279" s="46">
        <f>COUNTIF($CU279:$DR279,"H")</f>
        <v>1</v>
      </c>
      <c r="DW279" s="46">
        <f>COUNTIF($CU279:$DR279,"D")</f>
        <v>0</v>
      </c>
      <c r="DX279" s="46">
        <f>COUNTIF($CU279:$DR279,"A")</f>
        <v>0</v>
      </c>
      <c r="DY279" s="46">
        <f>COUNTIF(CU$279:CU$286,"A")</f>
        <v>1</v>
      </c>
      <c r="DZ279" s="46">
        <f>COUNTIF(CU$279:CU$286,"D")</f>
        <v>0</v>
      </c>
      <c r="EA279" s="46">
        <f>COUNTIF(CU$279:CU$286,"H")</f>
        <v>0</v>
      </c>
      <c r="EB279" s="45">
        <f>DV279+DY279</f>
        <v>2</v>
      </c>
      <c r="EC279" s="45">
        <f t="shared" ref="EC279:ED286" si="399">DW279+DZ279</f>
        <v>0</v>
      </c>
      <c r="ED279" s="45">
        <f t="shared" si="399"/>
        <v>0</v>
      </c>
      <c r="EE279" s="47">
        <f>SUM($AW279:$BT279)+SUM(BV$279:BV$286)</f>
        <v>8</v>
      </c>
      <c r="EF279" s="47">
        <f>SUM($BV279:$CS279)+SUM(AW$279:AW$286)</f>
        <v>3</v>
      </c>
      <c r="EG279" s="45">
        <f>(EB279*3)+EC279</f>
        <v>6</v>
      </c>
      <c r="EH279" s="47">
        <f>EE279-EF279</f>
        <v>5</v>
      </c>
      <c r="EI279" s="44"/>
      <c r="EJ279" s="46">
        <f t="shared" ref="EJ279:EJ286" si="400">VLOOKUP($DT279,$B$279:$J$286,2,0)</f>
        <v>14</v>
      </c>
      <c r="EK279" s="46">
        <f t="shared" ref="EK279:EK286" si="401">VLOOKUP($DT279,$B$279:$J$286,3,0)</f>
        <v>12</v>
      </c>
      <c r="EL279" s="46">
        <f t="shared" ref="EL279:EL286" si="402">VLOOKUP($DT279,$B$279:$J$286,4,0)</f>
        <v>1</v>
      </c>
      <c r="EM279" s="46">
        <f t="shared" ref="EM279:EM286" si="403">VLOOKUP($DT279,$B$279:$J$286,5,0)</f>
        <v>1</v>
      </c>
      <c r="EN279" s="46">
        <f t="shared" ref="EN279:EN286" si="404">VLOOKUP($DT279,$B$279:$J$286,6,0)</f>
        <v>63</v>
      </c>
      <c r="EO279" s="46">
        <f t="shared" ref="EO279:EO286" si="405">VLOOKUP($DT279,$B$279:$J$286,7,0)</f>
        <v>10</v>
      </c>
      <c r="EP279" s="46">
        <f t="shared" ref="EP279:EP286" si="406">VLOOKUP($DT279,$B$279:$J$286,8,0)</f>
        <v>37</v>
      </c>
      <c r="EQ279" s="46">
        <f t="shared" ref="EQ279:EQ286" si="407">VLOOKUP($DT279,$B$279:$J$286,9,0)</f>
        <v>53</v>
      </c>
      <c r="ES279" s="1">
        <f>IF(DU279=EJ279,0,1)</f>
        <v>1</v>
      </c>
      <c r="ET279" s="1">
        <f>IF(EB279=EK279,0,1)</f>
        <v>1</v>
      </c>
      <c r="EU279" s="1">
        <f t="shared" ref="EU279:EZ286" si="408">IF(EC279=EL279,0,1)</f>
        <v>1</v>
      </c>
      <c r="EV279" s="1">
        <f t="shared" si="408"/>
        <v>1</v>
      </c>
      <c r="EW279" s="1">
        <f t="shared" si="408"/>
        <v>1</v>
      </c>
      <c r="EX279" s="1">
        <f t="shared" si="408"/>
        <v>1</v>
      </c>
      <c r="EY279" s="1">
        <f t="shared" si="408"/>
        <v>1</v>
      </c>
      <c r="EZ279" s="1">
        <f t="shared" si="408"/>
        <v>1</v>
      </c>
    </row>
    <row r="280" spans="1:164" x14ac:dyDescent="0.2">
      <c r="A280" s="1">
        <v>2</v>
      </c>
      <c r="B280" s="1" t="s">
        <v>303</v>
      </c>
      <c r="C280" s="21">
        <v>14</v>
      </c>
      <c r="D280" s="21">
        <v>12</v>
      </c>
      <c r="E280" s="21">
        <v>1</v>
      </c>
      <c r="F280" s="21">
        <v>1</v>
      </c>
      <c r="G280" s="21">
        <v>47</v>
      </c>
      <c r="H280" s="21">
        <v>18</v>
      </c>
      <c r="I280" s="18">
        <v>37</v>
      </c>
      <c r="J280" s="21">
        <v>29</v>
      </c>
      <c r="L280" s="48" t="s">
        <v>500</v>
      </c>
      <c r="M280" s="85"/>
      <c r="N280" s="50"/>
      <c r="O280" s="52" t="s">
        <v>185</v>
      </c>
      <c r="P280" s="103"/>
      <c r="Q280" s="86"/>
      <c r="R280" s="86"/>
      <c r="S280" s="53"/>
      <c r="T280" s="90"/>
      <c r="AA280" s="48" t="s">
        <v>500</v>
      </c>
      <c r="AB280" s="85"/>
      <c r="AC280" s="50"/>
      <c r="AD280" s="52" t="s">
        <v>396</v>
      </c>
      <c r="AE280" s="103"/>
      <c r="AF280" s="86"/>
      <c r="AG280" s="86"/>
      <c r="AH280" s="53"/>
      <c r="AI280" s="90"/>
      <c r="AW280" s="58" t="str">
        <f t="shared" ref="AW280:AX286" si="409">(IF(M280="","",(IF(MID(M280,2,1)="-",LEFT(M280,1),LEFT(M280,2)))+0))</f>
        <v/>
      </c>
      <c r="AX280" s="59"/>
      <c r="AY280" s="60">
        <f t="shared" si="392"/>
        <v>0</v>
      </c>
      <c r="AZ280" s="60" t="str">
        <f t="shared" si="392"/>
        <v/>
      </c>
      <c r="BA280" s="60" t="str">
        <f t="shared" si="392"/>
        <v/>
      </c>
      <c r="BB280" s="60" t="str">
        <f t="shared" si="392"/>
        <v/>
      </c>
      <c r="BC280" s="60" t="str">
        <f t="shared" si="392"/>
        <v/>
      </c>
      <c r="BD280" s="61" t="str">
        <f t="shared" si="392"/>
        <v/>
      </c>
      <c r="BM280" s="43"/>
      <c r="BN280" s="43"/>
      <c r="BO280" s="43"/>
      <c r="BP280" s="43" t="str">
        <f t="shared" si="393"/>
        <v/>
      </c>
      <c r="BQ280" s="43" t="str">
        <f t="shared" si="393"/>
        <v/>
      </c>
      <c r="BR280" s="43" t="str">
        <f t="shared" si="393"/>
        <v/>
      </c>
      <c r="BS280" s="43" t="str">
        <f t="shared" si="393"/>
        <v/>
      </c>
      <c r="BT280" s="43" t="str">
        <f t="shared" si="393"/>
        <v/>
      </c>
      <c r="BU280" s="44"/>
      <c r="BV280" s="58" t="str">
        <f t="shared" ref="BV280:BW286" si="410">(IF(M280="","",IF(RIGHT(M280,2)="10",RIGHT(M280,2),RIGHT(M280,1))+0))</f>
        <v/>
      </c>
      <c r="BW280" s="59"/>
      <c r="BX280" s="60">
        <f t="shared" si="394"/>
        <v>4</v>
      </c>
      <c r="BY280" s="60" t="str">
        <f t="shared" si="394"/>
        <v/>
      </c>
      <c r="BZ280" s="60" t="str">
        <f t="shared" si="394"/>
        <v/>
      </c>
      <c r="CA280" s="60" t="str">
        <f t="shared" si="394"/>
        <v/>
      </c>
      <c r="CB280" s="60" t="str">
        <f t="shared" si="394"/>
        <v/>
      </c>
      <c r="CC280" s="61" t="str">
        <f t="shared" si="394"/>
        <v/>
      </c>
      <c r="CL280" s="43"/>
      <c r="CM280" s="43"/>
      <c r="CN280" s="43"/>
      <c r="CO280" s="43" t="str">
        <f t="shared" si="395"/>
        <v/>
      </c>
      <c r="CP280" s="43" t="str">
        <f t="shared" si="395"/>
        <v/>
      </c>
      <c r="CQ280" s="43" t="str">
        <f t="shared" si="395"/>
        <v/>
      </c>
      <c r="CR280" s="43" t="str">
        <f t="shared" si="395"/>
        <v/>
      </c>
      <c r="CS280" s="43" t="str">
        <f t="shared" si="395"/>
        <v/>
      </c>
      <c r="CU280" s="58" t="str">
        <f t="shared" ref="CU280:CV286" si="411">(IF(M280="","",IF(AW280&gt;BV280,"H",IF(AW280&lt;BV280,"A","D"))))</f>
        <v/>
      </c>
      <c r="CV280" s="59"/>
      <c r="CW280" s="60" t="str">
        <f t="shared" si="396"/>
        <v>A</v>
      </c>
      <c r="CX280" s="60" t="str">
        <f t="shared" si="396"/>
        <v/>
      </c>
      <c r="CY280" s="60" t="str">
        <f t="shared" si="396"/>
        <v/>
      </c>
      <c r="CZ280" s="60" t="str">
        <f t="shared" si="396"/>
        <v/>
      </c>
      <c r="DA280" s="60" t="str">
        <f t="shared" si="396"/>
        <v/>
      </c>
      <c r="DB280" s="61" t="str">
        <f t="shared" si="396"/>
        <v/>
      </c>
      <c r="DK280" s="43"/>
      <c r="DL280" s="43"/>
      <c r="DM280" s="43"/>
      <c r="DN280" s="21" t="str">
        <f t="shared" si="397"/>
        <v/>
      </c>
      <c r="DO280" s="21" t="str">
        <f t="shared" si="397"/>
        <v/>
      </c>
      <c r="DP280" s="21" t="str">
        <f t="shared" si="397"/>
        <v/>
      </c>
      <c r="DQ280" s="21" t="str">
        <f t="shared" si="397"/>
        <v/>
      </c>
      <c r="DR280" s="21" t="str">
        <f t="shared" si="397"/>
        <v/>
      </c>
      <c r="DT280" s="17" t="str">
        <f t="shared" si="398"/>
        <v>Corinthian Casuals</v>
      </c>
      <c r="DU280" s="45">
        <f t="shared" ref="DU280:DU286" si="412">SUM(EB280:ED280)</f>
        <v>2</v>
      </c>
      <c r="DV280" s="46">
        <f t="shared" ref="DV280:DV286" si="413">COUNTIF($CU280:$DR280,"H")</f>
        <v>0</v>
      </c>
      <c r="DW280" s="46">
        <f t="shared" ref="DW280:DW286" si="414">COUNTIF($CU280:$DR280,"D")</f>
        <v>0</v>
      </c>
      <c r="DX280" s="46">
        <f t="shared" ref="DX280:DX286" si="415">COUNTIF($CU280:$DR280,"A")</f>
        <v>1</v>
      </c>
      <c r="DY280" s="46">
        <f>COUNTIF(CV$279:CV$286,"A")</f>
        <v>0</v>
      </c>
      <c r="DZ280" s="46">
        <f>COUNTIF(CV$279:CV$286,"D")</f>
        <v>1</v>
      </c>
      <c r="EA280" s="46">
        <f>COUNTIF(CV$279:CV$286,"H")</f>
        <v>0</v>
      </c>
      <c r="EB280" s="45">
        <f t="shared" ref="EB280:EB286" si="416">DV280+DY280</f>
        <v>0</v>
      </c>
      <c r="EC280" s="45">
        <f t="shared" si="399"/>
        <v>1</v>
      </c>
      <c r="ED280" s="45">
        <f t="shared" si="399"/>
        <v>1</v>
      </c>
      <c r="EE280" s="47">
        <f>SUM($AW280:$BT280)+SUM(BW$279:BW$286)</f>
        <v>2</v>
      </c>
      <c r="EF280" s="47">
        <f>SUM($BV280:$CS280)+SUM(AX$279:AX$286)</f>
        <v>6</v>
      </c>
      <c r="EG280" s="45">
        <f t="shared" ref="EG280:EG286" si="417">(EB280*3)+EC280</f>
        <v>1</v>
      </c>
      <c r="EH280" s="47">
        <f t="shared" ref="EH280:EH286" si="418">EE280-EF280</f>
        <v>-4</v>
      </c>
      <c r="EI280" s="44"/>
      <c r="EJ280" s="46">
        <f t="shared" si="400"/>
        <v>14</v>
      </c>
      <c r="EK280" s="46">
        <f t="shared" si="401"/>
        <v>2</v>
      </c>
      <c r="EL280" s="46">
        <f t="shared" si="402"/>
        <v>3</v>
      </c>
      <c r="EM280" s="46">
        <f t="shared" si="403"/>
        <v>9</v>
      </c>
      <c r="EN280" s="46">
        <f t="shared" si="404"/>
        <v>16</v>
      </c>
      <c r="EO280" s="46">
        <f t="shared" si="405"/>
        <v>37</v>
      </c>
      <c r="EP280" s="46">
        <f t="shared" si="406"/>
        <v>9</v>
      </c>
      <c r="EQ280" s="46">
        <f t="shared" si="407"/>
        <v>-21</v>
      </c>
      <c r="ES280" s="1">
        <f t="shared" ref="ES280:ES286" si="419">IF(DU280=EJ280,0,1)</f>
        <v>1</v>
      </c>
      <c r="ET280" s="1">
        <f t="shared" ref="ET280:ET286" si="420">IF(EB280=EK280,0,1)</f>
        <v>1</v>
      </c>
      <c r="EU280" s="1">
        <f t="shared" si="408"/>
        <v>1</v>
      </c>
      <c r="EV280" s="1">
        <f t="shared" si="408"/>
        <v>1</v>
      </c>
      <c r="EW280" s="1">
        <f t="shared" si="408"/>
        <v>1</v>
      </c>
      <c r="EX280" s="1">
        <f t="shared" si="408"/>
        <v>1</v>
      </c>
      <c r="EY280" s="1">
        <f t="shared" si="408"/>
        <v>1</v>
      </c>
      <c r="EZ280" s="1">
        <f t="shared" si="408"/>
        <v>1</v>
      </c>
    </row>
    <row r="281" spans="1:164" x14ac:dyDescent="0.2">
      <c r="A281" s="1">
        <v>3</v>
      </c>
      <c r="B281" s="1" t="s">
        <v>377</v>
      </c>
      <c r="C281" s="21">
        <v>14</v>
      </c>
      <c r="D281" s="21">
        <v>6</v>
      </c>
      <c r="E281" s="21">
        <v>2</v>
      </c>
      <c r="F281" s="21">
        <v>6</v>
      </c>
      <c r="G281" s="21">
        <v>26</v>
      </c>
      <c r="H281" s="21">
        <v>19</v>
      </c>
      <c r="I281" s="18">
        <v>20</v>
      </c>
      <c r="J281" s="21">
        <v>7</v>
      </c>
      <c r="L281" s="64" t="s">
        <v>274</v>
      </c>
      <c r="M281" s="65" t="s">
        <v>177</v>
      </c>
      <c r="N281" s="52" t="s">
        <v>100</v>
      </c>
      <c r="O281" s="50"/>
      <c r="P281" s="52" t="s">
        <v>123</v>
      </c>
      <c r="Q281" s="52" t="s">
        <v>121</v>
      </c>
      <c r="R281" s="52" t="s">
        <v>213</v>
      </c>
      <c r="S281" s="52" t="s">
        <v>175</v>
      </c>
      <c r="T281" s="67" t="s">
        <v>110</v>
      </c>
      <c r="AA281" s="64" t="s">
        <v>274</v>
      </c>
      <c r="AB281" s="65" t="s">
        <v>369</v>
      </c>
      <c r="AC281" s="52" t="s">
        <v>279</v>
      </c>
      <c r="AD281" s="50"/>
      <c r="AE281" s="52" t="s">
        <v>200</v>
      </c>
      <c r="AF281" s="52" t="s">
        <v>407</v>
      </c>
      <c r="AG281" s="52" t="s">
        <v>501</v>
      </c>
      <c r="AH281" s="52" t="s">
        <v>366</v>
      </c>
      <c r="AI281" s="67" t="s">
        <v>218</v>
      </c>
      <c r="AW281" s="58">
        <f t="shared" si="409"/>
        <v>3</v>
      </c>
      <c r="AX281" s="60">
        <f t="shared" si="409"/>
        <v>2</v>
      </c>
      <c r="AY281" s="59"/>
      <c r="AZ281" s="60">
        <f>(IF(P281="","",(IF(MID(P281,2,1)="-",LEFT(P281,1),LEFT(P281,2)))+0))</f>
        <v>3</v>
      </c>
      <c r="BA281" s="60">
        <f>(IF(Q281="","",(IF(MID(Q281,2,1)="-",LEFT(Q281,1),LEFT(Q281,2)))+0))</f>
        <v>2</v>
      </c>
      <c r="BB281" s="60">
        <f>(IF(R281="","",(IF(MID(R281,2,1)="-",LEFT(R281,1),LEFT(R281,2)))+0))</f>
        <v>4</v>
      </c>
      <c r="BC281" s="60">
        <f>(IF(S281="","",(IF(MID(S281,2,1)="-",LEFT(S281,1),LEFT(S281,2)))+0))</f>
        <v>0</v>
      </c>
      <c r="BD281" s="61">
        <f>(IF(T281="","",(IF(MID(T281,2,1)="-",LEFT(T281,1),LEFT(T281,2)))+0))</f>
        <v>1</v>
      </c>
      <c r="BM281" s="43"/>
      <c r="BN281" s="43"/>
      <c r="BO281" s="43"/>
      <c r="BP281" s="43" t="str">
        <f t="shared" si="393"/>
        <v/>
      </c>
      <c r="BQ281" s="43" t="str">
        <f t="shared" si="393"/>
        <v/>
      </c>
      <c r="BR281" s="43" t="str">
        <f t="shared" si="393"/>
        <v/>
      </c>
      <c r="BS281" s="43" t="str">
        <f t="shared" si="393"/>
        <v/>
      </c>
      <c r="BT281" s="43" t="str">
        <f t="shared" si="393"/>
        <v/>
      </c>
      <c r="BU281" s="44"/>
      <c r="BV281" s="58">
        <f t="shared" si="410"/>
        <v>5</v>
      </c>
      <c r="BW281" s="60">
        <f t="shared" si="410"/>
        <v>2</v>
      </c>
      <c r="BX281" s="59"/>
      <c r="BY281" s="60">
        <f>(IF(P281="","",IF(RIGHT(P281,2)="10",RIGHT(P281,2),RIGHT(P281,1))+0))</f>
        <v>1</v>
      </c>
      <c r="BZ281" s="60">
        <f>(IF(Q281="","",IF(RIGHT(Q281,2)="10",RIGHT(Q281,2),RIGHT(Q281,1))+0))</f>
        <v>1</v>
      </c>
      <c r="CA281" s="60">
        <f>(IF(R281="","",IF(RIGHT(R281,2)="10",RIGHT(R281,2),RIGHT(R281,1))+0))</f>
        <v>0</v>
      </c>
      <c r="CB281" s="60">
        <f>(IF(S281="","",IF(RIGHT(S281,2)="10",RIGHT(S281,2),RIGHT(S281,1))+0))</f>
        <v>5</v>
      </c>
      <c r="CC281" s="61">
        <f>(IF(T281="","",IF(RIGHT(T281,2)="10",RIGHT(T281,2),RIGHT(T281,1))+0))</f>
        <v>1</v>
      </c>
      <c r="CL281" s="43"/>
      <c r="CM281" s="43"/>
      <c r="CN281" s="43"/>
      <c r="CO281" s="43" t="str">
        <f t="shared" si="395"/>
        <v/>
      </c>
      <c r="CP281" s="43" t="str">
        <f t="shared" si="395"/>
        <v/>
      </c>
      <c r="CQ281" s="43" t="str">
        <f t="shared" si="395"/>
        <v/>
      </c>
      <c r="CR281" s="43" t="str">
        <f t="shared" si="395"/>
        <v/>
      </c>
      <c r="CS281" s="43" t="str">
        <f t="shared" si="395"/>
        <v/>
      </c>
      <c r="CU281" s="58" t="str">
        <f t="shared" si="411"/>
        <v>A</v>
      </c>
      <c r="CV281" s="60" t="str">
        <f t="shared" si="411"/>
        <v>D</v>
      </c>
      <c r="CW281" s="59"/>
      <c r="CX281" s="60" t="str">
        <f>(IF(P281="","",IF(AZ281&gt;BY281,"H",IF(AZ281&lt;BY281,"A","D"))))</f>
        <v>H</v>
      </c>
      <c r="CY281" s="60" t="str">
        <f>(IF(Q281="","",IF(BA281&gt;BZ281,"H",IF(BA281&lt;BZ281,"A","D"))))</f>
        <v>H</v>
      </c>
      <c r="CZ281" s="60" t="str">
        <f>(IF(R281="","",IF(BB281&gt;CA281,"H",IF(BB281&lt;CA281,"A","D"))))</f>
        <v>H</v>
      </c>
      <c r="DA281" s="60" t="str">
        <f>(IF(S281="","",IF(BC281&gt;CB281,"H",IF(BC281&lt;CB281,"A","D"))))</f>
        <v>A</v>
      </c>
      <c r="DB281" s="61" t="str">
        <f>(IF(T281="","",IF(BD281&gt;CC281,"H",IF(BD281&lt;CC281,"A","D"))))</f>
        <v>D</v>
      </c>
      <c r="DK281" s="43"/>
      <c r="DL281" s="43"/>
      <c r="DM281" s="43"/>
      <c r="DQ281" s="21" t="str">
        <f t="shared" si="397"/>
        <v/>
      </c>
      <c r="DR281" s="21" t="str">
        <f t="shared" si="397"/>
        <v/>
      </c>
      <c r="DT281" s="17" t="str">
        <f t="shared" si="398"/>
        <v>Epsom &amp; Ewell</v>
      </c>
      <c r="DU281" s="45">
        <f t="shared" si="412"/>
        <v>14</v>
      </c>
      <c r="DV281" s="46">
        <f t="shared" si="413"/>
        <v>3</v>
      </c>
      <c r="DW281" s="46">
        <f t="shared" si="414"/>
        <v>2</v>
      </c>
      <c r="DX281" s="46">
        <f t="shared" si="415"/>
        <v>2</v>
      </c>
      <c r="DY281" s="46">
        <f>COUNTIF(CW$279:CW$286,"A")</f>
        <v>3</v>
      </c>
      <c r="DZ281" s="46">
        <f>COUNTIF(CW$279:CW$286,"D")</f>
        <v>0</v>
      </c>
      <c r="EA281" s="46">
        <f>COUNTIF(CW$279:CW$286,"H")</f>
        <v>4</v>
      </c>
      <c r="EB281" s="45">
        <f t="shared" si="416"/>
        <v>6</v>
      </c>
      <c r="EC281" s="45">
        <f t="shared" si="399"/>
        <v>2</v>
      </c>
      <c r="ED281" s="45">
        <f t="shared" si="399"/>
        <v>6</v>
      </c>
      <c r="EE281" s="47">
        <f>SUM($AW281:$BT281)+SUM(BX$279:BX$286)</f>
        <v>31</v>
      </c>
      <c r="EF281" s="47">
        <f>SUM($BV281:$CS281)+SUM(AY$279:AY$286)</f>
        <v>30</v>
      </c>
      <c r="EG281" s="45">
        <f t="shared" si="417"/>
        <v>20</v>
      </c>
      <c r="EH281" s="47">
        <f t="shared" si="418"/>
        <v>1</v>
      </c>
      <c r="EI281" s="44"/>
      <c r="EJ281" s="46">
        <f t="shared" si="400"/>
        <v>14</v>
      </c>
      <c r="EK281" s="46">
        <f t="shared" si="401"/>
        <v>6</v>
      </c>
      <c r="EL281" s="46">
        <f t="shared" si="402"/>
        <v>2</v>
      </c>
      <c r="EM281" s="46">
        <f t="shared" si="403"/>
        <v>6</v>
      </c>
      <c r="EN281" s="46">
        <f t="shared" si="404"/>
        <v>31</v>
      </c>
      <c r="EO281" s="46">
        <f t="shared" si="405"/>
        <v>30</v>
      </c>
      <c r="EP281" s="46">
        <f t="shared" si="406"/>
        <v>20</v>
      </c>
      <c r="EQ281" s="46">
        <f t="shared" si="407"/>
        <v>1</v>
      </c>
      <c r="ES281" s="1">
        <f t="shared" si="419"/>
        <v>0</v>
      </c>
      <c r="ET281" s="1">
        <f t="shared" si="420"/>
        <v>0</v>
      </c>
      <c r="EU281" s="1">
        <f t="shared" si="408"/>
        <v>0</v>
      </c>
      <c r="EV281" s="1">
        <f t="shared" si="408"/>
        <v>0</v>
      </c>
      <c r="EW281" s="1">
        <f t="shared" si="408"/>
        <v>0</v>
      </c>
      <c r="EX281" s="1">
        <f t="shared" si="408"/>
        <v>0</v>
      </c>
      <c r="EY281" s="1">
        <f t="shared" si="408"/>
        <v>0</v>
      </c>
      <c r="EZ281" s="1">
        <f t="shared" si="408"/>
        <v>0</v>
      </c>
    </row>
    <row r="282" spans="1:164" s="17" customFormat="1" x14ac:dyDescent="0.2">
      <c r="A282" s="17">
        <v>4</v>
      </c>
      <c r="B282" s="17" t="s">
        <v>274</v>
      </c>
      <c r="C282" s="18">
        <v>14</v>
      </c>
      <c r="D282" s="18">
        <v>6</v>
      </c>
      <c r="E282" s="18">
        <v>2</v>
      </c>
      <c r="F282" s="18">
        <v>6</v>
      </c>
      <c r="G282" s="18">
        <v>31</v>
      </c>
      <c r="H282" s="18">
        <v>30</v>
      </c>
      <c r="I282" s="18">
        <v>20</v>
      </c>
      <c r="J282" s="18">
        <v>1</v>
      </c>
      <c r="L282" s="48" t="s">
        <v>282</v>
      </c>
      <c r="M282" s="102"/>
      <c r="N282" s="103"/>
      <c r="O282" s="52" t="s">
        <v>121</v>
      </c>
      <c r="P282" s="50"/>
      <c r="Q282" s="103"/>
      <c r="R282" s="103"/>
      <c r="S282" s="103"/>
      <c r="T282" s="104"/>
      <c r="AA282" s="48" t="s">
        <v>282</v>
      </c>
      <c r="AB282" s="102"/>
      <c r="AC282" s="103"/>
      <c r="AD282" s="52" t="s">
        <v>416</v>
      </c>
      <c r="AE282" s="50"/>
      <c r="AF282" s="103"/>
      <c r="AG282" s="103"/>
      <c r="AH282" s="103"/>
      <c r="AI282" s="104"/>
      <c r="AW282" s="58" t="str">
        <f t="shared" si="409"/>
        <v/>
      </c>
      <c r="AX282" s="60" t="str">
        <f t="shared" si="409"/>
        <v/>
      </c>
      <c r="AY282" s="60">
        <f>(IF(O282="","",(IF(MID(O282,2,1)="-",LEFT(O282,1),LEFT(O282,2)))+0))</f>
        <v>2</v>
      </c>
      <c r="AZ282" s="59"/>
      <c r="BA282" s="60" t="str">
        <f>(IF(Q282="","",(IF(MID(Q282,2,1)="-",LEFT(Q282,1),LEFT(Q282,2)))+0))</f>
        <v/>
      </c>
      <c r="BB282" s="60" t="str">
        <f>(IF(R282="","",(IF(MID(R282,2,1)="-",LEFT(R282,1),LEFT(R282,2)))+0))</f>
        <v/>
      </c>
      <c r="BC282" s="60" t="str">
        <f>(IF(S282="","",(IF(MID(S282,2,1)="-",LEFT(S282,1),LEFT(S282,2)))+0))</f>
        <v/>
      </c>
      <c r="BD282" s="61" t="str">
        <f>(IF(T282="","",(IF(MID(T282,2,1)="-",LEFT(T282,1),LEFT(T282,2)))+0))</f>
        <v/>
      </c>
      <c r="BE282" s="1"/>
      <c r="BF282" s="1"/>
      <c r="BG282" s="1"/>
      <c r="BH282" s="1"/>
      <c r="BI282" s="1"/>
      <c r="BJ282" s="1"/>
      <c r="BK282" s="1"/>
      <c r="BL282" s="1"/>
      <c r="BM282" s="43"/>
      <c r="BN282" s="43"/>
      <c r="BO282" s="43"/>
      <c r="BP282" s="43" t="str">
        <f t="shared" si="393"/>
        <v/>
      </c>
      <c r="BQ282" s="43" t="str">
        <f t="shared" si="393"/>
        <v/>
      </c>
      <c r="BR282" s="43" t="str">
        <f t="shared" si="393"/>
        <v/>
      </c>
      <c r="BS282" s="43" t="str">
        <f t="shared" si="393"/>
        <v/>
      </c>
      <c r="BT282" s="43" t="str">
        <f t="shared" si="393"/>
        <v/>
      </c>
      <c r="BU282" s="44"/>
      <c r="BV282" s="58" t="str">
        <f t="shared" si="410"/>
        <v/>
      </c>
      <c r="BW282" s="60" t="str">
        <f t="shared" si="410"/>
        <v/>
      </c>
      <c r="BX282" s="60">
        <f>(IF(O282="","",IF(RIGHT(O282,2)="10",RIGHT(O282,2),RIGHT(O282,1))+0))</f>
        <v>1</v>
      </c>
      <c r="BY282" s="59"/>
      <c r="BZ282" s="60" t="str">
        <f>(IF(Q282="","",IF(RIGHT(Q282,2)="10",RIGHT(Q282,2),RIGHT(Q282,1))+0))</f>
        <v/>
      </c>
      <c r="CA282" s="60" t="str">
        <f>(IF(R282="","",IF(RIGHT(R282,2)="10",RIGHT(R282,2),RIGHT(R282,1))+0))</f>
        <v/>
      </c>
      <c r="CB282" s="60" t="str">
        <f>(IF(S282="","",IF(RIGHT(S282,2)="10",RIGHT(S282,2),RIGHT(S282,1))+0))</f>
        <v/>
      </c>
      <c r="CC282" s="61" t="str">
        <f>(IF(T282="","",IF(RIGHT(T282,2)="10",RIGHT(T282,2),RIGHT(T282,1))+0))</f>
        <v/>
      </c>
      <c r="CD282" s="1"/>
      <c r="CE282" s="1"/>
      <c r="CF282" s="1"/>
      <c r="CG282" s="1"/>
      <c r="CH282" s="1"/>
      <c r="CI282" s="1"/>
      <c r="CJ282" s="1"/>
      <c r="CK282" s="1"/>
      <c r="CL282" s="43"/>
      <c r="CM282" s="43"/>
      <c r="CN282" s="43"/>
      <c r="CO282" s="43" t="str">
        <f t="shared" si="395"/>
        <v/>
      </c>
      <c r="CP282" s="43" t="str">
        <f t="shared" si="395"/>
        <v/>
      </c>
      <c r="CQ282" s="43" t="str">
        <f t="shared" si="395"/>
        <v/>
      </c>
      <c r="CR282" s="43" t="str">
        <f t="shared" si="395"/>
        <v/>
      </c>
      <c r="CS282" s="43" t="str">
        <f t="shared" si="395"/>
        <v/>
      </c>
      <c r="CT282" s="1"/>
      <c r="CU282" s="58" t="str">
        <f t="shared" si="411"/>
        <v/>
      </c>
      <c r="CV282" s="60" t="str">
        <f t="shared" si="411"/>
        <v/>
      </c>
      <c r="CW282" s="60" t="str">
        <f>(IF(O282="","",IF(AY282&gt;BX282,"H",IF(AY282&lt;BX282,"A","D"))))</f>
        <v>H</v>
      </c>
      <c r="CX282" s="59"/>
      <c r="CY282" s="60" t="str">
        <f>(IF(Q282="","",IF(BA282&gt;BZ282,"H",IF(BA282&lt;BZ282,"A","D"))))</f>
        <v/>
      </c>
      <c r="CZ282" s="60" t="str">
        <f>(IF(R282="","",IF(BB282&gt;CA282,"H",IF(BB282&lt;CA282,"A","D"))))</f>
        <v/>
      </c>
      <c r="DA282" s="60" t="str">
        <f>(IF(S282="","",IF(BC282&gt;CB282,"H",IF(BC282&lt;CB282,"A","D"))))</f>
        <v/>
      </c>
      <c r="DB282" s="61" t="str">
        <f>(IF(T282="","",IF(BD282&gt;CC282,"H",IF(BD282&lt;CC282,"A","D"))))</f>
        <v/>
      </c>
      <c r="DC282" s="1"/>
      <c r="DD282" s="1"/>
      <c r="DE282" s="1"/>
      <c r="DF282" s="1"/>
      <c r="DG282" s="1"/>
      <c r="DH282" s="1"/>
      <c r="DI282" s="1"/>
      <c r="DJ282" s="1"/>
      <c r="DK282" s="43"/>
      <c r="DL282" s="43"/>
      <c r="DM282" s="43"/>
      <c r="DN282" s="1"/>
      <c r="DO282" s="1"/>
      <c r="DP282" s="1"/>
      <c r="DQ282" s="21" t="str">
        <f t="shared" si="397"/>
        <v/>
      </c>
      <c r="DR282" s="21" t="str">
        <f t="shared" si="397"/>
        <v/>
      </c>
      <c r="DS282" s="1"/>
      <c r="DT282" s="17" t="str">
        <f t="shared" si="398"/>
        <v>Hampton</v>
      </c>
      <c r="DU282" s="45">
        <f t="shared" si="412"/>
        <v>2</v>
      </c>
      <c r="DV282" s="46">
        <f t="shared" si="413"/>
        <v>1</v>
      </c>
      <c r="DW282" s="46">
        <f t="shared" si="414"/>
        <v>0</v>
      </c>
      <c r="DX282" s="46">
        <f t="shared" si="415"/>
        <v>0</v>
      </c>
      <c r="DY282" s="46">
        <f>COUNTIF(CX$279:CX$286,"A")</f>
        <v>0</v>
      </c>
      <c r="DZ282" s="46">
        <f>COUNTIF(CX$279:CX$286,"D")</f>
        <v>0</v>
      </c>
      <c r="EA282" s="46">
        <f>COUNTIF(CX$279:CX$286,"H")</f>
        <v>1</v>
      </c>
      <c r="EB282" s="45">
        <f t="shared" si="416"/>
        <v>1</v>
      </c>
      <c r="EC282" s="45">
        <f t="shared" si="399"/>
        <v>0</v>
      </c>
      <c r="ED282" s="45">
        <f t="shared" si="399"/>
        <v>1</v>
      </c>
      <c r="EE282" s="47">
        <f>SUM($AW282:$BT282)+SUM(BY$279:BY$286)</f>
        <v>3</v>
      </c>
      <c r="EF282" s="47">
        <f>SUM($BV282:$CS282)+SUM(AZ$279:AZ$286)</f>
        <v>4</v>
      </c>
      <c r="EG282" s="45">
        <f t="shared" si="417"/>
        <v>3</v>
      </c>
      <c r="EH282" s="47">
        <f t="shared" si="418"/>
        <v>-1</v>
      </c>
      <c r="EI282" s="44"/>
      <c r="EJ282" s="46">
        <f t="shared" si="400"/>
        <v>14</v>
      </c>
      <c r="EK282" s="46">
        <f t="shared" si="401"/>
        <v>6</v>
      </c>
      <c r="EL282" s="46">
        <f t="shared" si="402"/>
        <v>1</v>
      </c>
      <c r="EM282" s="46">
        <f t="shared" si="403"/>
        <v>7</v>
      </c>
      <c r="EN282" s="46">
        <f t="shared" si="404"/>
        <v>30</v>
      </c>
      <c r="EO282" s="46">
        <f t="shared" si="405"/>
        <v>32</v>
      </c>
      <c r="EP282" s="46">
        <f t="shared" si="406"/>
        <v>19</v>
      </c>
      <c r="EQ282" s="46">
        <f t="shared" si="407"/>
        <v>-2</v>
      </c>
      <c r="ER282" s="1"/>
      <c r="ES282" s="1">
        <f t="shared" si="419"/>
        <v>1</v>
      </c>
      <c r="ET282" s="1">
        <f t="shared" si="420"/>
        <v>1</v>
      </c>
      <c r="EU282" s="1">
        <f t="shared" si="408"/>
        <v>1</v>
      </c>
      <c r="EV282" s="1">
        <f t="shared" si="408"/>
        <v>1</v>
      </c>
      <c r="EW282" s="1">
        <f t="shared" si="408"/>
        <v>1</v>
      </c>
      <c r="EX282" s="1">
        <f t="shared" si="408"/>
        <v>1</v>
      </c>
      <c r="EY282" s="1">
        <f t="shared" si="408"/>
        <v>1</v>
      </c>
      <c r="EZ282" s="1">
        <f t="shared" si="408"/>
        <v>1</v>
      </c>
      <c r="FC282" s="19"/>
      <c r="FD282" s="19"/>
      <c r="FE282" s="19"/>
      <c r="FF282" s="19"/>
      <c r="FG282" s="19"/>
      <c r="FH282" s="1"/>
    </row>
    <row r="283" spans="1:164" x14ac:dyDescent="0.2">
      <c r="A283" s="1">
        <v>5</v>
      </c>
      <c r="B283" s="1" t="s">
        <v>282</v>
      </c>
      <c r="C283" s="21">
        <v>14</v>
      </c>
      <c r="D283" s="21">
        <v>6</v>
      </c>
      <c r="E283" s="21">
        <v>1</v>
      </c>
      <c r="F283" s="21">
        <v>7</v>
      </c>
      <c r="G283" s="21">
        <v>30</v>
      </c>
      <c r="H283" s="21">
        <v>32</v>
      </c>
      <c r="I283" s="18">
        <v>19</v>
      </c>
      <c r="J283" s="21">
        <v>-2</v>
      </c>
      <c r="L283" s="48" t="s">
        <v>437</v>
      </c>
      <c r="M283" s="85"/>
      <c r="N283" s="86"/>
      <c r="O283" s="52" t="s">
        <v>148</v>
      </c>
      <c r="P283" s="103"/>
      <c r="Q283" s="50"/>
      <c r="R283" s="86"/>
      <c r="S283" s="86"/>
      <c r="T283" s="90"/>
      <c r="AA283" s="48" t="s">
        <v>437</v>
      </c>
      <c r="AB283" s="85"/>
      <c r="AC283" s="86"/>
      <c r="AD283" s="52" t="s">
        <v>502</v>
      </c>
      <c r="AE283" s="103"/>
      <c r="AF283" s="50"/>
      <c r="AG283" s="86"/>
      <c r="AH283" s="86"/>
      <c r="AI283" s="90"/>
      <c r="AW283" s="58" t="str">
        <f t="shared" si="409"/>
        <v/>
      </c>
      <c r="AX283" s="60" t="str">
        <f t="shared" si="409"/>
        <v/>
      </c>
      <c r="AY283" s="60">
        <f>(IF(O283="","",(IF(MID(O283,2,1)="-",LEFT(O283,1),LEFT(O283,2)))+0))</f>
        <v>4</v>
      </c>
      <c r="AZ283" s="60" t="str">
        <f>(IF(P283="","",(IF(MID(P283,2,1)="-",LEFT(P283,1),LEFT(P283,2)))+0))</f>
        <v/>
      </c>
      <c r="BA283" s="59"/>
      <c r="BB283" s="60" t="str">
        <f>(IF(R283="","",(IF(MID(R283,2,1)="-",LEFT(R283,1),LEFT(R283,2)))+0))</f>
        <v/>
      </c>
      <c r="BC283" s="60" t="str">
        <f>(IF(S283="","",(IF(MID(S283,2,1)="-",LEFT(S283,1),LEFT(S283,2)))+0))</f>
        <v/>
      </c>
      <c r="BD283" s="61" t="str">
        <f>(IF(T283="","",(IF(MID(T283,2,1)="-",LEFT(T283,1),LEFT(T283,2)))+0))</f>
        <v/>
      </c>
      <c r="BM283" s="43"/>
      <c r="BN283" s="43"/>
      <c r="BO283" s="43"/>
      <c r="BP283" s="43" t="str">
        <f t="shared" si="393"/>
        <v/>
      </c>
      <c r="BQ283" s="43" t="str">
        <f t="shared" si="393"/>
        <v/>
      </c>
      <c r="BR283" s="43" t="str">
        <f t="shared" si="393"/>
        <v/>
      </c>
      <c r="BS283" s="43" t="str">
        <f t="shared" si="393"/>
        <v/>
      </c>
      <c r="BT283" s="43" t="str">
        <f t="shared" si="393"/>
        <v/>
      </c>
      <c r="BU283" s="44"/>
      <c r="BV283" s="58" t="str">
        <f t="shared" si="410"/>
        <v/>
      </c>
      <c r="BW283" s="60" t="str">
        <f t="shared" si="410"/>
        <v/>
      </c>
      <c r="BX283" s="60">
        <f>(IF(O283="","",IF(RIGHT(O283,2)="10",RIGHT(O283,2),RIGHT(O283,1))+0))</f>
        <v>3</v>
      </c>
      <c r="BY283" s="60" t="str">
        <f>(IF(P283="","",IF(RIGHT(P283,2)="10",RIGHT(P283,2),RIGHT(P283,1))+0))</f>
        <v/>
      </c>
      <c r="BZ283" s="59"/>
      <c r="CA283" s="60" t="str">
        <f>(IF(R283="","",IF(RIGHT(R283,2)="10",RIGHT(R283,2),RIGHT(R283,1))+0))</f>
        <v/>
      </c>
      <c r="CB283" s="60" t="str">
        <f>(IF(S283="","",IF(RIGHT(S283,2)="10",RIGHT(S283,2),RIGHT(S283,1))+0))</f>
        <v/>
      </c>
      <c r="CC283" s="61" t="str">
        <f>(IF(T283="","",IF(RIGHT(T283,2)="10",RIGHT(T283,2),RIGHT(T283,1))+0))</f>
        <v/>
      </c>
      <c r="CL283" s="43"/>
      <c r="CM283" s="43"/>
      <c r="CN283" s="43"/>
      <c r="CO283" s="43" t="str">
        <f t="shared" si="395"/>
        <v/>
      </c>
      <c r="CP283" s="43" t="str">
        <f t="shared" si="395"/>
        <v/>
      </c>
      <c r="CQ283" s="43" t="str">
        <f t="shared" si="395"/>
        <v/>
      </c>
      <c r="CR283" s="43" t="str">
        <f t="shared" si="395"/>
        <v/>
      </c>
      <c r="CS283" s="43" t="str">
        <f t="shared" si="395"/>
        <v/>
      </c>
      <c r="CU283" s="58" t="str">
        <f t="shared" si="411"/>
        <v/>
      </c>
      <c r="CV283" s="60" t="str">
        <f t="shared" si="411"/>
        <v/>
      </c>
      <c r="CW283" s="60" t="str">
        <f>(IF(O283="","",IF(AY283&gt;BX283,"H",IF(AY283&lt;BX283,"A","D"))))</f>
        <v>H</v>
      </c>
      <c r="CX283" s="60" t="str">
        <f>(IF(P283="","",IF(AZ283&gt;BY283,"H",IF(AZ283&lt;BY283,"A","D"))))</f>
        <v/>
      </c>
      <c r="CY283" s="59"/>
      <c r="CZ283" s="60" t="str">
        <f>(IF(R283="","",IF(BB283&gt;CA283,"H",IF(BB283&lt;CA283,"A","D"))))</f>
        <v/>
      </c>
      <c r="DA283" s="60" t="str">
        <f>(IF(S283="","",IF(BC283&gt;CB283,"H",IF(BC283&lt;CB283,"A","D"))))</f>
        <v/>
      </c>
      <c r="DB283" s="61" t="str">
        <f>(IF(T283="","",IF(BD283&gt;CC283,"H",IF(BD283&lt;CC283,"A","D"))))</f>
        <v/>
      </c>
      <c r="DK283" s="43"/>
      <c r="DL283" s="43"/>
      <c r="DM283" s="43"/>
      <c r="DQ283" s="21" t="str">
        <f t="shared" si="397"/>
        <v/>
      </c>
      <c r="DR283" s="21" t="str">
        <f t="shared" si="397"/>
        <v/>
      </c>
      <c r="DT283" s="17" t="str">
        <f t="shared" si="398"/>
        <v>Malden Vale</v>
      </c>
      <c r="DU283" s="45">
        <f t="shared" si="412"/>
        <v>2</v>
      </c>
      <c r="DV283" s="46">
        <f t="shared" si="413"/>
        <v>1</v>
      </c>
      <c r="DW283" s="46">
        <f t="shared" si="414"/>
        <v>0</v>
      </c>
      <c r="DX283" s="46">
        <f t="shared" si="415"/>
        <v>0</v>
      </c>
      <c r="DY283" s="46">
        <f>COUNTIF(CY$279:CY$286,"A")</f>
        <v>0</v>
      </c>
      <c r="DZ283" s="46">
        <f>COUNTIF(CY$279:CY$286,"D")</f>
        <v>0</v>
      </c>
      <c r="EA283" s="46">
        <f>COUNTIF(CY$279:CY$286,"H")</f>
        <v>1</v>
      </c>
      <c r="EB283" s="45">
        <f t="shared" si="416"/>
        <v>1</v>
      </c>
      <c r="EC283" s="45">
        <f t="shared" si="399"/>
        <v>0</v>
      </c>
      <c r="ED283" s="45">
        <f t="shared" si="399"/>
        <v>1</v>
      </c>
      <c r="EE283" s="47">
        <f>SUM($AW283:$BT283)+SUM(BZ$279:BZ$286)</f>
        <v>5</v>
      </c>
      <c r="EF283" s="47">
        <f>SUM($BV283:$CS283)+SUM(BA$279:BA$286)</f>
        <v>5</v>
      </c>
      <c r="EG283" s="45">
        <f t="shared" si="417"/>
        <v>3</v>
      </c>
      <c r="EH283" s="47">
        <f t="shared" si="418"/>
        <v>0</v>
      </c>
      <c r="EI283" s="44"/>
      <c r="EJ283" s="46">
        <f t="shared" si="400"/>
        <v>14</v>
      </c>
      <c r="EK283" s="46">
        <f t="shared" si="401"/>
        <v>3</v>
      </c>
      <c r="EL283" s="46">
        <f t="shared" si="402"/>
        <v>0</v>
      </c>
      <c r="EM283" s="46">
        <f t="shared" si="403"/>
        <v>11</v>
      </c>
      <c r="EN283" s="46">
        <f t="shared" si="404"/>
        <v>17</v>
      </c>
      <c r="EO283" s="46">
        <f t="shared" si="405"/>
        <v>57</v>
      </c>
      <c r="EP283" s="46">
        <f t="shared" si="406"/>
        <v>9</v>
      </c>
      <c r="EQ283" s="46">
        <f t="shared" si="407"/>
        <v>-40</v>
      </c>
      <c r="ES283" s="1">
        <f t="shared" si="419"/>
        <v>1</v>
      </c>
      <c r="ET283" s="1">
        <f t="shared" si="420"/>
        <v>1</v>
      </c>
      <c r="EU283" s="1">
        <f t="shared" si="408"/>
        <v>0</v>
      </c>
      <c r="EV283" s="1">
        <f t="shared" si="408"/>
        <v>1</v>
      </c>
      <c r="EW283" s="1">
        <f t="shared" si="408"/>
        <v>1</v>
      </c>
      <c r="EX283" s="1">
        <f t="shared" si="408"/>
        <v>1</v>
      </c>
      <c r="EY283" s="1">
        <f t="shared" si="408"/>
        <v>1</v>
      </c>
      <c r="EZ283" s="1">
        <f t="shared" si="408"/>
        <v>1</v>
      </c>
    </row>
    <row r="284" spans="1:164" x14ac:dyDescent="0.2">
      <c r="A284" s="1">
        <v>6</v>
      </c>
      <c r="B284" s="1" t="s">
        <v>358</v>
      </c>
      <c r="C284" s="21">
        <v>14</v>
      </c>
      <c r="D284" s="21">
        <v>4</v>
      </c>
      <c r="E284" s="21">
        <v>0</v>
      </c>
      <c r="F284" s="21">
        <v>10</v>
      </c>
      <c r="G284" s="21">
        <v>15</v>
      </c>
      <c r="H284" s="21">
        <v>42</v>
      </c>
      <c r="I284" s="18">
        <v>12</v>
      </c>
      <c r="J284" s="21">
        <v>-27</v>
      </c>
      <c r="L284" s="48" t="s">
        <v>358</v>
      </c>
      <c r="M284" s="85"/>
      <c r="N284" s="86"/>
      <c r="O284" s="52" t="s">
        <v>185</v>
      </c>
      <c r="P284" s="103"/>
      <c r="Q284" s="86"/>
      <c r="R284" s="50"/>
      <c r="S284" s="86"/>
      <c r="T284" s="70"/>
      <c r="AA284" s="48" t="s">
        <v>358</v>
      </c>
      <c r="AB284" s="85"/>
      <c r="AC284" s="86"/>
      <c r="AD284" s="52" t="s">
        <v>207</v>
      </c>
      <c r="AE284" s="103"/>
      <c r="AF284" s="86"/>
      <c r="AG284" s="50"/>
      <c r="AH284" s="86"/>
      <c r="AI284" s="70"/>
      <c r="AW284" s="58" t="str">
        <f t="shared" si="409"/>
        <v/>
      </c>
      <c r="AX284" s="60" t="str">
        <f t="shared" si="409"/>
        <v/>
      </c>
      <c r="AY284" s="60">
        <f>(IF(O284="","",(IF(MID(O284,2,1)="-",LEFT(O284,1),LEFT(O284,2)))+0))</f>
        <v>0</v>
      </c>
      <c r="AZ284" s="60" t="str">
        <f>(IF(P284="","",(IF(MID(P284,2,1)="-",LEFT(P284,1),LEFT(P284,2)))+0))</f>
        <v/>
      </c>
      <c r="BA284" s="60" t="str">
        <f>(IF(Q284="","",(IF(MID(Q284,2,1)="-",LEFT(Q284,1),LEFT(Q284,2)))+0))</f>
        <v/>
      </c>
      <c r="BB284" s="59"/>
      <c r="BC284" s="60" t="str">
        <f>(IF(S284="","",(IF(MID(S284,2,1)="-",LEFT(S284,1),LEFT(S284,2)))+0))</f>
        <v/>
      </c>
      <c r="BD284" s="61" t="str">
        <f>(IF(T284="","",(IF(MID(T284,2,1)="-",LEFT(T284,1),LEFT(T284,2)))+0))</f>
        <v/>
      </c>
      <c r="BM284" s="43"/>
      <c r="BN284" s="43"/>
      <c r="BO284" s="43"/>
      <c r="BP284" s="43" t="str">
        <f t="shared" si="393"/>
        <v/>
      </c>
      <c r="BQ284" s="43" t="str">
        <f t="shared" si="393"/>
        <v/>
      </c>
      <c r="BR284" s="43" t="str">
        <f t="shared" si="393"/>
        <v/>
      </c>
      <c r="BS284" s="43" t="str">
        <f t="shared" si="393"/>
        <v/>
      </c>
      <c r="BT284" s="43" t="str">
        <f t="shared" si="393"/>
        <v/>
      </c>
      <c r="BU284" s="44"/>
      <c r="BV284" s="58" t="str">
        <f t="shared" si="410"/>
        <v/>
      </c>
      <c r="BW284" s="60" t="str">
        <f t="shared" si="410"/>
        <v/>
      </c>
      <c r="BX284" s="60">
        <f>(IF(O284="","",IF(RIGHT(O284,2)="10",RIGHT(O284,2),RIGHT(O284,1))+0))</f>
        <v>4</v>
      </c>
      <c r="BY284" s="60" t="str">
        <f>(IF(P284="","",IF(RIGHT(P284,2)="10",RIGHT(P284,2),RIGHT(P284,1))+0))</f>
        <v/>
      </c>
      <c r="BZ284" s="60" t="str">
        <f>(IF(Q284="","",IF(RIGHT(Q284,2)="10",RIGHT(Q284,2),RIGHT(Q284,1))+0))</f>
        <v/>
      </c>
      <c r="CA284" s="59"/>
      <c r="CB284" s="60" t="str">
        <f>(IF(S284="","",IF(RIGHT(S284,2)="10",RIGHT(S284,2),RIGHT(S284,1))+0))</f>
        <v/>
      </c>
      <c r="CC284" s="61" t="str">
        <f>(IF(T284="","",IF(RIGHT(T284,2)="10",RIGHT(T284,2),RIGHT(T284,1))+0))</f>
        <v/>
      </c>
      <c r="CL284" s="43"/>
      <c r="CM284" s="43"/>
      <c r="CN284" s="43"/>
      <c r="CO284" s="43" t="str">
        <f t="shared" si="395"/>
        <v/>
      </c>
      <c r="CP284" s="43" t="str">
        <f t="shared" si="395"/>
        <v/>
      </c>
      <c r="CQ284" s="43" t="str">
        <f t="shared" si="395"/>
        <v/>
      </c>
      <c r="CR284" s="43" t="str">
        <f t="shared" si="395"/>
        <v/>
      </c>
      <c r="CS284" s="43" t="str">
        <f t="shared" si="395"/>
        <v/>
      </c>
      <c r="CU284" s="58" t="str">
        <f t="shared" si="411"/>
        <v/>
      </c>
      <c r="CV284" s="60" t="str">
        <f t="shared" si="411"/>
        <v/>
      </c>
      <c r="CW284" s="60" t="str">
        <f>(IF(O284="","",IF(AY284&gt;BX284,"H",IF(AY284&lt;BX284,"A","D"))))</f>
        <v>A</v>
      </c>
      <c r="CX284" s="60" t="str">
        <f>(IF(P284="","",IF(AZ284&gt;BY284,"H",IF(AZ284&lt;BY284,"A","D"))))</f>
        <v/>
      </c>
      <c r="CY284" s="60" t="str">
        <f>(IF(Q284="","",IF(BA284&gt;BZ284,"H",IF(BA284&lt;BZ284,"A","D"))))</f>
        <v/>
      </c>
      <c r="CZ284" s="59"/>
      <c r="DA284" s="60" t="str">
        <f>(IF(S284="","",IF(BC284&gt;CB284,"H",IF(BC284&lt;CB284,"A","D"))))</f>
        <v/>
      </c>
      <c r="DB284" s="61" t="str">
        <f>(IF(T284="","",IF(BD284&gt;CC284,"H",IF(BD284&lt;CC284,"A","D"))))</f>
        <v/>
      </c>
      <c r="DK284" s="43"/>
      <c r="DL284" s="43"/>
      <c r="DM284" s="43"/>
      <c r="DQ284" s="21" t="str">
        <f t="shared" si="397"/>
        <v/>
      </c>
      <c r="DR284" s="21" t="str">
        <f t="shared" si="397"/>
        <v/>
      </c>
      <c r="DT284" s="17" t="str">
        <f t="shared" si="398"/>
        <v>Molesey</v>
      </c>
      <c r="DU284" s="45">
        <f t="shared" si="412"/>
        <v>2</v>
      </c>
      <c r="DV284" s="46">
        <f t="shared" si="413"/>
        <v>0</v>
      </c>
      <c r="DW284" s="46">
        <f t="shared" si="414"/>
        <v>0</v>
      </c>
      <c r="DX284" s="46">
        <f t="shared" si="415"/>
        <v>1</v>
      </c>
      <c r="DY284" s="46">
        <f>COUNTIF(CZ$279:CZ$286,"A")</f>
        <v>0</v>
      </c>
      <c r="DZ284" s="46">
        <f>COUNTIF(CZ$279:CZ$286,"D")</f>
        <v>0</v>
      </c>
      <c r="EA284" s="46">
        <f>COUNTIF(CZ$279:CZ$286,"H")</f>
        <v>1</v>
      </c>
      <c r="EB284" s="45">
        <f t="shared" si="416"/>
        <v>0</v>
      </c>
      <c r="EC284" s="45">
        <f t="shared" si="399"/>
        <v>0</v>
      </c>
      <c r="ED284" s="45">
        <f t="shared" si="399"/>
        <v>2</v>
      </c>
      <c r="EE284" s="47">
        <f>SUM($AW284:$BT284)+SUM(CA$279:CA$286)</f>
        <v>0</v>
      </c>
      <c r="EF284" s="47">
        <f>SUM($BV284:$CS284)+SUM(BB$279:BB$286)</f>
        <v>8</v>
      </c>
      <c r="EG284" s="45">
        <f t="shared" si="417"/>
        <v>0</v>
      </c>
      <c r="EH284" s="47">
        <f t="shared" si="418"/>
        <v>-8</v>
      </c>
      <c r="EI284" s="44"/>
      <c r="EJ284" s="46">
        <f t="shared" si="400"/>
        <v>14</v>
      </c>
      <c r="EK284" s="46">
        <f t="shared" si="401"/>
        <v>4</v>
      </c>
      <c r="EL284" s="46">
        <f t="shared" si="402"/>
        <v>0</v>
      </c>
      <c r="EM284" s="46">
        <f t="shared" si="403"/>
        <v>10</v>
      </c>
      <c r="EN284" s="46">
        <f t="shared" si="404"/>
        <v>15</v>
      </c>
      <c r="EO284" s="46">
        <f t="shared" si="405"/>
        <v>42</v>
      </c>
      <c r="EP284" s="46">
        <f t="shared" si="406"/>
        <v>12</v>
      </c>
      <c r="EQ284" s="46">
        <f t="shared" si="407"/>
        <v>-27</v>
      </c>
      <c r="ES284" s="1">
        <f t="shared" si="419"/>
        <v>1</v>
      </c>
      <c r="ET284" s="1">
        <f t="shared" si="420"/>
        <v>1</v>
      </c>
      <c r="EU284" s="1">
        <f t="shared" si="408"/>
        <v>0</v>
      </c>
      <c r="EV284" s="1">
        <f t="shared" si="408"/>
        <v>1</v>
      </c>
      <c r="EW284" s="1">
        <f t="shared" si="408"/>
        <v>1</v>
      </c>
      <c r="EX284" s="1">
        <f t="shared" si="408"/>
        <v>1</v>
      </c>
      <c r="EY284" s="1">
        <f t="shared" si="408"/>
        <v>1</v>
      </c>
      <c r="EZ284" s="1">
        <f t="shared" si="408"/>
        <v>1</v>
      </c>
    </row>
    <row r="285" spans="1:164" x14ac:dyDescent="0.2">
      <c r="A285" s="1">
        <v>7</v>
      </c>
      <c r="B285" s="1" t="s">
        <v>500</v>
      </c>
      <c r="C285" s="21">
        <v>14</v>
      </c>
      <c r="D285" s="21">
        <v>2</v>
      </c>
      <c r="E285" s="21">
        <v>3</v>
      </c>
      <c r="F285" s="21">
        <v>9</v>
      </c>
      <c r="G285" s="21">
        <v>16</v>
      </c>
      <c r="H285" s="21">
        <v>37</v>
      </c>
      <c r="I285" s="18">
        <v>9</v>
      </c>
      <c r="J285" s="21">
        <v>-21</v>
      </c>
      <c r="L285" s="48" t="s">
        <v>303</v>
      </c>
      <c r="M285" s="85"/>
      <c r="N285" s="86"/>
      <c r="O285" s="52" t="s">
        <v>214</v>
      </c>
      <c r="P285" s="103"/>
      <c r="Q285" s="86"/>
      <c r="R285" s="86"/>
      <c r="S285" s="50"/>
      <c r="T285" s="70"/>
      <c r="AA285" s="48" t="s">
        <v>303</v>
      </c>
      <c r="AB285" s="85"/>
      <c r="AC285" s="86"/>
      <c r="AD285" s="52" t="s">
        <v>125</v>
      </c>
      <c r="AE285" s="103"/>
      <c r="AF285" s="86"/>
      <c r="AG285" s="86"/>
      <c r="AH285" s="50"/>
      <c r="AI285" s="70"/>
      <c r="AW285" s="58" t="str">
        <f t="shared" si="409"/>
        <v/>
      </c>
      <c r="AX285" s="60" t="str">
        <f t="shared" si="409"/>
        <v/>
      </c>
      <c r="AY285" s="60">
        <f>(IF(O285="","",(IF(MID(O285,2,1)="-",LEFT(O285,1),LEFT(O285,2)))+0))</f>
        <v>5</v>
      </c>
      <c r="AZ285" s="60" t="str">
        <f>(IF(P285="","",(IF(MID(P285,2,1)="-",LEFT(P285,1),LEFT(P285,2)))+0))</f>
        <v/>
      </c>
      <c r="BA285" s="60" t="str">
        <f>(IF(Q285="","",(IF(MID(Q285,2,1)="-",LEFT(Q285,1),LEFT(Q285,2)))+0))</f>
        <v/>
      </c>
      <c r="BB285" s="60" t="str">
        <f>(IF(R285="","",(IF(MID(R285,2,1)="-",LEFT(R285,1),LEFT(R285,2)))+0))</f>
        <v/>
      </c>
      <c r="BC285" s="59"/>
      <c r="BD285" s="61" t="str">
        <f>(IF(T285="","",(IF(MID(T285,2,1)="-",LEFT(T285,1),LEFT(T285,2)))+0))</f>
        <v/>
      </c>
      <c r="BM285" s="43"/>
      <c r="BN285" s="43"/>
      <c r="BO285" s="43"/>
      <c r="BP285" s="43" t="str">
        <f t="shared" si="393"/>
        <v/>
      </c>
      <c r="BQ285" s="43" t="str">
        <f t="shared" si="393"/>
        <v/>
      </c>
      <c r="BR285" s="43" t="str">
        <f t="shared" si="393"/>
        <v/>
      </c>
      <c r="BS285" s="43" t="str">
        <f t="shared" si="393"/>
        <v/>
      </c>
      <c r="BT285" s="43" t="str">
        <f t="shared" si="393"/>
        <v/>
      </c>
      <c r="BU285" s="44"/>
      <c r="BV285" s="58" t="str">
        <f t="shared" si="410"/>
        <v/>
      </c>
      <c r="BW285" s="60" t="str">
        <f t="shared" si="410"/>
        <v/>
      </c>
      <c r="BX285" s="60">
        <f>(IF(O285="","",IF(RIGHT(O285,2)="10",RIGHT(O285,2),RIGHT(O285,1))+0))</f>
        <v>2</v>
      </c>
      <c r="BY285" s="60" t="str">
        <f>(IF(P285="","",IF(RIGHT(P285,2)="10",RIGHT(P285,2),RIGHT(P285,1))+0))</f>
        <v/>
      </c>
      <c r="BZ285" s="60" t="str">
        <f>(IF(Q285="","",IF(RIGHT(Q285,2)="10",RIGHT(Q285,2),RIGHT(Q285,1))+0))</f>
        <v/>
      </c>
      <c r="CA285" s="60" t="str">
        <f>(IF(R285="","",IF(RIGHT(R285,2)="10",RIGHT(R285,2),RIGHT(R285,1))+0))</f>
        <v/>
      </c>
      <c r="CB285" s="59"/>
      <c r="CC285" s="61" t="str">
        <f>(IF(T285="","",IF(RIGHT(T285,2)="10",RIGHT(T285,2),RIGHT(T285,1))+0))</f>
        <v/>
      </c>
      <c r="CL285" s="43"/>
      <c r="CM285" s="43"/>
      <c r="CN285" s="43"/>
      <c r="CO285" s="43" t="str">
        <f t="shared" si="395"/>
        <v/>
      </c>
      <c r="CP285" s="43" t="str">
        <f t="shared" si="395"/>
        <v/>
      </c>
      <c r="CQ285" s="43" t="str">
        <f t="shared" si="395"/>
        <v/>
      </c>
      <c r="CR285" s="43" t="str">
        <f t="shared" si="395"/>
        <v/>
      </c>
      <c r="CS285" s="43" t="str">
        <f t="shared" si="395"/>
        <v/>
      </c>
      <c r="CU285" s="58" t="str">
        <f t="shared" si="411"/>
        <v/>
      </c>
      <c r="CV285" s="60" t="str">
        <f t="shared" si="411"/>
        <v/>
      </c>
      <c r="CW285" s="60" t="str">
        <f>(IF(O285="","",IF(AY285&gt;BX285,"H",IF(AY285&lt;BX285,"A","D"))))</f>
        <v>H</v>
      </c>
      <c r="CX285" s="60" t="str">
        <f>(IF(P285="","",IF(AZ285&gt;BY285,"H",IF(AZ285&lt;BY285,"A","D"))))</f>
        <v/>
      </c>
      <c r="CY285" s="60" t="str">
        <f>(IF(Q285="","",IF(BA285&gt;BZ285,"H",IF(BA285&lt;BZ285,"A","D"))))</f>
        <v/>
      </c>
      <c r="CZ285" s="60" t="str">
        <f>(IF(R285="","",IF(BB285&gt;CA285,"H",IF(BB285&lt;CA285,"A","D"))))</f>
        <v/>
      </c>
      <c r="DA285" s="59"/>
      <c r="DB285" s="61" t="str">
        <f>(IF(T285="","",IF(BD285&gt;CC285,"H",IF(BD285&lt;CC285,"A","D"))))</f>
        <v/>
      </c>
      <c r="DK285" s="43"/>
      <c r="DL285" s="43"/>
      <c r="DM285" s="43"/>
      <c r="DQ285" s="21" t="str">
        <f t="shared" si="397"/>
        <v/>
      </c>
      <c r="DR285" s="21" t="str">
        <f t="shared" si="397"/>
        <v/>
      </c>
      <c r="DT285" s="17" t="str">
        <f t="shared" si="398"/>
        <v>Sutton United</v>
      </c>
      <c r="DU285" s="45">
        <f t="shared" si="412"/>
        <v>2</v>
      </c>
      <c r="DV285" s="46">
        <f t="shared" si="413"/>
        <v>1</v>
      </c>
      <c r="DW285" s="46">
        <f t="shared" si="414"/>
        <v>0</v>
      </c>
      <c r="DX285" s="46">
        <f t="shared" si="415"/>
        <v>0</v>
      </c>
      <c r="DY285" s="46">
        <f>COUNTIF(DA$279:DA$286,"A")</f>
        <v>1</v>
      </c>
      <c r="DZ285" s="46">
        <f>COUNTIF(DA$279:DA$286,"D")</f>
        <v>0</v>
      </c>
      <c r="EA285" s="46">
        <f>COUNTIF(DA$279:DA$286,"H")</f>
        <v>0</v>
      </c>
      <c r="EB285" s="45">
        <f t="shared" si="416"/>
        <v>2</v>
      </c>
      <c r="EC285" s="45">
        <f t="shared" si="399"/>
        <v>0</v>
      </c>
      <c r="ED285" s="45">
        <f t="shared" si="399"/>
        <v>0</v>
      </c>
      <c r="EE285" s="47">
        <f>SUM($AW285:$BT285)+SUM(CB$279:CB$286)</f>
        <v>10</v>
      </c>
      <c r="EF285" s="47">
        <f>SUM($BV285:$CS285)+SUM(BC$279:BC$286)</f>
        <v>2</v>
      </c>
      <c r="EG285" s="45">
        <f t="shared" si="417"/>
        <v>6</v>
      </c>
      <c r="EH285" s="47">
        <f t="shared" si="418"/>
        <v>8</v>
      </c>
      <c r="EI285" s="44"/>
      <c r="EJ285" s="46">
        <f t="shared" si="400"/>
        <v>14</v>
      </c>
      <c r="EK285" s="46">
        <f t="shared" si="401"/>
        <v>12</v>
      </c>
      <c r="EL285" s="46">
        <f t="shared" si="402"/>
        <v>1</v>
      </c>
      <c r="EM285" s="46">
        <f t="shared" si="403"/>
        <v>1</v>
      </c>
      <c r="EN285" s="46">
        <f t="shared" si="404"/>
        <v>47</v>
      </c>
      <c r="EO285" s="46">
        <f t="shared" si="405"/>
        <v>18</v>
      </c>
      <c r="EP285" s="46">
        <f t="shared" si="406"/>
        <v>37</v>
      </c>
      <c r="EQ285" s="46">
        <f t="shared" si="407"/>
        <v>29</v>
      </c>
      <c r="ES285" s="1">
        <f t="shared" si="419"/>
        <v>1</v>
      </c>
      <c r="ET285" s="1">
        <f t="shared" si="420"/>
        <v>1</v>
      </c>
      <c r="EU285" s="1">
        <f t="shared" si="408"/>
        <v>1</v>
      </c>
      <c r="EV285" s="1">
        <f t="shared" si="408"/>
        <v>1</v>
      </c>
      <c r="EW285" s="1">
        <f t="shared" si="408"/>
        <v>1</v>
      </c>
      <c r="EX285" s="1">
        <f t="shared" si="408"/>
        <v>1</v>
      </c>
      <c r="EY285" s="1">
        <f t="shared" si="408"/>
        <v>1</v>
      </c>
      <c r="EZ285" s="1">
        <f t="shared" si="408"/>
        <v>1</v>
      </c>
    </row>
    <row r="286" spans="1:164" ht="12" thickBot="1" x14ac:dyDescent="0.25">
      <c r="A286" s="1">
        <v>8</v>
      </c>
      <c r="B286" s="1" t="s">
        <v>437</v>
      </c>
      <c r="C286" s="21">
        <v>14</v>
      </c>
      <c r="D286" s="21">
        <v>3</v>
      </c>
      <c r="E286" s="21">
        <v>0</v>
      </c>
      <c r="F286" s="21">
        <v>11</v>
      </c>
      <c r="G286" s="21">
        <v>17</v>
      </c>
      <c r="H286" s="21">
        <v>57</v>
      </c>
      <c r="I286" s="18">
        <v>9</v>
      </c>
      <c r="J286" s="21">
        <v>-40</v>
      </c>
      <c r="L286" s="72" t="s">
        <v>377</v>
      </c>
      <c r="M286" s="91"/>
      <c r="N286" s="92"/>
      <c r="O286" s="76" t="s">
        <v>184</v>
      </c>
      <c r="P286" s="138"/>
      <c r="Q286" s="92"/>
      <c r="R286" s="92"/>
      <c r="S286" s="92"/>
      <c r="T286" s="77"/>
      <c r="AA286" s="72" t="s">
        <v>377</v>
      </c>
      <c r="AB286" s="91"/>
      <c r="AC286" s="92"/>
      <c r="AD286" s="76" t="s">
        <v>411</v>
      </c>
      <c r="AE286" s="138"/>
      <c r="AF286" s="92"/>
      <c r="AG286" s="92"/>
      <c r="AH286" s="92"/>
      <c r="AI286" s="77"/>
      <c r="AW286" s="80" t="str">
        <f t="shared" si="409"/>
        <v/>
      </c>
      <c r="AX286" s="81" t="str">
        <f t="shared" si="409"/>
        <v/>
      </c>
      <c r="AY286" s="81">
        <f>(IF(O286="","",(IF(MID(O286,2,1)="-",LEFT(O286,1),LEFT(O286,2)))+0))</f>
        <v>1</v>
      </c>
      <c r="AZ286" s="81" t="str">
        <f>(IF(P286="","",(IF(MID(P286,2,1)="-",LEFT(P286,1),LEFT(P286,2)))+0))</f>
        <v/>
      </c>
      <c r="BA286" s="81" t="str">
        <f>(IF(Q286="","",(IF(MID(Q286,2,1)="-",LEFT(Q286,1),LEFT(Q286,2)))+0))</f>
        <v/>
      </c>
      <c r="BB286" s="81" t="str">
        <f>(IF(R286="","",(IF(MID(R286,2,1)="-",LEFT(R286,1),LEFT(R286,2)))+0))</f>
        <v/>
      </c>
      <c r="BC286" s="81" t="str">
        <f>(IF(S286="","",(IF(MID(S286,2,1)="-",LEFT(S286,1),LEFT(S286,2)))+0))</f>
        <v/>
      </c>
      <c r="BD286" s="82"/>
      <c r="BM286" s="43"/>
      <c r="BN286" s="43"/>
      <c r="BO286" s="43"/>
      <c r="BP286" s="43" t="str">
        <f t="shared" si="393"/>
        <v/>
      </c>
      <c r="BQ286" s="43" t="str">
        <f t="shared" si="393"/>
        <v/>
      </c>
      <c r="BR286" s="43" t="str">
        <f t="shared" si="393"/>
        <v/>
      </c>
      <c r="BS286" s="43" t="str">
        <f t="shared" si="393"/>
        <v/>
      </c>
      <c r="BT286" s="43" t="str">
        <f t="shared" si="393"/>
        <v/>
      </c>
      <c r="BU286" s="44"/>
      <c r="BV286" s="80" t="str">
        <f t="shared" si="410"/>
        <v/>
      </c>
      <c r="BW286" s="81" t="str">
        <f t="shared" si="410"/>
        <v/>
      </c>
      <c r="BX286" s="81">
        <f>(IF(O286="","",IF(RIGHT(O286,2)="10",RIGHT(O286,2),RIGHT(O286,1))+0))</f>
        <v>2</v>
      </c>
      <c r="BY286" s="81" t="str">
        <f>(IF(P286="","",IF(RIGHT(P286,2)="10",RIGHT(P286,2),RIGHT(P286,1))+0))</f>
        <v/>
      </c>
      <c r="BZ286" s="81" t="str">
        <f>(IF(Q286="","",IF(RIGHT(Q286,2)="10",RIGHT(Q286,2),RIGHT(Q286,1))+0))</f>
        <v/>
      </c>
      <c r="CA286" s="81" t="str">
        <f>(IF(R286="","",IF(RIGHT(R286,2)="10",RIGHT(R286,2),RIGHT(R286,1))+0))</f>
        <v/>
      </c>
      <c r="CB286" s="81" t="str">
        <f>(IF(S286="","",IF(RIGHT(S286,2)="10",RIGHT(S286,2),RIGHT(S286,1))+0))</f>
        <v/>
      </c>
      <c r="CC286" s="82"/>
      <c r="CL286" s="43"/>
      <c r="CM286" s="43"/>
      <c r="CN286" s="43"/>
      <c r="CO286" s="43" t="str">
        <f t="shared" si="395"/>
        <v/>
      </c>
      <c r="CP286" s="43" t="str">
        <f t="shared" si="395"/>
        <v/>
      </c>
      <c r="CQ286" s="43" t="str">
        <f t="shared" si="395"/>
        <v/>
      </c>
      <c r="CR286" s="43" t="str">
        <f t="shared" si="395"/>
        <v/>
      </c>
      <c r="CS286" s="43" t="str">
        <f t="shared" si="395"/>
        <v/>
      </c>
      <c r="CU286" s="80" t="str">
        <f t="shared" si="411"/>
        <v/>
      </c>
      <c r="CV286" s="81" t="str">
        <f t="shared" si="411"/>
        <v/>
      </c>
      <c r="CW286" s="81" t="str">
        <f>(IF(O286="","",IF(AY286&gt;BX286,"H",IF(AY286&lt;BX286,"A","D"))))</f>
        <v>A</v>
      </c>
      <c r="CX286" s="81" t="str">
        <f>(IF(P286="","",IF(AZ286&gt;BY286,"H",IF(AZ286&lt;BY286,"A","D"))))</f>
        <v/>
      </c>
      <c r="CY286" s="81" t="str">
        <f>(IF(Q286="","",IF(BA286&gt;BZ286,"H",IF(BA286&lt;BZ286,"A","D"))))</f>
        <v/>
      </c>
      <c r="CZ286" s="81" t="str">
        <f>(IF(R286="","",IF(BB286&gt;CA286,"H",IF(BB286&lt;CA286,"A","D"))))</f>
        <v/>
      </c>
      <c r="DA286" s="81" t="str">
        <f>(IF(S286="","",IF(BC286&gt;CB286,"H",IF(BC286&lt;CB286,"A","D"))))</f>
        <v/>
      </c>
      <c r="DB286" s="82"/>
      <c r="DK286" s="43"/>
      <c r="DL286" s="43"/>
      <c r="DM286" s="43"/>
      <c r="DQ286" s="21" t="str">
        <f t="shared" si="397"/>
        <v/>
      </c>
      <c r="DR286" s="21" t="str">
        <f t="shared" si="397"/>
        <v/>
      </c>
      <c r="DT286" s="17" t="str">
        <f t="shared" si="398"/>
        <v>Walton &amp; Hersham</v>
      </c>
      <c r="DU286" s="45">
        <f t="shared" si="412"/>
        <v>2</v>
      </c>
      <c r="DV286" s="46">
        <f t="shared" si="413"/>
        <v>0</v>
      </c>
      <c r="DW286" s="46">
        <f t="shared" si="414"/>
        <v>0</v>
      </c>
      <c r="DX286" s="46">
        <f t="shared" si="415"/>
        <v>1</v>
      </c>
      <c r="DY286" s="46">
        <f>COUNTIF(DB$279:DB$286,"A")</f>
        <v>0</v>
      </c>
      <c r="DZ286" s="46">
        <f>COUNTIF(DB$279:DB$286,"D")</f>
        <v>1</v>
      </c>
      <c r="EA286" s="46">
        <f>COUNTIF(DB$279:DB$286,"H")</f>
        <v>0</v>
      </c>
      <c r="EB286" s="45">
        <f t="shared" si="416"/>
        <v>0</v>
      </c>
      <c r="EC286" s="45">
        <f t="shared" si="399"/>
        <v>1</v>
      </c>
      <c r="ED286" s="45">
        <f t="shared" si="399"/>
        <v>1</v>
      </c>
      <c r="EE286" s="47">
        <f>SUM($AW286:$BT286)+SUM(CC$279:CC$286)</f>
        <v>2</v>
      </c>
      <c r="EF286" s="47">
        <f>SUM($BV286:$CS286)+SUM(BD$279:BD$286)</f>
        <v>3</v>
      </c>
      <c r="EG286" s="45">
        <f t="shared" si="417"/>
        <v>1</v>
      </c>
      <c r="EH286" s="47">
        <f t="shared" si="418"/>
        <v>-1</v>
      </c>
      <c r="EI286" s="44"/>
      <c r="EJ286" s="46">
        <f t="shared" si="400"/>
        <v>14</v>
      </c>
      <c r="EK286" s="46">
        <f t="shared" si="401"/>
        <v>6</v>
      </c>
      <c r="EL286" s="46">
        <f t="shared" si="402"/>
        <v>2</v>
      </c>
      <c r="EM286" s="46">
        <f t="shared" si="403"/>
        <v>6</v>
      </c>
      <c r="EN286" s="46">
        <f t="shared" si="404"/>
        <v>26</v>
      </c>
      <c r="EO286" s="46">
        <f t="shared" si="405"/>
        <v>19</v>
      </c>
      <c r="EP286" s="46">
        <f t="shared" si="406"/>
        <v>20</v>
      </c>
      <c r="EQ286" s="46">
        <f t="shared" si="407"/>
        <v>7</v>
      </c>
      <c r="ES286" s="1">
        <f t="shared" si="419"/>
        <v>1</v>
      </c>
      <c r="ET286" s="1">
        <f t="shared" si="420"/>
        <v>1</v>
      </c>
      <c r="EU286" s="1">
        <f t="shared" si="408"/>
        <v>1</v>
      </c>
      <c r="EV286" s="1">
        <f t="shared" si="408"/>
        <v>1</v>
      </c>
      <c r="EW286" s="1">
        <f t="shared" si="408"/>
        <v>1</v>
      </c>
      <c r="EX286" s="1">
        <f t="shared" si="408"/>
        <v>1</v>
      </c>
      <c r="EY286" s="1">
        <f t="shared" si="408"/>
        <v>1</v>
      </c>
      <c r="EZ286" s="1">
        <f t="shared" si="408"/>
        <v>1</v>
      </c>
    </row>
    <row r="287" spans="1:164" x14ac:dyDescent="0.2">
      <c r="G287" s="24">
        <f>SUM(G279:G286)</f>
        <v>245</v>
      </c>
      <c r="H287" s="24">
        <f>SUM(H279:H286)</f>
        <v>245</v>
      </c>
      <c r="J287" s="24">
        <f>SUM(J279:J286)</f>
        <v>0</v>
      </c>
    </row>
    <row r="288" spans="1:164" ht="12" thickBot="1" x14ac:dyDescent="0.25">
      <c r="A288" s="17" t="s">
        <v>503</v>
      </c>
      <c r="B288" s="17"/>
      <c r="C288" s="20" t="s">
        <v>496</v>
      </c>
      <c r="D288" s="18"/>
      <c r="E288" s="18"/>
      <c r="F288" s="18"/>
      <c r="G288" s="18"/>
      <c r="H288" s="18"/>
      <c r="J288" s="18"/>
      <c r="L288" s="17" t="s">
        <v>504</v>
      </c>
      <c r="P288" s="29" t="s">
        <v>505</v>
      </c>
      <c r="AA288" s="17" t="s">
        <v>504</v>
      </c>
      <c r="AE288" s="29"/>
    </row>
    <row r="289" spans="1:164" ht="12" thickBot="1" x14ac:dyDescent="0.25">
      <c r="A289" s="17" t="s">
        <v>11</v>
      </c>
      <c r="B289" s="17" t="s">
        <v>12</v>
      </c>
      <c r="C289" s="18" t="s">
        <v>13</v>
      </c>
      <c r="D289" s="18" t="s">
        <v>14</v>
      </c>
      <c r="E289" s="18" t="s">
        <v>15</v>
      </c>
      <c r="F289" s="18" t="s">
        <v>16</v>
      </c>
      <c r="G289" s="18" t="s">
        <v>17</v>
      </c>
      <c r="H289" s="18" t="s">
        <v>18</v>
      </c>
      <c r="I289" s="18" t="s">
        <v>19</v>
      </c>
      <c r="J289" s="18" t="s">
        <v>97</v>
      </c>
      <c r="L289" s="30"/>
      <c r="M289" s="31" t="s">
        <v>442</v>
      </c>
      <c r="N289" s="31" t="s">
        <v>498</v>
      </c>
      <c r="O289" s="31" t="s">
        <v>419</v>
      </c>
      <c r="P289" s="32" t="s">
        <v>267</v>
      </c>
      <c r="Q289" s="31" t="s">
        <v>268</v>
      </c>
      <c r="R289" s="31" t="s">
        <v>470</v>
      </c>
      <c r="S289" s="31" t="s">
        <v>421</v>
      </c>
      <c r="T289" s="34" t="s">
        <v>365</v>
      </c>
      <c r="AA289" s="30"/>
      <c r="AB289" s="31" t="s">
        <v>442</v>
      </c>
      <c r="AC289" s="31" t="s">
        <v>498</v>
      </c>
      <c r="AD289" s="31" t="s">
        <v>419</v>
      </c>
      <c r="AE289" s="32" t="s">
        <v>267</v>
      </c>
      <c r="AF289" s="31" t="s">
        <v>268</v>
      </c>
      <c r="AG289" s="31" t="s">
        <v>470</v>
      </c>
      <c r="AH289" s="31" t="s">
        <v>421</v>
      </c>
      <c r="AI289" s="34" t="s">
        <v>365</v>
      </c>
      <c r="AP289" s="1" t="s">
        <v>106</v>
      </c>
      <c r="DU289" s="21" t="s">
        <v>13</v>
      </c>
      <c r="DV289" s="21" t="s">
        <v>91</v>
      </c>
      <c r="DW289" s="21" t="s">
        <v>92</v>
      </c>
      <c r="DX289" s="21" t="s">
        <v>93</v>
      </c>
      <c r="DY289" s="21" t="s">
        <v>94</v>
      </c>
      <c r="DZ289" s="21" t="s">
        <v>95</v>
      </c>
      <c r="EA289" s="21" t="s">
        <v>96</v>
      </c>
      <c r="EB289" s="21" t="s">
        <v>14</v>
      </c>
      <c r="EC289" s="21" t="s">
        <v>15</v>
      </c>
      <c r="ED289" s="21" t="s">
        <v>16</v>
      </c>
      <c r="EE289" s="21" t="s">
        <v>17</v>
      </c>
      <c r="EF289" s="21" t="s">
        <v>18</v>
      </c>
      <c r="EG289" s="21" t="s">
        <v>19</v>
      </c>
      <c r="EH289" s="21" t="s">
        <v>97</v>
      </c>
      <c r="EI289" s="21"/>
      <c r="EJ289" s="21" t="s">
        <v>13</v>
      </c>
      <c r="EK289" s="21" t="s">
        <v>14</v>
      </c>
      <c r="EL289" s="21" t="s">
        <v>15</v>
      </c>
      <c r="EM289" s="21" t="s">
        <v>16</v>
      </c>
      <c r="EN289" s="21" t="s">
        <v>17</v>
      </c>
      <c r="EO289" s="21" t="s">
        <v>18</v>
      </c>
      <c r="EP289" s="21" t="s">
        <v>19</v>
      </c>
      <c r="EQ289" s="21" t="s">
        <v>97</v>
      </c>
    </row>
    <row r="290" spans="1:164" s="17" customFormat="1" x14ac:dyDescent="0.2">
      <c r="A290" s="17">
        <v>1</v>
      </c>
      <c r="B290" s="17" t="s">
        <v>274</v>
      </c>
      <c r="C290" s="18">
        <v>14</v>
      </c>
      <c r="D290" s="18">
        <v>9</v>
      </c>
      <c r="E290" s="18">
        <v>4</v>
      </c>
      <c r="F290" s="18">
        <v>1</v>
      </c>
      <c r="G290" s="18">
        <v>38</v>
      </c>
      <c r="H290" s="18">
        <v>17</v>
      </c>
      <c r="I290" s="18">
        <v>31</v>
      </c>
      <c r="J290" s="18">
        <v>21</v>
      </c>
      <c r="L290" s="35" t="s">
        <v>445</v>
      </c>
      <c r="M290" s="36"/>
      <c r="N290" s="31" t="s">
        <v>129</v>
      </c>
      <c r="O290" s="31" t="s">
        <v>131</v>
      </c>
      <c r="P290" s="32" t="s">
        <v>216</v>
      </c>
      <c r="Q290" s="31" t="s">
        <v>185</v>
      </c>
      <c r="R290" s="31" t="s">
        <v>216</v>
      </c>
      <c r="S290" s="31" t="s">
        <v>121</v>
      </c>
      <c r="T290" s="34" t="s">
        <v>148</v>
      </c>
      <c r="AA290" s="35" t="s">
        <v>445</v>
      </c>
      <c r="AB290" s="36"/>
      <c r="AC290" s="31"/>
      <c r="AD290" s="31"/>
      <c r="AE290" s="32" t="s">
        <v>410</v>
      </c>
      <c r="AF290" s="31"/>
      <c r="AG290" s="31"/>
      <c r="AH290" s="31"/>
      <c r="AI290" s="34"/>
      <c r="AP290" s="1" t="s">
        <v>504</v>
      </c>
      <c r="AW290" s="40"/>
      <c r="AX290" s="41">
        <f t="shared" ref="AX290:BD291" si="421">(IF(N290="","",(IF(MID(N290,2,1)="-",LEFT(N290,1),LEFT(N290,2)))+0))</f>
        <v>2</v>
      </c>
      <c r="AY290" s="41">
        <f t="shared" si="421"/>
        <v>0</v>
      </c>
      <c r="AZ290" s="41">
        <f t="shared" si="421"/>
        <v>0</v>
      </c>
      <c r="BA290" s="41">
        <f t="shared" si="421"/>
        <v>0</v>
      </c>
      <c r="BB290" s="41">
        <f t="shared" si="421"/>
        <v>0</v>
      </c>
      <c r="BC290" s="41">
        <f t="shared" si="421"/>
        <v>2</v>
      </c>
      <c r="BD290" s="42">
        <f t="shared" si="421"/>
        <v>4</v>
      </c>
      <c r="BE290" s="1"/>
      <c r="BF290" s="1"/>
      <c r="BG290" s="1"/>
      <c r="BH290" s="1"/>
      <c r="BI290" s="1"/>
      <c r="BJ290" s="1"/>
      <c r="BK290" s="1"/>
      <c r="BL290" s="1"/>
      <c r="BM290" s="43"/>
      <c r="BN290" s="43"/>
      <c r="BO290" s="43"/>
      <c r="BP290" s="43" t="str">
        <f t="shared" ref="BP290:BT297" si="422">(IF(AQ290="","",(IF(MID(AQ290,2,1)="-",LEFT(AQ290,1),LEFT(AQ290,2)))+0))</f>
        <v/>
      </c>
      <c r="BQ290" s="43" t="str">
        <f t="shared" si="422"/>
        <v/>
      </c>
      <c r="BR290" s="43" t="str">
        <f t="shared" si="422"/>
        <v/>
      </c>
      <c r="BS290" s="43" t="str">
        <f t="shared" si="422"/>
        <v/>
      </c>
      <c r="BT290" s="43" t="str">
        <f t="shared" si="422"/>
        <v/>
      </c>
      <c r="BU290" s="44"/>
      <c r="BV290" s="40"/>
      <c r="BW290" s="41">
        <f t="shared" ref="BW290:CC291" si="423">(IF(N290="","",IF(RIGHT(N290,2)="10",RIGHT(N290,2),RIGHT(N290,1))+0))</f>
        <v>4</v>
      </c>
      <c r="BX290" s="41">
        <f t="shared" si="423"/>
        <v>1</v>
      </c>
      <c r="BY290" s="41">
        <f t="shared" si="423"/>
        <v>2</v>
      </c>
      <c r="BZ290" s="41">
        <f t="shared" si="423"/>
        <v>4</v>
      </c>
      <c r="CA290" s="41">
        <f t="shared" si="423"/>
        <v>2</v>
      </c>
      <c r="CB290" s="41">
        <f t="shared" si="423"/>
        <v>1</v>
      </c>
      <c r="CC290" s="42">
        <f t="shared" si="423"/>
        <v>3</v>
      </c>
      <c r="CD290" s="1"/>
      <c r="CE290" s="1"/>
      <c r="CF290" s="1"/>
      <c r="CG290" s="1"/>
      <c r="CH290" s="1"/>
      <c r="CI290" s="1"/>
      <c r="CJ290" s="1"/>
      <c r="CK290" s="1"/>
      <c r="CL290" s="43"/>
      <c r="CM290" s="43"/>
      <c r="CN290" s="43"/>
      <c r="CO290" s="43" t="str">
        <f t="shared" ref="CO290:CS297" si="424">(IF(AQ290="","",IF(RIGHT(AQ290,2)="10",RIGHT(AQ290,2),RIGHT(AQ290,1))+0))</f>
        <v/>
      </c>
      <c r="CP290" s="43" t="str">
        <f t="shared" si="424"/>
        <v/>
      </c>
      <c r="CQ290" s="43" t="str">
        <f t="shared" si="424"/>
        <v/>
      </c>
      <c r="CR290" s="43" t="str">
        <f t="shared" si="424"/>
        <v/>
      </c>
      <c r="CS290" s="43" t="str">
        <f t="shared" si="424"/>
        <v/>
      </c>
      <c r="CT290" s="1"/>
      <c r="CU290" s="40"/>
      <c r="CV290" s="41" t="str">
        <f t="shared" ref="CV290:DB291" si="425">(IF(N290="","",IF(AX290&gt;BW290,"H",IF(AX290&lt;BW290,"A","D"))))</f>
        <v>A</v>
      </c>
      <c r="CW290" s="41" t="str">
        <f t="shared" si="425"/>
        <v>A</v>
      </c>
      <c r="CX290" s="41" t="str">
        <f t="shared" si="425"/>
        <v>A</v>
      </c>
      <c r="CY290" s="41" t="str">
        <f t="shared" si="425"/>
        <v>A</v>
      </c>
      <c r="CZ290" s="41" t="str">
        <f t="shared" si="425"/>
        <v>A</v>
      </c>
      <c r="DA290" s="41" t="str">
        <f t="shared" si="425"/>
        <v>H</v>
      </c>
      <c r="DB290" s="42" t="str">
        <f t="shared" si="425"/>
        <v>H</v>
      </c>
      <c r="DC290" s="1"/>
      <c r="DD290" s="1"/>
      <c r="DE290" s="1"/>
      <c r="DF290" s="1"/>
      <c r="DG290" s="1"/>
      <c r="DH290" s="1"/>
      <c r="DI290" s="1"/>
      <c r="DJ290" s="1"/>
      <c r="DK290" s="43"/>
      <c r="DL290" s="43"/>
      <c r="DM290" s="43"/>
      <c r="DN290" s="21" t="str">
        <f t="shared" ref="DN290:DR298" si="426">(IF(AQ290="","",IF(BP290&gt;CO290,"H",IF(BP290&lt;CO290,"A","D"))))</f>
        <v/>
      </c>
      <c r="DO290" s="21" t="str">
        <f t="shared" si="426"/>
        <v/>
      </c>
      <c r="DP290" s="21" t="str">
        <f t="shared" si="426"/>
        <v/>
      </c>
      <c r="DQ290" s="21" t="str">
        <f t="shared" si="426"/>
        <v/>
      </c>
      <c r="DR290" s="21" t="str">
        <f t="shared" si="426"/>
        <v/>
      </c>
      <c r="DS290" s="1"/>
      <c r="DT290" s="17" t="str">
        <f t="shared" ref="DT290:DT297" si="427">L290</f>
        <v>Bedfont</v>
      </c>
      <c r="DU290" s="45">
        <f>SUM(EB290:ED290)</f>
        <v>14</v>
      </c>
      <c r="DV290" s="46">
        <f>COUNTIF($CU290:$DR290,"H")</f>
        <v>2</v>
      </c>
      <c r="DW290" s="46">
        <f>COUNTIF($CU290:$DR290,"D")</f>
        <v>0</v>
      </c>
      <c r="DX290" s="46">
        <f>COUNTIF($CU290:$DR290,"A")</f>
        <v>5</v>
      </c>
      <c r="DY290" s="46">
        <f>COUNTIF(CU$290:CU$297,"A")</f>
        <v>1</v>
      </c>
      <c r="DZ290" s="46">
        <f>COUNTIF(CU$290:CU$297,"D")</f>
        <v>0</v>
      </c>
      <c r="EA290" s="46">
        <f>COUNTIF(CU$290:CU$297,"H")</f>
        <v>6</v>
      </c>
      <c r="EB290" s="45">
        <f>DV290+DY290</f>
        <v>3</v>
      </c>
      <c r="EC290" s="45">
        <f t="shared" ref="EC290:ED297" si="428">DW290+DZ290</f>
        <v>0</v>
      </c>
      <c r="ED290" s="45">
        <f t="shared" si="428"/>
        <v>11</v>
      </c>
      <c r="EE290" s="47">
        <f>SUM($AW290:$BT290)+SUM(BV$290:BV$297)</f>
        <v>18</v>
      </c>
      <c r="EF290" s="47">
        <f>SUM($BV290:$CS290)+SUM(AW$290:AW$297)</f>
        <v>44</v>
      </c>
      <c r="EG290" s="45">
        <f>(EB290*3)+EC290</f>
        <v>9</v>
      </c>
      <c r="EH290" s="47">
        <f>EE290-EF290</f>
        <v>-26</v>
      </c>
      <c r="EI290" s="44"/>
      <c r="EJ290" s="46">
        <f t="shared" ref="EJ290:EJ297" si="429">VLOOKUP($DT290,$B$290:$J$297,2,0)</f>
        <v>14</v>
      </c>
      <c r="EK290" s="46">
        <f t="shared" ref="EK290:EK297" si="430">VLOOKUP($DT290,$B$290:$J$297,3,0)</f>
        <v>3</v>
      </c>
      <c r="EL290" s="46">
        <f t="shared" ref="EL290:EL297" si="431">VLOOKUP($DT290,$B$290:$J$297,4,0)</f>
        <v>0</v>
      </c>
      <c r="EM290" s="46">
        <f t="shared" ref="EM290:EM297" si="432">VLOOKUP($DT290,$B$290:$J$297,5,0)</f>
        <v>11</v>
      </c>
      <c r="EN290" s="46">
        <f t="shared" ref="EN290:EN297" si="433">VLOOKUP($DT290,$B$290:$J$297,6,0)</f>
        <v>18</v>
      </c>
      <c r="EO290" s="46">
        <f t="shared" ref="EO290:EO297" si="434">VLOOKUP($DT290,$B$290:$J$297,7,0)</f>
        <v>44</v>
      </c>
      <c r="EP290" s="46">
        <f t="shared" ref="EP290:EP297" si="435">VLOOKUP($DT290,$B$290:$J$297,8,0)</f>
        <v>9</v>
      </c>
      <c r="EQ290" s="46">
        <f t="shared" ref="EQ290:EQ297" si="436">VLOOKUP($DT290,$B$290:$J$297,9,0)</f>
        <v>-26</v>
      </c>
      <c r="ER290" s="1"/>
      <c r="ES290" s="1">
        <f>IF(DU290=EJ290,0,1)</f>
        <v>0</v>
      </c>
      <c r="ET290" s="1">
        <f>IF(EB290=EK290,0,1)</f>
        <v>0</v>
      </c>
      <c r="EU290" s="1">
        <f t="shared" ref="EU290:EZ297" si="437">IF(EC290=EL290,0,1)</f>
        <v>0</v>
      </c>
      <c r="EV290" s="1">
        <f t="shared" si="437"/>
        <v>0</v>
      </c>
      <c r="EW290" s="1">
        <f t="shared" si="437"/>
        <v>0</v>
      </c>
      <c r="EX290" s="1">
        <f t="shared" si="437"/>
        <v>0</v>
      </c>
      <c r="EY290" s="1">
        <f t="shared" si="437"/>
        <v>0</v>
      </c>
      <c r="EZ290" s="1">
        <f t="shared" si="437"/>
        <v>0</v>
      </c>
      <c r="FC290" s="19"/>
      <c r="FD290" s="19"/>
      <c r="FE290" s="19"/>
      <c r="FF290" s="19"/>
      <c r="FG290" s="19"/>
      <c r="FH290" s="1"/>
    </row>
    <row r="291" spans="1:164" x14ac:dyDescent="0.2">
      <c r="A291" s="1">
        <v>2</v>
      </c>
      <c r="B291" s="1" t="s">
        <v>478</v>
      </c>
      <c r="C291" s="21">
        <v>14</v>
      </c>
      <c r="D291" s="21">
        <v>10</v>
      </c>
      <c r="E291" s="21">
        <v>1</v>
      </c>
      <c r="F291" s="21">
        <v>3</v>
      </c>
      <c r="G291" s="21">
        <v>37</v>
      </c>
      <c r="H291" s="21">
        <v>16</v>
      </c>
      <c r="I291" s="18">
        <v>31</v>
      </c>
      <c r="J291" s="21">
        <v>21</v>
      </c>
      <c r="L291" s="140" t="s">
        <v>500</v>
      </c>
      <c r="M291" s="85" t="s">
        <v>146</v>
      </c>
      <c r="N291" s="50"/>
      <c r="O291" s="86" t="s">
        <v>100</v>
      </c>
      <c r="P291" s="52" t="s">
        <v>100</v>
      </c>
      <c r="Q291" s="86" t="s">
        <v>177</v>
      </c>
      <c r="R291" s="86" t="s">
        <v>184</v>
      </c>
      <c r="S291" s="53" t="s">
        <v>129</v>
      </c>
      <c r="T291" s="90" t="s">
        <v>123</v>
      </c>
      <c r="AA291" s="140" t="s">
        <v>500</v>
      </c>
      <c r="AB291" s="85"/>
      <c r="AC291" s="50"/>
      <c r="AD291" s="86"/>
      <c r="AE291" s="52" t="s">
        <v>440</v>
      </c>
      <c r="AF291" s="86"/>
      <c r="AG291" s="86"/>
      <c r="AH291" s="53"/>
      <c r="AI291" s="90"/>
      <c r="AW291" s="58">
        <f t="shared" ref="AW291:AX297" si="438">(IF(M291="","",(IF(MID(M291,2,1)="-",LEFT(M291,1),LEFT(M291,2)))+0))</f>
        <v>2</v>
      </c>
      <c r="AX291" s="59"/>
      <c r="AY291" s="60">
        <f t="shared" si="421"/>
        <v>2</v>
      </c>
      <c r="AZ291" s="60">
        <f t="shared" si="421"/>
        <v>2</v>
      </c>
      <c r="BA291" s="60">
        <f t="shared" si="421"/>
        <v>3</v>
      </c>
      <c r="BB291" s="60">
        <f t="shared" si="421"/>
        <v>1</v>
      </c>
      <c r="BC291" s="60">
        <f t="shared" si="421"/>
        <v>2</v>
      </c>
      <c r="BD291" s="61">
        <f t="shared" si="421"/>
        <v>3</v>
      </c>
      <c r="BM291" s="43"/>
      <c r="BN291" s="43"/>
      <c r="BO291" s="43"/>
      <c r="BP291" s="43" t="str">
        <f t="shared" si="422"/>
        <v/>
      </c>
      <c r="BQ291" s="43" t="str">
        <f t="shared" si="422"/>
        <v/>
      </c>
      <c r="BR291" s="43" t="str">
        <f t="shared" si="422"/>
        <v/>
      </c>
      <c r="BS291" s="43" t="str">
        <f t="shared" si="422"/>
        <v/>
      </c>
      <c r="BT291" s="43" t="str">
        <f t="shared" si="422"/>
        <v/>
      </c>
      <c r="BU291" s="44"/>
      <c r="BV291" s="58">
        <f t="shared" ref="BV291:BW297" si="439">(IF(M291="","",IF(RIGHT(M291,2)="10",RIGHT(M291,2),RIGHT(M291,1))+0))</f>
        <v>0</v>
      </c>
      <c r="BW291" s="59"/>
      <c r="BX291" s="60">
        <f t="shared" si="423"/>
        <v>2</v>
      </c>
      <c r="BY291" s="60">
        <f t="shared" si="423"/>
        <v>2</v>
      </c>
      <c r="BZ291" s="60">
        <f t="shared" si="423"/>
        <v>5</v>
      </c>
      <c r="CA291" s="60">
        <f t="shared" si="423"/>
        <v>2</v>
      </c>
      <c r="CB291" s="60">
        <f t="shared" si="423"/>
        <v>4</v>
      </c>
      <c r="CC291" s="61">
        <f t="shared" si="423"/>
        <v>1</v>
      </c>
      <c r="CL291" s="43"/>
      <c r="CM291" s="43"/>
      <c r="CN291" s="43"/>
      <c r="CO291" s="43" t="str">
        <f t="shared" si="424"/>
        <v/>
      </c>
      <c r="CP291" s="43" t="str">
        <f t="shared" si="424"/>
        <v/>
      </c>
      <c r="CQ291" s="43" t="str">
        <f t="shared" si="424"/>
        <v/>
      </c>
      <c r="CR291" s="43" t="str">
        <f t="shared" si="424"/>
        <v/>
      </c>
      <c r="CS291" s="43" t="str">
        <f t="shared" si="424"/>
        <v/>
      </c>
      <c r="CU291" s="58" t="str">
        <f t="shared" ref="CU291:CV297" si="440">(IF(M291="","",IF(AW291&gt;BV291,"H",IF(AW291&lt;BV291,"A","D"))))</f>
        <v>H</v>
      </c>
      <c r="CV291" s="59"/>
      <c r="CW291" s="60" t="str">
        <f t="shared" si="425"/>
        <v>D</v>
      </c>
      <c r="CX291" s="60" t="str">
        <f t="shared" si="425"/>
        <v>D</v>
      </c>
      <c r="CY291" s="60" t="str">
        <f t="shared" si="425"/>
        <v>A</v>
      </c>
      <c r="CZ291" s="60" t="str">
        <f t="shared" si="425"/>
        <v>A</v>
      </c>
      <c r="DA291" s="60" t="str">
        <f t="shared" si="425"/>
        <v>A</v>
      </c>
      <c r="DB291" s="61" t="str">
        <f t="shared" si="425"/>
        <v>H</v>
      </c>
      <c r="DK291" s="43"/>
      <c r="DL291" s="43"/>
      <c r="DM291" s="43"/>
      <c r="DN291" s="21" t="str">
        <f t="shared" si="426"/>
        <v/>
      </c>
      <c r="DO291" s="21" t="str">
        <f t="shared" si="426"/>
        <v/>
      </c>
      <c r="DP291" s="21" t="str">
        <f t="shared" si="426"/>
        <v/>
      </c>
      <c r="DQ291" s="21" t="str">
        <f t="shared" si="426"/>
        <v/>
      </c>
      <c r="DR291" s="21" t="str">
        <f t="shared" si="426"/>
        <v/>
      </c>
      <c r="DT291" s="17" t="str">
        <f t="shared" si="427"/>
        <v>Corinthian Casuals</v>
      </c>
      <c r="DU291" s="45">
        <f t="shared" ref="DU291:DU297" si="441">SUM(EB291:ED291)</f>
        <v>14</v>
      </c>
      <c r="DV291" s="46">
        <f t="shared" ref="DV291:DV297" si="442">COUNTIF($CU291:$DR291,"H")</f>
        <v>2</v>
      </c>
      <c r="DW291" s="46">
        <f t="shared" ref="DW291:DW297" si="443">COUNTIF($CU291:$DR291,"D")</f>
        <v>2</v>
      </c>
      <c r="DX291" s="46">
        <f t="shared" ref="DX291:DX297" si="444">COUNTIF($CU291:$DR291,"A")</f>
        <v>3</v>
      </c>
      <c r="DY291" s="46">
        <f>COUNTIF(CV$290:CV$297,"A")</f>
        <v>2</v>
      </c>
      <c r="DZ291" s="46">
        <f>COUNTIF(CV$290:CV$297,"D")</f>
        <v>1</v>
      </c>
      <c r="EA291" s="46">
        <f>COUNTIF(CV$290:CV$297,"H")</f>
        <v>4</v>
      </c>
      <c r="EB291" s="45">
        <f t="shared" ref="EB291:EB297" si="445">DV291+DY291</f>
        <v>4</v>
      </c>
      <c r="EC291" s="45">
        <f t="shared" si="428"/>
        <v>3</v>
      </c>
      <c r="ED291" s="45">
        <f t="shared" si="428"/>
        <v>7</v>
      </c>
      <c r="EE291" s="47">
        <f>SUM($AW291:$BT291)+SUM(BW$290:BW$297)</f>
        <v>25</v>
      </c>
      <c r="EF291" s="47">
        <f>SUM($BV291:$CS291)+SUM(AX$290:AX$297)</f>
        <v>39</v>
      </c>
      <c r="EG291" s="45">
        <f t="shared" ref="EG291:EG297" si="446">(EB291*3)+EC291</f>
        <v>15</v>
      </c>
      <c r="EH291" s="47">
        <f t="shared" ref="EH291:EH297" si="447">EE291-EF291</f>
        <v>-14</v>
      </c>
      <c r="EI291" s="44"/>
      <c r="EJ291" s="46">
        <f t="shared" si="429"/>
        <v>14</v>
      </c>
      <c r="EK291" s="46">
        <f t="shared" si="430"/>
        <v>4</v>
      </c>
      <c r="EL291" s="46">
        <f t="shared" si="431"/>
        <v>3</v>
      </c>
      <c r="EM291" s="46">
        <f t="shared" si="432"/>
        <v>7</v>
      </c>
      <c r="EN291" s="46">
        <f t="shared" si="433"/>
        <v>25</v>
      </c>
      <c r="EO291" s="46">
        <f t="shared" si="434"/>
        <v>39</v>
      </c>
      <c r="EP291" s="46">
        <f t="shared" si="435"/>
        <v>15</v>
      </c>
      <c r="EQ291" s="46">
        <f t="shared" si="436"/>
        <v>-14</v>
      </c>
      <c r="ES291" s="1">
        <f t="shared" ref="ES291:ES297" si="448">IF(DU291=EJ291,0,1)</f>
        <v>0</v>
      </c>
      <c r="ET291" s="1">
        <f t="shared" ref="ET291:ET297" si="449">IF(EB291=EK291,0,1)</f>
        <v>0</v>
      </c>
      <c r="EU291" s="1">
        <f t="shared" si="437"/>
        <v>0</v>
      </c>
      <c r="EV291" s="1">
        <f t="shared" si="437"/>
        <v>0</v>
      </c>
      <c r="EW291" s="1">
        <f t="shared" si="437"/>
        <v>0</v>
      </c>
      <c r="EX291" s="1">
        <f t="shared" si="437"/>
        <v>0</v>
      </c>
      <c r="EY291" s="1">
        <f t="shared" si="437"/>
        <v>0</v>
      </c>
      <c r="EZ291" s="1">
        <f t="shared" si="437"/>
        <v>0</v>
      </c>
    </row>
    <row r="292" spans="1:164" x14ac:dyDescent="0.2">
      <c r="A292" s="1">
        <v>3</v>
      </c>
      <c r="B292" s="1" t="s">
        <v>282</v>
      </c>
      <c r="C292" s="21">
        <v>14</v>
      </c>
      <c r="D292" s="21">
        <v>9</v>
      </c>
      <c r="E292" s="21">
        <v>1</v>
      </c>
      <c r="F292" s="21">
        <v>4</v>
      </c>
      <c r="G292" s="21">
        <v>33</v>
      </c>
      <c r="H292" s="21">
        <v>20</v>
      </c>
      <c r="I292" s="18">
        <v>28</v>
      </c>
      <c r="J292" s="21">
        <v>13</v>
      </c>
      <c r="L292" s="48" t="s">
        <v>426</v>
      </c>
      <c r="M292" s="85" t="s">
        <v>215</v>
      </c>
      <c r="N292" s="86" t="s">
        <v>123</v>
      </c>
      <c r="O292" s="50"/>
      <c r="P292" s="52" t="s">
        <v>244</v>
      </c>
      <c r="Q292" s="86" t="s">
        <v>121</v>
      </c>
      <c r="R292" s="86" t="s">
        <v>131</v>
      </c>
      <c r="S292" s="86" t="s">
        <v>157</v>
      </c>
      <c r="T292" s="141"/>
      <c r="W292" s="21"/>
      <c r="X292" s="21"/>
      <c r="Y292" s="21"/>
      <c r="Z292" s="21"/>
      <c r="AA292" s="48" t="s">
        <v>426</v>
      </c>
      <c r="AB292" s="85"/>
      <c r="AC292" s="86"/>
      <c r="AD292" s="50"/>
      <c r="AE292" s="52" t="s">
        <v>280</v>
      </c>
      <c r="AF292" s="86"/>
      <c r="AG292" s="86"/>
      <c r="AH292" s="86"/>
      <c r="AI292" s="141"/>
      <c r="AJ292" s="21"/>
      <c r="AK292" s="21"/>
      <c r="AL292" s="21"/>
      <c r="AM292" s="21"/>
      <c r="AN292" s="21"/>
      <c r="AO292" s="21"/>
      <c r="AW292" s="58">
        <f t="shared" si="438"/>
        <v>6</v>
      </c>
      <c r="AX292" s="60">
        <f t="shared" si="438"/>
        <v>3</v>
      </c>
      <c r="AY292" s="59"/>
      <c r="AZ292" s="60">
        <f>(IF(P292="","",(IF(MID(P292,2,1)="-",LEFT(P292,1),LEFT(P292,2)))+0))</f>
        <v>0</v>
      </c>
      <c r="BA292" s="60">
        <f>(IF(Q292="","",(IF(MID(Q292,2,1)="-",LEFT(Q292,1),LEFT(Q292,2)))+0))</f>
        <v>2</v>
      </c>
      <c r="BB292" s="60">
        <f>(IF(R292="","",(IF(MID(R292,2,1)="-",LEFT(R292,1),LEFT(R292,2)))+0))</f>
        <v>0</v>
      </c>
      <c r="BC292" s="60">
        <f>(IF(S292="","",(IF(MID(S292,2,1)="-",LEFT(S292,1),LEFT(S292,2)))+0))</f>
        <v>3</v>
      </c>
      <c r="BD292" s="61" t="str">
        <f>(IF(T292="","",(IF(MID(T292,2,1)="-",LEFT(T292,1),LEFT(T292,2)))+0))</f>
        <v/>
      </c>
      <c r="BM292" s="43"/>
      <c r="BN292" s="43"/>
      <c r="BO292" s="43"/>
      <c r="BP292" s="43" t="str">
        <f t="shared" si="422"/>
        <v/>
      </c>
      <c r="BQ292" s="43" t="str">
        <f t="shared" si="422"/>
        <v/>
      </c>
      <c r="BR292" s="43" t="str">
        <f t="shared" si="422"/>
        <v/>
      </c>
      <c r="BS292" s="43" t="str">
        <f t="shared" si="422"/>
        <v/>
      </c>
      <c r="BT292" s="43" t="str">
        <f t="shared" si="422"/>
        <v/>
      </c>
      <c r="BU292" s="44"/>
      <c r="BV292" s="58">
        <f t="shared" si="439"/>
        <v>2</v>
      </c>
      <c r="BW292" s="60">
        <f t="shared" si="439"/>
        <v>1</v>
      </c>
      <c r="BX292" s="59"/>
      <c r="BY292" s="60">
        <f>(IF(P292="","",IF(RIGHT(P292,2)="10",RIGHT(P292,2),RIGHT(P292,1))+0))</f>
        <v>0</v>
      </c>
      <c r="BZ292" s="60">
        <f>(IF(Q292="","",IF(RIGHT(Q292,2)="10",RIGHT(Q292,2),RIGHT(Q292,1))+0))</f>
        <v>1</v>
      </c>
      <c r="CA292" s="60">
        <f>(IF(R292="","",IF(RIGHT(R292,2)="10",RIGHT(R292,2),RIGHT(R292,1))+0))</f>
        <v>1</v>
      </c>
      <c r="CB292" s="60">
        <f>(IF(S292="","",IF(RIGHT(S292,2)="10",RIGHT(S292,2),RIGHT(S292,1))+0))</f>
        <v>3</v>
      </c>
      <c r="CC292" s="61" t="str">
        <f>(IF(T292="","",IF(RIGHT(T292,2)="10",RIGHT(T292,2),RIGHT(T292,1))+0))</f>
        <v/>
      </c>
      <c r="CL292" s="43"/>
      <c r="CM292" s="43"/>
      <c r="CN292" s="43"/>
      <c r="CO292" s="43" t="str">
        <f t="shared" si="424"/>
        <v/>
      </c>
      <c r="CP292" s="43" t="str">
        <f t="shared" si="424"/>
        <v/>
      </c>
      <c r="CQ292" s="43" t="str">
        <f t="shared" si="424"/>
        <v/>
      </c>
      <c r="CR292" s="43" t="str">
        <f t="shared" si="424"/>
        <v/>
      </c>
      <c r="CS292" s="43" t="str">
        <f t="shared" si="424"/>
        <v/>
      </c>
      <c r="CU292" s="58" t="str">
        <f t="shared" si="440"/>
        <v>H</v>
      </c>
      <c r="CV292" s="60" t="str">
        <f t="shared" si="440"/>
        <v>H</v>
      </c>
      <c r="CW292" s="59"/>
      <c r="CX292" s="60" t="str">
        <f>(IF(P292="","",IF(AZ292&gt;BY292,"H",IF(AZ292&lt;BY292,"A","D"))))</f>
        <v>D</v>
      </c>
      <c r="CY292" s="60" t="str">
        <f>(IF(Q292="","",IF(BA292&gt;BZ292,"H",IF(BA292&lt;BZ292,"A","D"))))</f>
        <v>H</v>
      </c>
      <c r="CZ292" s="60" t="str">
        <f>(IF(R292="","",IF(BB292&gt;CA292,"H",IF(BB292&lt;CA292,"A","D"))))</f>
        <v>A</v>
      </c>
      <c r="DA292" s="60" t="str">
        <f>(IF(S292="","",IF(BC292&gt;CB292,"H",IF(BC292&lt;CB292,"A","D"))))</f>
        <v>D</v>
      </c>
      <c r="DB292" s="61" t="str">
        <f>(IF(T292="","",IF(BD292&gt;CC292,"H",IF(BD292&lt;CC292,"A","D"))))</f>
        <v/>
      </c>
      <c r="DK292" s="43"/>
      <c r="DL292" s="43"/>
      <c r="DM292" s="43"/>
      <c r="DQ292" s="21" t="str">
        <f t="shared" si="426"/>
        <v/>
      </c>
      <c r="DR292" s="21" t="str">
        <f t="shared" si="426"/>
        <v/>
      </c>
      <c r="DT292" s="17" t="str">
        <f t="shared" si="427"/>
        <v>Dorking</v>
      </c>
      <c r="DU292" s="45">
        <f t="shared" si="441"/>
        <v>12</v>
      </c>
      <c r="DV292" s="46">
        <f t="shared" si="442"/>
        <v>3</v>
      </c>
      <c r="DW292" s="46">
        <f t="shared" si="443"/>
        <v>2</v>
      </c>
      <c r="DX292" s="46">
        <f t="shared" si="444"/>
        <v>1</v>
      </c>
      <c r="DY292" s="46">
        <f>COUNTIF(CW$290:CW$297,"A")</f>
        <v>4</v>
      </c>
      <c r="DZ292" s="46">
        <f>COUNTIF(CW$290:CW$297,"D")</f>
        <v>1</v>
      </c>
      <c r="EA292" s="46">
        <f>COUNTIF(CW$290:CW$297,"H")</f>
        <v>1</v>
      </c>
      <c r="EB292" s="45">
        <f t="shared" si="445"/>
        <v>7</v>
      </c>
      <c r="EC292" s="45">
        <f t="shared" si="428"/>
        <v>3</v>
      </c>
      <c r="ED292" s="45">
        <f t="shared" si="428"/>
        <v>2</v>
      </c>
      <c r="EE292" s="47">
        <f>SUM($AW292:$BT292)+SUM(BX$290:BX$297)</f>
        <v>27</v>
      </c>
      <c r="EF292" s="47">
        <f>SUM($BV292:$CS292)+SUM(AY$290:AY$297)</f>
        <v>15</v>
      </c>
      <c r="EG292" s="45">
        <f t="shared" si="446"/>
        <v>24</v>
      </c>
      <c r="EH292" s="47">
        <f t="shared" si="447"/>
        <v>12</v>
      </c>
      <c r="EI292" s="44"/>
      <c r="EJ292" s="46">
        <f t="shared" si="429"/>
        <v>14</v>
      </c>
      <c r="EK292" s="46">
        <f t="shared" si="430"/>
        <v>8</v>
      </c>
      <c r="EL292" s="46">
        <f t="shared" si="431"/>
        <v>3</v>
      </c>
      <c r="EM292" s="46">
        <f t="shared" si="432"/>
        <v>3</v>
      </c>
      <c r="EN292" s="46">
        <f t="shared" si="433"/>
        <v>33</v>
      </c>
      <c r="EO292" s="46">
        <f t="shared" si="434"/>
        <v>17</v>
      </c>
      <c r="EP292" s="46">
        <f t="shared" si="435"/>
        <v>27</v>
      </c>
      <c r="EQ292" s="46">
        <f t="shared" si="436"/>
        <v>16</v>
      </c>
      <c r="ES292" s="1">
        <f t="shared" si="448"/>
        <v>1</v>
      </c>
      <c r="ET292" s="1">
        <f t="shared" si="449"/>
        <v>1</v>
      </c>
      <c r="EU292" s="1">
        <f t="shared" si="437"/>
        <v>0</v>
      </c>
      <c r="EV292" s="1">
        <f t="shared" si="437"/>
        <v>1</v>
      </c>
      <c r="EW292" s="1">
        <f t="shared" si="437"/>
        <v>1</v>
      </c>
      <c r="EX292" s="1">
        <f t="shared" si="437"/>
        <v>1</v>
      </c>
      <c r="EY292" s="1">
        <f t="shared" si="437"/>
        <v>1</v>
      </c>
      <c r="EZ292" s="1">
        <f t="shared" si="437"/>
        <v>1</v>
      </c>
    </row>
    <row r="293" spans="1:164" x14ac:dyDescent="0.2">
      <c r="A293" s="1">
        <v>4</v>
      </c>
      <c r="B293" s="1" t="s">
        <v>426</v>
      </c>
      <c r="C293" s="21">
        <v>14</v>
      </c>
      <c r="D293" s="21">
        <v>8</v>
      </c>
      <c r="E293" s="21">
        <v>3</v>
      </c>
      <c r="F293" s="21">
        <v>3</v>
      </c>
      <c r="G293" s="21">
        <v>33</v>
      </c>
      <c r="H293" s="21">
        <v>17</v>
      </c>
      <c r="I293" s="18">
        <v>27</v>
      </c>
      <c r="J293" s="21">
        <v>16</v>
      </c>
      <c r="L293" s="64" t="s">
        <v>274</v>
      </c>
      <c r="M293" s="65" t="s">
        <v>189</v>
      </c>
      <c r="N293" s="52" t="s">
        <v>102</v>
      </c>
      <c r="O293" s="52" t="s">
        <v>122</v>
      </c>
      <c r="P293" s="50"/>
      <c r="Q293" s="52" t="s">
        <v>121</v>
      </c>
      <c r="R293" s="52" t="s">
        <v>230</v>
      </c>
      <c r="S293" s="52" t="s">
        <v>123</v>
      </c>
      <c r="T293" s="67" t="s">
        <v>306</v>
      </c>
      <c r="W293" s="21"/>
      <c r="X293" s="21"/>
      <c r="Y293" s="21"/>
      <c r="Z293" s="21"/>
      <c r="AA293" s="64" t="s">
        <v>274</v>
      </c>
      <c r="AB293" s="65" t="s">
        <v>247</v>
      </c>
      <c r="AC293" s="52" t="s">
        <v>412</v>
      </c>
      <c r="AD293" s="52" t="s">
        <v>506</v>
      </c>
      <c r="AE293" s="50"/>
      <c r="AF293" s="52" t="s">
        <v>212</v>
      </c>
      <c r="AG293" s="52" t="s">
        <v>289</v>
      </c>
      <c r="AH293" s="52" t="s">
        <v>324</v>
      </c>
      <c r="AI293" s="67" t="s">
        <v>238</v>
      </c>
      <c r="AJ293" s="21"/>
      <c r="AK293" s="21"/>
      <c r="AL293" s="21"/>
      <c r="AM293" s="21"/>
      <c r="AN293" s="21"/>
      <c r="AO293" s="21"/>
      <c r="AW293" s="58">
        <f t="shared" si="438"/>
        <v>7</v>
      </c>
      <c r="AX293" s="60">
        <f t="shared" si="438"/>
        <v>3</v>
      </c>
      <c r="AY293" s="60">
        <f>(IF(O293="","",(IF(MID(O293,2,1)="-",LEFT(O293,1),LEFT(O293,2)))+0))</f>
        <v>4</v>
      </c>
      <c r="AZ293" s="59"/>
      <c r="BA293" s="60">
        <f>(IF(Q293="","",(IF(MID(Q293,2,1)="-",LEFT(Q293,1),LEFT(Q293,2)))+0))</f>
        <v>2</v>
      </c>
      <c r="BB293" s="60">
        <f>(IF(R293="","",(IF(MID(R293,2,1)="-",LEFT(R293,1),LEFT(R293,2)))+0))</f>
        <v>1</v>
      </c>
      <c r="BC293" s="60">
        <f>(IF(S293="","",(IF(MID(S293,2,1)="-",LEFT(S293,1),LEFT(S293,2)))+0))</f>
        <v>3</v>
      </c>
      <c r="BD293" s="61">
        <f>(IF(T293="","",(IF(MID(T293,2,1)="-",LEFT(T293,1),LEFT(T293,2)))+0))</f>
        <v>5</v>
      </c>
      <c r="BM293" s="43"/>
      <c r="BN293" s="43"/>
      <c r="BO293" s="43"/>
      <c r="BP293" s="43" t="str">
        <f t="shared" si="422"/>
        <v/>
      </c>
      <c r="BQ293" s="43" t="str">
        <f t="shared" si="422"/>
        <v/>
      </c>
      <c r="BR293" s="43" t="str">
        <f t="shared" si="422"/>
        <v/>
      </c>
      <c r="BS293" s="43" t="str">
        <f t="shared" si="422"/>
        <v/>
      </c>
      <c r="BT293" s="43" t="str">
        <f t="shared" si="422"/>
        <v/>
      </c>
      <c r="BU293" s="44"/>
      <c r="BV293" s="58">
        <f t="shared" si="439"/>
        <v>2</v>
      </c>
      <c r="BW293" s="60">
        <f t="shared" si="439"/>
        <v>0</v>
      </c>
      <c r="BX293" s="60">
        <f>(IF(O293="","",IF(RIGHT(O293,2)="10",RIGHT(O293,2),RIGHT(O293,1))+0))</f>
        <v>1</v>
      </c>
      <c r="BY293" s="59"/>
      <c r="BZ293" s="60">
        <f>(IF(Q293="","",IF(RIGHT(Q293,2)="10",RIGHT(Q293,2),RIGHT(Q293,1))+0))</f>
        <v>1</v>
      </c>
      <c r="CA293" s="60">
        <f>(IF(R293="","",IF(RIGHT(R293,2)="10",RIGHT(R293,2),RIGHT(R293,1))+0))</f>
        <v>3</v>
      </c>
      <c r="CB293" s="60">
        <f>(IF(S293="","",IF(RIGHT(S293,2)="10",RIGHT(S293,2),RIGHT(S293,1))+0))</f>
        <v>1</v>
      </c>
      <c r="CC293" s="61">
        <f>(IF(T293="","",IF(RIGHT(T293,2)="10",RIGHT(T293,2),RIGHT(T293,1))+0))</f>
        <v>1</v>
      </c>
      <c r="CL293" s="43"/>
      <c r="CM293" s="43"/>
      <c r="CN293" s="43"/>
      <c r="CO293" s="43" t="str">
        <f t="shared" si="424"/>
        <v/>
      </c>
      <c r="CP293" s="43" t="str">
        <f t="shared" si="424"/>
        <v/>
      </c>
      <c r="CQ293" s="43" t="str">
        <f t="shared" si="424"/>
        <v/>
      </c>
      <c r="CR293" s="43" t="str">
        <f t="shared" si="424"/>
        <v/>
      </c>
      <c r="CS293" s="43" t="str">
        <f t="shared" si="424"/>
        <v/>
      </c>
      <c r="CU293" s="58" t="str">
        <f t="shared" si="440"/>
        <v>H</v>
      </c>
      <c r="CV293" s="60" t="str">
        <f t="shared" si="440"/>
        <v>H</v>
      </c>
      <c r="CW293" s="60" t="str">
        <f>(IF(O293="","",IF(AY293&gt;BX293,"H",IF(AY293&lt;BX293,"A","D"))))</f>
        <v>H</v>
      </c>
      <c r="CX293" s="59"/>
      <c r="CY293" s="60" t="str">
        <f>(IF(Q293="","",IF(BA293&gt;BZ293,"H",IF(BA293&lt;BZ293,"A","D"))))</f>
        <v>H</v>
      </c>
      <c r="CZ293" s="60" t="str">
        <f>(IF(R293="","",IF(BB293&gt;CA293,"H",IF(BB293&lt;CA293,"A","D"))))</f>
        <v>A</v>
      </c>
      <c r="DA293" s="60" t="str">
        <f>(IF(S293="","",IF(BC293&gt;CB293,"H",IF(BC293&lt;CB293,"A","D"))))</f>
        <v>H</v>
      </c>
      <c r="DB293" s="61" t="str">
        <f>(IF(T293="","",IF(BD293&gt;CC293,"H",IF(BD293&lt;CC293,"A","D"))))</f>
        <v>H</v>
      </c>
      <c r="DK293" s="43"/>
      <c r="DL293" s="43"/>
      <c r="DM293" s="43"/>
      <c r="DQ293" s="21" t="str">
        <f t="shared" si="426"/>
        <v/>
      </c>
      <c r="DR293" s="21" t="str">
        <f t="shared" si="426"/>
        <v/>
      </c>
      <c r="DT293" s="17" t="str">
        <f t="shared" si="427"/>
        <v>Epsom &amp; Ewell</v>
      </c>
      <c r="DU293" s="45">
        <f t="shared" si="441"/>
        <v>14</v>
      </c>
      <c r="DV293" s="46">
        <f t="shared" si="442"/>
        <v>6</v>
      </c>
      <c r="DW293" s="46">
        <f t="shared" si="443"/>
        <v>0</v>
      </c>
      <c r="DX293" s="46">
        <f t="shared" si="444"/>
        <v>1</v>
      </c>
      <c r="DY293" s="46">
        <f>COUNTIF(CX$290:CX$297,"A")</f>
        <v>3</v>
      </c>
      <c r="DZ293" s="46">
        <f>COUNTIF(CX$290:CX$297,"D")</f>
        <v>4</v>
      </c>
      <c r="EA293" s="46">
        <f>COUNTIF(CX$290:CX$297,"H")</f>
        <v>0</v>
      </c>
      <c r="EB293" s="45">
        <f t="shared" si="445"/>
        <v>9</v>
      </c>
      <c r="EC293" s="45">
        <f t="shared" si="428"/>
        <v>4</v>
      </c>
      <c r="ED293" s="45">
        <f t="shared" si="428"/>
        <v>1</v>
      </c>
      <c r="EE293" s="47">
        <f>SUM($AW293:$BT293)+SUM(BY$290:BY$297)</f>
        <v>38</v>
      </c>
      <c r="EF293" s="47">
        <f>SUM($BV293:$CS293)+SUM(AZ$290:AZ$297)</f>
        <v>17</v>
      </c>
      <c r="EG293" s="45">
        <f t="shared" si="446"/>
        <v>31</v>
      </c>
      <c r="EH293" s="47">
        <f t="shared" si="447"/>
        <v>21</v>
      </c>
      <c r="EI293" s="44"/>
      <c r="EJ293" s="46">
        <f t="shared" si="429"/>
        <v>14</v>
      </c>
      <c r="EK293" s="46">
        <f t="shared" si="430"/>
        <v>9</v>
      </c>
      <c r="EL293" s="46">
        <f t="shared" si="431"/>
        <v>4</v>
      </c>
      <c r="EM293" s="46">
        <f t="shared" si="432"/>
        <v>1</v>
      </c>
      <c r="EN293" s="46">
        <f t="shared" si="433"/>
        <v>38</v>
      </c>
      <c r="EO293" s="46">
        <f t="shared" si="434"/>
        <v>17</v>
      </c>
      <c r="EP293" s="46">
        <f t="shared" si="435"/>
        <v>31</v>
      </c>
      <c r="EQ293" s="46">
        <f t="shared" si="436"/>
        <v>21</v>
      </c>
      <c r="ES293" s="1">
        <f t="shared" si="448"/>
        <v>0</v>
      </c>
      <c r="ET293" s="1">
        <f t="shared" si="449"/>
        <v>0</v>
      </c>
      <c r="EU293" s="1">
        <f t="shared" si="437"/>
        <v>0</v>
      </c>
      <c r="EV293" s="1">
        <f t="shared" si="437"/>
        <v>0</v>
      </c>
      <c r="EW293" s="1">
        <f t="shared" si="437"/>
        <v>0</v>
      </c>
      <c r="EX293" s="1">
        <f t="shared" si="437"/>
        <v>0</v>
      </c>
      <c r="EY293" s="1">
        <f t="shared" si="437"/>
        <v>0</v>
      </c>
      <c r="EZ293" s="1">
        <f t="shared" si="437"/>
        <v>0</v>
      </c>
    </row>
    <row r="294" spans="1:164" x14ac:dyDescent="0.2">
      <c r="A294" s="1">
        <v>5</v>
      </c>
      <c r="B294" s="1" t="s">
        <v>437</v>
      </c>
      <c r="C294" s="21">
        <v>14</v>
      </c>
      <c r="D294" s="21">
        <v>5</v>
      </c>
      <c r="E294" s="21">
        <v>2</v>
      </c>
      <c r="F294" s="21">
        <v>7</v>
      </c>
      <c r="G294" s="21">
        <v>27</v>
      </c>
      <c r="H294" s="21">
        <v>29</v>
      </c>
      <c r="I294" s="18">
        <v>17</v>
      </c>
      <c r="J294" s="21">
        <v>-2</v>
      </c>
      <c r="L294" s="48" t="s">
        <v>282</v>
      </c>
      <c r="M294" s="85" t="s">
        <v>141</v>
      </c>
      <c r="N294" s="86" t="s">
        <v>146</v>
      </c>
      <c r="O294" s="86" t="s">
        <v>230</v>
      </c>
      <c r="P294" s="52" t="s">
        <v>157</v>
      </c>
      <c r="Q294" s="50"/>
      <c r="R294" s="86" t="s">
        <v>146</v>
      </c>
      <c r="S294" s="86" t="s">
        <v>146</v>
      </c>
      <c r="T294" s="90" t="s">
        <v>150</v>
      </c>
      <c r="W294" s="21"/>
      <c r="X294" s="21"/>
      <c r="Y294" s="21"/>
      <c r="Z294" s="21"/>
      <c r="AA294" s="48" t="s">
        <v>282</v>
      </c>
      <c r="AB294" s="85"/>
      <c r="AC294" s="86"/>
      <c r="AD294" s="86"/>
      <c r="AE294" s="52" t="s">
        <v>507</v>
      </c>
      <c r="AF294" s="50"/>
      <c r="AG294" s="86"/>
      <c r="AH294" s="86"/>
      <c r="AI294" s="90"/>
      <c r="AJ294" s="21"/>
      <c r="AK294" s="21"/>
      <c r="AL294" s="21"/>
      <c r="AM294" s="21"/>
      <c r="AN294" s="21"/>
      <c r="AO294" s="21"/>
      <c r="AW294" s="58">
        <f t="shared" si="438"/>
        <v>3</v>
      </c>
      <c r="AX294" s="60">
        <f t="shared" si="438"/>
        <v>2</v>
      </c>
      <c r="AY294" s="60">
        <f>(IF(O294="","",(IF(MID(O294,2,1)="-",LEFT(O294,1),LEFT(O294,2)))+0))</f>
        <v>1</v>
      </c>
      <c r="AZ294" s="60">
        <f>(IF(P294="","",(IF(MID(P294,2,1)="-",LEFT(P294,1),LEFT(P294,2)))+0))</f>
        <v>3</v>
      </c>
      <c r="BA294" s="59"/>
      <c r="BB294" s="60">
        <f>(IF(R294="","",(IF(MID(R294,2,1)="-",LEFT(R294,1),LEFT(R294,2)))+0))</f>
        <v>2</v>
      </c>
      <c r="BC294" s="60">
        <f>(IF(S294="","",(IF(MID(S294,2,1)="-",LEFT(S294,1),LEFT(S294,2)))+0))</f>
        <v>2</v>
      </c>
      <c r="BD294" s="61">
        <f>(IF(T294="","",(IF(MID(T294,2,1)="-",LEFT(T294,1),LEFT(T294,2)))+0))</f>
        <v>4</v>
      </c>
      <c r="BM294" s="43"/>
      <c r="BN294" s="43"/>
      <c r="BO294" s="43"/>
      <c r="BP294" s="43" t="str">
        <f t="shared" si="422"/>
        <v/>
      </c>
      <c r="BQ294" s="43" t="str">
        <f t="shared" si="422"/>
        <v/>
      </c>
      <c r="BR294" s="43" t="str">
        <f t="shared" si="422"/>
        <v/>
      </c>
      <c r="BS294" s="43" t="str">
        <f t="shared" si="422"/>
        <v/>
      </c>
      <c r="BT294" s="43" t="str">
        <f t="shared" si="422"/>
        <v/>
      </c>
      <c r="BU294" s="44"/>
      <c r="BV294" s="58">
        <f t="shared" si="439"/>
        <v>2</v>
      </c>
      <c r="BW294" s="60">
        <f t="shared" si="439"/>
        <v>0</v>
      </c>
      <c r="BX294" s="60">
        <f>(IF(O294="","",IF(RIGHT(O294,2)="10",RIGHT(O294,2),RIGHT(O294,1))+0))</f>
        <v>3</v>
      </c>
      <c r="BY294" s="60">
        <f>(IF(P294="","",IF(RIGHT(P294,2)="10",RIGHT(P294,2),RIGHT(P294,1))+0))</f>
        <v>3</v>
      </c>
      <c r="BZ294" s="59"/>
      <c r="CA294" s="60">
        <f>(IF(R294="","",IF(RIGHT(R294,2)="10",RIGHT(R294,2),RIGHT(R294,1))+0))</f>
        <v>0</v>
      </c>
      <c r="CB294" s="60">
        <f>(IF(S294="","",IF(RIGHT(S294,2)="10",RIGHT(S294,2),RIGHT(S294,1))+0))</f>
        <v>0</v>
      </c>
      <c r="CC294" s="61">
        <f>(IF(T294="","",IF(RIGHT(T294,2)="10",RIGHT(T294,2),RIGHT(T294,1))+0))</f>
        <v>2</v>
      </c>
      <c r="CL294" s="43"/>
      <c r="CM294" s="43"/>
      <c r="CN294" s="43"/>
      <c r="CO294" s="43" t="str">
        <f t="shared" si="424"/>
        <v/>
      </c>
      <c r="CP294" s="43" t="str">
        <f t="shared" si="424"/>
        <v/>
      </c>
      <c r="CQ294" s="43" t="str">
        <f t="shared" si="424"/>
        <v/>
      </c>
      <c r="CR294" s="43" t="str">
        <f t="shared" si="424"/>
        <v/>
      </c>
      <c r="CS294" s="43" t="str">
        <f t="shared" si="424"/>
        <v/>
      </c>
      <c r="CU294" s="58" t="str">
        <f t="shared" si="440"/>
        <v>H</v>
      </c>
      <c r="CV294" s="60" t="str">
        <f t="shared" si="440"/>
        <v>H</v>
      </c>
      <c r="CW294" s="60" t="str">
        <f>(IF(O294="","",IF(AY294&gt;BX294,"H",IF(AY294&lt;BX294,"A","D"))))</f>
        <v>A</v>
      </c>
      <c r="CX294" s="60" t="str">
        <f>(IF(P294="","",IF(AZ294&gt;BY294,"H",IF(AZ294&lt;BY294,"A","D"))))</f>
        <v>D</v>
      </c>
      <c r="CY294" s="59"/>
      <c r="CZ294" s="60" t="str">
        <f>(IF(R294="","",IF(BB294&gt;CA294,"H",IF(BB294&lt;CA294,"A","D"))))</f>
        <v>H</v>
      </c>
      <c r="DA294" s="60" t="str">
        <f>(IF(S294="","",IF(BC294&gt;CB294,"H",IF(BC294&lt;CB294,"A","D"))))</f>
        <v>H</v>
      </c>
      <c r="DB294" s="61" t="str">
        <f>(IF(T294="","",IF(BD294&gt;CC294,"H",IF(BD294&lt;CC294,"A","D"))))</f>
        <v>H</v>
      </c>
      <c r="DK294" s="43"/>
      <c r="DL294" s="43"/>
      <c r="DM294" s="43"/>
      <c r="DQ294" s="21" t="str">
        <f t="shared" si="426"/>
        <v/>
      </c>
      <c r="DR294" s="21" t="str">
        <f t="shared" si="426"/>
        <v/>
      </c>
      <c r="DT294" s="17" t="str">
        <f t="shared" si="427"/>
        <v>Hampton</v>
      </c>
      <c r="DU294" s="45">
        <f t="shared" si="441"/>
        <v>14</v>
      </c>
      <c r="DV294" s="46">
        <f t="shared" si="442"/>
        <v>5</v>
      </c>
      <c r="DW294" s="46">
        <f t="shared" si="443"/>
        <v>1</v>
      </c>
      <c r="DX294" s="46">
        <f t="shared" si="444"/>
        <v>1</v>
      </c>
      <c r="DY294" s="46">
        <f>COUNTIF(CY$290:CY$297,"A")</f>
        <v>4</v>
      </c>
      <c r="DZ294" s="46">
        <f>COUNTIF(CY$290:CY$297,"D")</f>
        <v>0</v>
      </c>
      <c r="EA294" s="46">
        <f>COUNTIF(CY$290:CY$297,"H")</f>
        <v>3</v>
      </c>
      <c r="EB294" s="45">
        <f t="shared" si="445"/>
        <v>9</v>
      </c>
      <c r="EC294" s="45">
        <f t="shared" si="428"/>
        <v>1</v>
      </c>
      <c r="ED294" s="45">
        <f t="shared" si="428"/>
        <v>4</v>
      </c>
      <c r="EE294" s="47">
        <f>SUM($AW294:$BT294)+SUM(BZ$290:BZ$297)</f>
        <v>33</v>
      </c>
      <c r="EF294" s="47">
        <f>SUM($BV294:$CS294)+SUM(BA$290:BA$297)</f>
        <v>20</v>
      </c>
      <c r="EG294" s="45">
        <f t="shared" si="446"/>
        <v>28</v>
      </c>
      <c r="EH294" s="47">
        <f t="shared" si="447"/>
        <v>13</v>
      </c>
      <c r="EI294" s="44"/>
      <c r="EJ294" s="46">
        <f t="shared" si="429"/>
        <v>14</v>
      </c>
      <c r="EK294" s="46">
        <f t="shared" si="430"/>
        <v>9</v>
      </c>
      <c r="EL294" s="46">
        <f t="shared" si="431"/>
        <v>1</v>
      </c>
      <c r="EM294" s="46">
        <f t="shared" si="432"/>
        <v>4</v>
      </c>
      <c r="EN294" s="46">
        <f t="shared" si="433"/>
        <v>33</v>
      </c>
      <c r="EO294" s="46">
        <f t="shared" si="434"/>
        <v>20</v>
      </c>
      <c r="EP294" s="46">
        <f t="shared" si="435"/>
        <v>28</v>
      </c>
      <c r="EQ294" s="46">
        <f t="shared" si="436"/>
        <v>13</v>
      </c>
      <c r="ES294" s="1">
        <f t="shared" si="448"/>
        <v>0</v>
      </c>
      <c r="ET294" s="1">
        <f t="shared" si="449"/>
        <v>0</v>
      </c>
      <c r="EU294" s="1">
        <f t="shared" si="437"/>
        <v>0</v>
      </c>
      <c r="EV294" s="1">
        <f t="shared" si="437"/>
        <v>0</v>
      </c>
      <c r="EW294" s="1">
        <f t="shared" si="437"/>
        <v>0</v>
      </c>
      <c r="EX294" s="1">
        <f t="shared" si="437"/>
        <v>0</v>
      </c>
      <c r="EY294" s="1">
        <f t="shared" si="437"/>
        <v>0</v>
      </c>
      <c r="EZ294" s="1">
        <f t="shared" si="437"/>
        <v>0</v>
      </c>
    </row>
    <row r="295" spans="1:164" x14ac:dyDescent="0.2">
      <c r="A295" s="1">
        <v>6</v>
      </c>
      <c r="B295" s="1" t="s">
        <v>500</v>
      </c>
      <c r="C295" s="21">
        <v>14</v>
      </c>
      <c r="D295" s="21">
        <v>4</v>
      </c>
      <c r="E295" s="21">
        <v>3</v>
      </c>
      <c r="F295" s="21">
        <v>7</v>
      </c>
      <c r="G295" s="21">
        <v>25</v>
      </c>
      <c r="H295" s="21">
        <v>39</v>
      </c>
      <c r="I295" s="18">
        <v>15</v>
      </c>
      <c r="J295" s="21">
        <v>-14</v>
      </c>
      <c r="L295" s="48" t="s">
        <v>478</v>
      </c>
      <c r="M295" s="85" t="s">
        <v>141</v>
      </c>
      <c r="N295" s="86" t="s">
        <v>135</v>
      </c>
      <c r="O295" s="142"/>
      <c r="P295" s="52" t="s">
        <v>100</v>
      </c>
      <c r="Q295" s="86" t="s">
        <v>146</v>
      </c>
      <c r="R295" s="50"/>
      <c r="S295" s="86" t="s">
        <v>213</v>
      </c>
      <c r="T295" s="141"/>
      <c r="W295" s="21"/>
      <c r="X295" s="21"/>
      <c r="Y295" s="21"/>
      <c r="Z295" s="21"/>
      <c r="AA295" s="48" t="s">
        <v>478</v>
      </c>
      <c r="AB295" s="85"/>
      <c r="AC295" s="86"/>
      <c r="AD295" s="142"/>
      <c r="AE295" s="52" t="s">
        <v>231</v>
      </c>
      <c r="AF295" s="86"/>
      <c r="AG295" s="50"/>
      <c r="AH295" s="86"/>
      <c r="AI295" s="141"/>
      <c r="AJ295" s="21"/>
      <c r="AK295" s="21"/>
      <c r="AL295" s="21"/>
      <c r="AM295" s="21"/>
      <c r="AN295" s="21"/>
      <c r="AO295" s="21"/>
      <c r="AW295" s="58">
        <f t="shared" si="438"/>
        <v>3</v>
      </c>
      <c r="AX295" s="60">
        <f t="shared" si="438"/>
        <v>9</v>
      </c>
      <c r="AY295" s="60" t="str">
        <f>(IF(O295="","",(IF(MID(O295,2,1)="-",LEFT(O295,1),LEFT(O295,2)))+0))</f>
        <v/>
      </c>
      <c r="AZ295" s="60">
        <f>(IF(P295="","",(IF(MID(P295,2,1)="-",LEFT(P295,1),LEFT(P295,2)))+0))</f>
        <v>2</v>
      </c>
      <c r="BA295" s="60">
        <f>(IF(Q295="","",(IF(MID(Q295,2,1)="-",LEFT(Q295,1),LEFT(Q295,2)))+0))</f>
        <v>2</v>
      </c>
      <c r="BB295" s="59"/>
      <c r="BC295" s="60">
        <f>(IF(S295="","",(IF(MID(S295,2,1)="-",LEFT(S295,1),LEFT(S295,2)))+0))</f>
        <v>4</v>
      </c>
      <c r="BD295" s="61" t="str">
        <f>(IF(T295="","",(IF(MID(T295,2,1)="-",LEFT(T295,1),LEFT(T295,2)))+0))</f>
        <v/>
      </c>
      <c r="BM295" s="43"/>
      <c r="BN295" s="43"/>
      <c r="BO295" s="43"/>
      <c r="BP295" s="43" t="str">
        <f t="shared" si="422"/>
        <v/>
      </c>
      <c r="BQ295" s="43" t="str">
        <f t="shared" si="422"/>
        <v/>
      </c>
      <c r="BR295" s="43" t="str">
        <f t="shared" si="422"/>
        <v/>
      </c>
      <c r="BS295" s="43" t="str">
        <f t="shared" si="422"/>
        <v/>
      </c>
      <c r="BT295" s="43" t="str">
        <f t="shared" si="422"/>
        <v/>
      </c>
      <c r="BU295" s="44"/>
      <c r="BV295" s="58">
        <f t="shared" si="439"/>
        <v>2</v>
      </c>
      <c r="BW295" s="60">
        <f t="shared" si="439"/>
        <v>0</v>
      </c>
      <c r="BX295" s="60" t="str">
        <f>(IF(O295="","",IF(RIGHT(O295,2)="10",RIGHT(O295,2),RIGHT(O295,1))+0))</f>
        <v/>
      </c>
      <c r="BY295" s="60">
        <f>(IF(P295="","",IF(RIGHT(P295,2)="10",RIGHT(P295,2),RIGHT(P295,1))+0))</f>
        <v>2</v>
      </c>
      <c r="BZ295" s="60">
        <f>(IF(Q295="","",IF(RIGHT(Q295,2)="10",RIGHT(Q295,2),RIGHT(Q295,1))+0))</f>
        <v>0</v>
      </c>
      <c r="CA295" s="59"/>
      <c r="CB295" s="60">
        <f>(IF(S295="","",IF(RIGHT(S295,2)="10",RIGHT(S295,2),RIGHT(S295,1))+0))</f>
        <v>0</v>
      </c>
      <c r="CC295" s="61" t="str">
        <f>(IF(T295="","",IF(RIGHT(T295,2)="10",RIGHT(T295,2),RIGHT(T295,1))+0))</f>
        <v/>
      </c>
      <c r="CL295" s="43"/>
      <c r="CM295" s="43"/>
      <c r="CN295" s="43"/>
      <c r="CO295" s="43" t="str">
        <f t="shared" si="424"/>
        <v/>
      </c>
      <c r="CP295" s="43" t="str">
        <f t="shared" si="424"/>
        <v/>
      </c>
      <c r="CQ295" s="43" t="str">
        <f t="shared" si="424"/>
        <v/>
      </c>
      <c r="CR295" s="43" t="str">
        <f t="shared" si="424"/>
        <v/>
      </c>
      <c r="CS295" s="43" t="str">
        <f t="shared" si="424"/>
        <v/>
      </c>
      <c r="CU295" s="58" t="str">
        <f t="shared" si="440"/>
        <v>H</v>
      </c>
      <c r="CV295" s="60" t="str">
        <f t="shared" si="440"/>
        <v>H</v>
      </c>
      <c r="CW295" s="60" t="str">
        <f>(IF(O295="","",IF(AY295&gt;BX295,"H",IF(AY295&lt;BX295,"A","D"))))</f>
        <v/>
      </c>
      <c r="CX295" s="60" t="str">
        <f>(IF(P295="","",IF(AZ295&gt;BY295,"H",IF(AZ295&lt;BY295,"A","D"))))</f>
        <v>D</v>
      </c>
      <c r="CY295" s="60" t="str">
        <f>(IF(Q295="","",IF(BA295&gt;BZ295,"H",IF(BA295&lt;BZ295,"A","D"))))</f>
        <v>H</v>
      </c>
      <c r="CZ295" s="59"/>
      <c r="DA295" s="60" t="str">
        <f>(IF(S295="","",IF(BC295&gt;CB295,"H",IF(BC295&lt;CB295,"A","D"))))</f>
        <v>H</v>
      </c>
      <c r="DB295" s="61" t="str">
        <f>(IF(T295="","",IF(BD295&gt;CC295,"H",IF(BD295&lt;CC295,"A","D"))))</f>
        <v/>
      </c>
      <c r="DK295" s="43"/>
      <c r="DL295" s="43"/>
      <c r="DM295" s="43"/>
      <c r="DQ295" s="21" t="str">
        <f t="shared" si="426"/>
        <v/>
      </c>
      <c r="DR295" s="21" t="str">
        <f t="shared" si="426"/>
        <v/>
      </c>
      <c r="DT295" s="17" t="str">
        <f t="shared" si="427"/>
        <v>Kingstonian</v>
      </c>
      <c r="DU295" s="45">
        <f t="shared" si="441"/>
        <v>12</v>
      </c>
      <c r="DV295" s="46">
        <f t="shared" si="442"/>
        <v>4</v>
      </c>
      <c r="DW295" s="46">
        <f t="shared" si="443"/>
        <v>1</v>
      </c>
      <c r="DX295" s="46">
        <f t="shared" si="444"/>
        <v>0</v>
      </c>
      <c r="DY295" s="46">
        <f>COUNTIF(CZ$290:CZ$297,"A")</f>
        <v>4</v>
      </c>
      <c r="DZ295" s="46">
        <f>COUNTIF(CZ$290:CZ$297,"D")</f>
        <v>0</v>
      </c>
      <c r="EA295" s="46">
        <f>COUNTIF(CZ$290:CZ$297,"H")</f>
        <v>3</v>
      </c>
      <c r="EB295" s="45">
        <f t="shared" si="445"/>
        <v>8</v>
      </c>
      <c r="EC295" s="45">
        <f t="shared" si="428"/>
        <v>1</v>
      </c>
      <c r="ED295" s="45">
        <f t="shared" si="428"/>
        <v>3</v>
      </c>
      <c r="EE295" s="47">
        <f>SUM($AW295:$BT295)+SUM(CA$290:CA$297)</f>
        <v>30</v>
      </c>
      <c r="EF295" s="47">
        <f>SUM($BV295:$CS295)+SUM(BB$290:BB$297)</f>
        <v>15</v>
      </c>
      <c r="EG295" s="45">
        <f t="shared" si="446"/>
        <v>25</v>
      </c>
      <c r="EH295" s="47">
        <f t="shared" si="447"/>
        <v>15</v>
      </c>
      <c r="EI295" s="44"/>
      <c r="EJ295" s="46">
        <f t="shared" si="429"/>
        <v>14</v>
      </c>
      <c r="EK295" s="46">
        <f t="shared" si="430"/>
        <v>10</v>
      </c>
      <c r="EL295" s="46">
        <f t="shared" si="431"/>
        <v>1</v>
      </c>
      <c r="EM295" s="46">
        <f t="shared" si="432"/>
        <v>3</v>
      </c>
      <c r="EN295" s="46">
        <f t="shared" si="433"/>
        <v>37</v>
      </c>
      <c r="EO295" s="46">
        <f t="shared" si="434"/>
        <v>16</v>
      </c>
      <c r="EP295" s="46">
        <f t="shared" si="435"/>
        <v>31</v>
      </c>
      <c r="EQ295" s="46">
        <f t="shared" si="436"/>
        <v>21</v>
      </c>
      <c r="ES295" s="1">
        <f t="shared" si="448"/>
        <v>1</v>
      </c>
      <c r="ET295" s="1">
        <f t="shared" si="449"/>
        <v>1</v>
      </c>
      <c r="EU295" s="1">
        <f t="shared" si="437"/>
        <v>0</v>
      </c>
      <c r="EV295" s="1">
        <f t="shared" si="437"/>
        <v>0</v>
      </c>
      <c r="EW295" s="1">
        <f t="shared" si="437"/>
        <v>1</v>
      </c>
      <c r="EX295" s="1">
        <f t="shared" si="437"/>
        <v>1</v>
      </c>
      <c r="EY295" s="1">
        <f t="shared" si="437"/>
        <v>1</v>
      </c>
      <c r="EZ295" s="1">
        <f t="shared" si="437"/>
        <v>1</v>
      </c>
    </row>
    <row r="296" spans="1:164" x14ac:dyDescent="0.2">
      <c r="A296" s="1">
        <v>7</v>
      </c>
      <c r="B296" s="1" t="s">
        <v>445</v>
      </c>
      <c r="C296" s="21">
        <v>14</v>
      </c>
      <c r="D296" s="21">
        <v>3</v>
      </c>
      <c r="E296" s="21">
        <v>0</v>
      </c>
      <c r="F296" s="21">
        <v>11</v>
      </c>
      <c r="G296" s="21">
        <v>18</v>
      </c>
      <c r="H296" s="21">
        <v>44</v>
      </c>
      <c r="I296" s="18">
        <v>9</v>
      </c>
      <c r="J296" s="21">
        <v>-26</v>
      </c>
      <c r="L296" s="48" t="s">
        <v>437</v>
      </c>
      <c r="M296" s="85" t="s">
        <v>190</v>
      </c>
      <c r="N296" s="86" t="s">
        <v>157</v>
      </c>
      <c r="O296" s="86" t="s">
        <v>185</v>
      </c>
      <c r="P296" s="52" t="s">
        <v>184</v>
      </c>
      <c r="Q296" s="86" t="s">
        <v>139</v>
      </c>
      <c r="R296" s="86" t="s">
        <v>213</v>
      </c>
      <c r="S296" s="50"/>
      <c r="T296" s="70" t="s">
        <v>208</v>
      </c>
      <c r="W296" s="21"/>
      <c r="X296" s="21"/>
      <c r="Y296" s="21"/>
      <c r="Z296" s="21"/>
      <c r="AA296" s="48" t="s">
        <v>437</v>
      </c>
      <c r="AB296" s="85"/>
      <c r="AC296" s="86"/>
      <c r="AD296" s="86"/>
      <c r="AE296" s="52" t="s">
        <v>329</v>
      </c>
      <c r="AF296" s="86"/>
      <c r="AG296" s="86"/>
      <c r="AH296" s="50"/>
      <c r="AI296" s="70"/>
      <c r="AJ296" s="21"/>
      <c r="AK296" s="21"/>
      <c r="AL296" s="21"/>
      <c r="AM296" s="21"/>
      <c r="AN296" s="21"/>
      <c r="AO296" s="21"/>
      <c r="AW296" s="58">
        <f t="shared" si="438"/>
        <v>6</v>
      </c>
      <c r="AX296" s="60">
        <f t="shared" si="438"/>
        <v>3</v>
      </c>
      <c r="AY296" s="60">
        <f>(IF(O296="","",(IF(MID(O296,2,1)="-",LEFT(O296,1),LEFT(O296,2)))+0))</f>
        <v>0</v>
      </c>
      <c r="AZ296" s="60">
        <f>(IF(P296="","",(IF(MID(P296,2,1)="-",LEFT(P296,1),LEFT(P296,2)))+0))</f>
        <v>1</v>
      </c>
      <c r="BA296" s="60">
        <f>(IF(Q296="","",(IF(MID(Q296,2,1)="-",LEFT(Q296,1),LEFT(Q296,2)))+0))</f>
        <v>0</v>
      </c>
      <c r="BB296" s="60">
        <f>(IF(R296="","",(IF(MID(R296,2,1)="-",LEFT(R296,1),LEFT(R296,2)))+0))</f>
        <v>4</v>
      </c>
      <c r="BC296" s="59"/>
      <c r="BD296" s="61">
        <f>(IF(T296="","",(IF(MID(T296,2,1)="-",LEFT(T296,1),LEFT(T296,2)))+0))</f>
        <v>1</v>
      </c>
      <c r="BM296" s="43"/>
      <c r="BN296" s="43"/>
      <c r="BO296" s="43"/>
      <c r="BP296" s="43" t="str">
        <f t="shared" si="422"/>
        <v/>
      </c>
      <c r="BQ296" s="43" t="str">
        <f t="shared" si="422"/>
        <v/>
      </c>
      <c r="BR296" s="43" t="str">
        <f t="shared" si="422"/>
        <v/>
      </c>
      <c r="BS296" s="43" t="str">
        <f t="shared" si="422"/>
        <v/>
      </c>
      <c r="BT296" s="43" t="str">
        <f t="shared" si="422"/>
        <v/>
      </c>
      <c r="BU296" s="44"/>
      <c r="BV296" s="58">
        <f t="shared" si="439"/>
        <v>0</v>
      </c>
      <c r="BW296" s="60">
        <f t="shared" si="439"/>
        <v>3</v>
      </c>
      <c r="BX296" s="60">
        <f>(IF(O296="","",IF(RIGHT(O296,2)="10",RIGHT(O296,2),RIGHT(O296,1))+0))</f>
        <v>4</v>
      </c>
      <c r="BY296" s="60">
        <f>(IF(P296="","",IF(RIGHT(P296,2)="10",RIGHT(P296,2),RIGHT(P296,1))+0))</f>
        <v>2</v>
      </c>
      <c r="BZ296" s="60">
        <f>(IF(Q296="","",IF(RIGHT(Q296,2)="10",RIGHT(Q296,2),RIGHT(Q296,1))+0))</f>
        <v>3</v>
      </c>
      <c r="CA296" s="60">
        <f>(IF(R296="","",IF(RIGHT(R296,2)="10",RIGHT(R296,2),RIGHT(R296,1))+0))</f>
        <v>0</v>
      </c>
      <c r="CB296" s="59"/>
      <c r="CC296" s="61">
        <f>(IF(T296="","",IF(RIGHT(T296,2)="10",RIGHT(T296,2),RIGHT(T296,1))+0))</f>
        <v>0</v>
      </c>
      <c r="CL296" s="43"/>
      <c r="CM296" s="43"/>
      <c r="CN296" s="43"/>
      <c r="CO296" s="43" t="str">
        <f t="shared" si="424"/>
        <v/>
      </c>
      <c r="CP296" s="43" t="str">
        <f t="shared" si="424"/>
        <v/>
      </c>
      <c r="CQ296" s="43" t="str">
        <f t="shared" si="424"/>
        <v/>
      </c>
      <c r="CR296" s="43" t="str">
        <f t="shared" si="424"/>
        <v/>
      </c>
      <c r="CS296" s="43" t="str">
        <f t="shared" si="424"/>
        <v/>
      </c>
      <c r="CU296" s="58" t="str">
        <f t="shared" si="440"/>
        <v>H</v>
      </c>
      <c r="CV296" s="60" t="str">
        <f t="shared" si="440"/>
        <v>D</v>
      </c>
      <c r="CW296" s="60" t="str">
        <f>(IF(O296="","",IF(AY296&gt;BX296,"H",IF(AY296&lt;BX296,"A","D"))))</f>
        <v>A</v>
      </c>
      <c r="CX296" s="60" t="str">
        <f>(IF(P296="","",IF(AZ296&gt;BY296,"H",IF(AZ296&lt;BY296,"A","D"))))</f>
        <v>A</v>
      </c>
      <c r="CY296" s="60" t="str">
        <f>(IF(Q296="","",IF(BA296&gt;BZ296,"H",IF(BA296&lt;BZ296,"A","D"))))</f>
        <v>A</v>
      </c>
      <c r="CZ296" s="60" t="str">
        <f>(IF(R296="","",IF(BB296&gt;CA296,"H",IF(BB296&lt;CA296,"A","D"))))</f>
        <v>H</v>
      </c>
      <c r="DA296" s="59"/>
      <c r="DB296" s="61" t="str">
        <f>(IF(T296="","",IF(BD296&gt;CC296,"H",IF(BD296&lt;CC296,"A","D"))))</f>
        <v>H</v>
      </c>
      <c r="DK296" s="43"/>
      <c r="DL296" s="43"/>
      <c r="DM296" s="43"/>
      <c r="DQ296" s="21" t="str">
        <f t="shared" si="426"/>
        <v/>
      </c>
      <c r="DR296" s="21" t="str">
        <f t="shared" si="426"/>
        <v/>
      </c>
      <c r="DT296" s="17" t="str">
        <f t="shared" si="427"/>
        <v>Malden Vale</v>
      </c>
      <c r="DU296" s="45">
        <f t="shared" si="441"/>
        <v>14</v>
      </c>
      <c r="DV296" s="46">
        <f t="shared" si="442"/>
        <v>3</v>
      </c>
      <c r="DW296" s="46">
        <f t="shared" si="443"/>
        <v>1</v>
      </c>
      <c r="DX296" s="46">
        <f t="shared" si="444"/>
        <v>3</v>
      </c>
      <c r="DY296" s="46">
        <f>COUNTIF(DA$290:DA$297,"A")</f>
        <v>2</v>
      </c>
      <c r="DZ296" s="46">
        <f>COUNTIF(DA$290:DA$297,"D")</f>
        <v>1</v>
      </c>
      <c r="EA296" s="46">
        <f>COUNTIF(DA$290:DA$297,"H")</f>
        <v>4</v>
      </c>
      <c r="EB296" s="45">
        <f t="shared" si="445"/>
        <v>5</v>
      </c>
      <c r="EC296" s="45">
        <f t="shared" si="428"/>
        <v>2</v>
      </c>
      <c r="ED296" s="45">
        <f t="shared" si="428"/>
        <v>7</v>
      </c>
      <c r="EE296" s="47">
        <f>SUM($AW296:$BT296)+SUM(CB$290:CB$297)</f>
        <v>27</v>
      </c>
      <c r="EF296" s="47">
        <f>SUM($BV296:$CS296)+SUM(BC$290:BC$297)</f>
        <v>29</v>
      </c>
      <c r="EG296" s="45">
        <f t="shared" si="446"/>
        <v>17</v>
      </c>
      <c r="EH296" s="47">
        <f t="shared" si="447"/>
        <v>-2</v>
      </c>
      <c r="EI296" s="44"/>
      <c r="EJ296" s="46">
        <f t="shared" si="429"/>
        <v>14</v>
      </c>
      <c r="EK296" s="46">
        <f t="shared" si="430"/>
        <v>5</v>
      </c>
      <c r="EL296" s="46">
        <f t="shared" si="431"/>
        <v>2</v>
      </c>
      <c r="EM296" s="46">
        <f t="shared" si="432"/>
        <v>7</v>
      </c>
      <c r="EN296" s="46">
        <f t="shared" si="433"/>
        <v>27</v>
      </c>
      <c r="EO296" s="46">
        <f t="shared" si="434"/>
        <v>29</v>
      </c>
      <c r="EP296" s="46">
        <f t="shared" si="435"/>
        <v>17</v>
      </c>
      <c r="EQ296" s="46">
        <f t="shared" si="436"/>
        <v>-2</v>
      </c>
      <c r="ES296" s="1">
        <f t="shared" si="448"/>
        <v>0</v>
      </c>
      <c r="ET296" s="1">
        <f t="shared" si="449"/>
        <v>0</v>
      </c>
      <c r="EU296" s="1">
        <f t="shared" si="437"/>
        <v>0</v>
      </c>
      <c r="EV296" s="1">
        <f t="shared" si="437"/>
        <v>0</v>
      </c>
      <c r="EW296" s="1">
        <f t="shared" si="437"/>
        <v>0</v>
      </c>
      <c r="EX296" s="1">
        <f t="shared" si="437"/>
        <v>0</v>
      </c>
      <c r="EY296" s="1">
        <f t="shared" si="437"/>
        <v>0</v>
      </c>
      <c r="EZ296" s="1">
        <f t="shared" si="437"/>
        <v>0</v>
      </c>
    </row>
    <row r="297" spans="1:164" ht="12" thickBot="1" x14ac:dyDescent="0.25">
      <c r="A297" s="1">
        <v>8</v>
      </c>
      <c r="B297" s="1" t="s">
        <v>377</v>
      </c>
      <c r="C297" s="21">
        <v>14</v>
      </c>
      <c r="D297" s="21">
        <v>1</v>
      </c>
      <c r="E297" s="21">
        <v>0</v>
      </c>
      <c r="F297" s="21">
        <v>13</v>
      </c>
      <c r="G297" s="21">
        <v>15</v>
      </c>
      <c r="H297" s="21">
        <v>44</v>
      </c>
      <c r="I297" s="18">
        <v>3</v>
      </c>
      <c r="J297" s="21">
        <v>-29</v>
      </c>
      <c r="L297" s="72" t="s">
        <v>377</v>
      </c>
      <c r="M297" s="91" t="s">
        <v>216</v>
      </c>
      <c r="N297" s="92" t="s">
        <v>184</v>
      </c>
      <c r="O297" s="92" t="s">
        <v>216</v>
      </c>
      <c r="P297" s="76" t="s">
        <v>216</v>
      </c>
      <c r="Q297" s="92" t="s">
        <v>184</v>
      </c>
      <c r="R297" s="92" t="s">
        <v>141</v>
      </c>
      <c r="S297" s="92" t="s">
        <v>230</v>
      </c>
      <c r="T297" s="77"/>
      <c r="W297" s="21"/>
      <c r="X297" s="21"/>
      <c r="Y297" s="21"/>
      <c r="Z297" s="21"/>
      <c r="AA297" s="72" t="s">
        <v>377</v>
      </c>
      <c r="AB297" s="91"/>
      <c r="AC297" s="92"/>
      <c r="AD297" s="92"/>
      <c r="AE297" s="76" t="s">
        <v>508</v>
      </c>
      <c r="AF297" s="92"/>
      <c r="AG297" s="92"/>
      <c r="AH297" s="92"/>
      <c r="AI297" s="77"/>
      <c r="AJ297" s="21"/>
      <c r="AK297" s="21"/>
      <c r="AL297" s="21"/>
      <c r="AM297" s="21"/>
      <c r="AN297" s="21"/>
      <c r="AO297" s="21"/>
      <c r="AW297" s="80">
        <f t="shared" si="438"/>
        <v>0</v>
      </c>
      <c r="AX297" s="81">
        <f t="shared" si="438"/>
        <v>1</v>
      </c>
      <c r="AY297" s="81">
        <f>(IF(O297="","",(IF(MID(O297,2,1)="-",LEFT(O297,1),LEFT(O297,2)))+0))</f>
        <v>0</v>
      </c>
      <c r="AZ297" s="81">
        <f>(IF(P297="","",(IF(MID(P297,2,1)="-",LEFT(P297,1),LEFT(P297,2)))+0))</f>
        <v>0</v>
      </c>
      <c r="BA297" s="81">
        <f>(IF(Q297="","",(IF(MID(Q297,2,1)="-",LEFT(Q297,1),LEFT(Q297,2)))+0))</f>
        <v>1</v>
      </c>
      <c r="BB297" s="81">
        <f>(IF(R297="","",(IF(MID(R297,2,1)="-",LEFT(R297,1),LEFT(R297,2)))+0))</f>
        <v>3</v>
      </c>
      <c r="BC297" s="81">
        <f>(IF(S297="","",(IF(MID(S297,2,1)="-",LEFT(S297,1),LEFT(S297,2)))+0))</f>
        <v>1</v>
      </c>
      <c r="BD297" s="82"/>
      <c r="BM297" s="43"/>
      <c r="BN297" s="43"/>
      <c r="BO297" s="43"/>
      <c r="BP297" s="43" t="str">
        <f t="shared" si="422"/>
        <v/>
      </c>
      <c r="BQ297" s="43" t="str">
        <f t="shared" si="422"/>
        <v/>
      </c>
      <c r="BR297" s="43" t="str">
        <f t="shared" si="422"/>
        <v/>
      </c>
      <c r="BS297" s="43" t="str">
        <f t="shared" si="422"/>
        <v/>
      </c>
      <c r="BT297" s="43" t="str">
        <f t="shared" si="422"/>
        <v/>
      </c>
      <c r="BU297" s="44"/>
      <c r="BV297" s="80">
        <f t="shared" si="439"/>
        <v>2</v>
      </c>
      <c r="BW297" s="81">
        <f t="shared" si="439"/>
        <v>2</v>
      </c>
      <c r="BX297" s="81">
        <f>(IF(O297="","",IF(RIGHT(O297,2)="10",RIGHT(O297,2),RIGHT(O297,1))+0))</f>
        <v>2</v>
      </c>
      <c r="BY297" s="81">
        <f>(IF(P297="","",IF(RIGHT(P297,2)="10",RIGHT(P297,2),RIGHT(P297,1))+0))</f>
        <v>2</v>
      </c>
      <c r="BZ297" s="81">
        <f>(IF(Q297="","",IF(RIGHT(Q297,2)="10",RIGHT(Q297,2),RIGHT(Q297,1))+0))</f>
        <v>2</v>
      </c>
      <c r="CA297" s="81">
        <f>(IF(R297="","",IF(RIGHT(R297,2)="10",RIGHT(R297,2),RIGHT(R297,1))+0))</f>
        <v>2</v>
      </c>
      <c r="CB297" s="81">
        <f>(IF(S297="","",IF(RIGHT(S297,2)="10",RIGHT(S297,2),RIGHT(S297,1))+0))</f>
        <v>3</v>
      </c>
      <c r="CC297" s="82"/>
      <c r="CL297" s="43"/>
      <c r="CM297" s="43"/>
      <c r="CN297" s="43"/>
      <c r="CO297" s="43" t="str">
        <f t="shared" si="424"/>
        <v/>
      </c>
      <c r="CP297" s="43" t="str">
        <f t="shared" si="424"/>
        <v/>
      </c>
      <c r="CQ297" s="43" t="str">
        <f t="shared" si="424"/>
        <v/>
      </c>
      <c r="CR297" s="43" t="str">
        <f t="shared" si="424"/>
        <v/>
      </c>
      <c r="CS297" s="43" t="str">
        <f t="shared" si="424"/>
        <v/>
      </c>
      <c r="CU297" s="80" t="str">
        <f t="shared" si="440"/>
        <v>A</v>
      </c>
      <c r="CV297" s="81" t="str">
        <f t="shared" si="440"/>
        <v>A</v>
      </c>
      <c r="CW297" s="81" t="str">
        <f>(IF(O297="","",IF(AY297&gt;BX297,"H",IF(AY297&lt;BX297,"A","D"))))</f>
        <v>A</v>
      </c>
      <c r="CX297" s="81" t="str">
        <f>(IF(P297="","",IF(AZ297&gt;BY297,"H",IF(AZ297&lt;BY297,"A","D"))))</f>
        <v>A</v>
      </c>
      <c r="CY297" s="81" t="str">
        <f>(IF(Q297="","",IF(BA297&gt;BZ297,"H",IF(BA297&lt;BZ297,"A","D"))))</f>
        <v>A</v>
      </c>
      <c r="CZ297" s="81" t="str">
        <f>(IF(R297="","",IF(BB297&gt;CA297,"H",IF(BB297&lt;CA297,"A","D"))))</f>
        <v>H</v>
      </c>
      <c r="DA297" s="81" t="str">
        <f>(IF(S297="","",IF(BC297&gt;CB297,"H",IF(BC297&lt;CB297,"A","D"))))</f>
        <v>A</v>
      </c>
      <c r="DB297" s="82"/>
      <c r="DK297" s="43"/>
      <c r="DL297" s="43"/>
      <c r="DM297" s="43"/>
      <c r="DQ297" s="21" t="str">
        <f t="shared" si="426"/>
        <v/>
      </c>
      <c r="DR297" s="21" t="str">
        <f t="shared" si="426"/>
        <v/>
      </c>
      <c r="DT297" s="17" t="str">
        <f t="shared" si="427"/>
        <v>Walton &amp; Hersham</v>
      </c>
      <c r="DU297" s="45">
        <f t="shared" si="441"/>
        <v>12</v>
      </c>
      <c r="DV297" s="46">
        <f t="shared" si="442"/>
        <v>1</v>
      </c>
      <c r="DW297" s="46">
        <f t="shared" si="443"/>
        <v>0</v>
      </c>
      <c r="DX297" s="46">
        <f t="shared" si="444"/>
        <v>6</v>
      </c>
      <c r="DY297" s="46">
        <f>COUNTIF(DB$290:DB$297,"A")</f>
        <v>0</v>
      </c>
      <c r="DZ297" s="46">
        <f>COUNTIF(DB$290:DB$297,"D")</f>
        <v>0</v>
      </c>
      <c r="EA297" s="46">
        <f>COUNTIF(DB$290:DB$297,"H")</f>
        <v>5</v>
      </c>
      <c r="EB297" s="45">
        <f t="shared" si="445"/>
        <v>1</v>
      </c>
      <c r="EC297" s="45">
        <f t="shared" si="428"/>
        <v>0</v>
      </c>
      <c r="ED297" s="45">
        <f t="shared" si="428"/>
        <v>11</v>
      </c>
      <c r="EE297" s="47">
        <f>SUM($AW297:$BT297)+SUM(CC$290:CC$297)</f>
        <v>13</v>
      </c>
      <c r="EF297" s="47">
        <f>SUM($BV297:$CS297)+SUM(BD$290:BD$297)</f>
        <v>32</v>
      </c>
      <c r="EG297" s="45">
        <f t="shared" si="446"/>
        <v>3</v>
      </c>
      <c r="EH297" s="47">
        <f t="shared" si="447"/>
        <v>-19</v>
      </c>
      <c r="EI297" s="44"/>
      <c r="EJ297" s="46">
        <f t="shared" si="429"/>
        <v>14</v>
      </c>
      <c r="EK297" s="46">
        <f t="shared" si="430"/>
        <v>1</v>
      </c>
      <c r="EL297" s="46">
        <f t="shared" si="431"/>
        <v>0</v>
      </c>
      <c r="EM297" s="46">
        <f t="shared" si="432"/>
        <v>13</v>
      </c>
      <c r="EN297" s="46">
        <f t="shared" si="433"/>
        <v>15</v>
      </c>
      <c r="EO297" s="46">
        <f t="shared" si="434"/>
        <v>44</v>
      </c>
      <c r="EP297" s="46">
        <f t="shared" si="435"/>
        <v>3</v>
      </c>
      <c r="EQ297" s="46">
        <f t="shared" si="436"/>
        <v>-29</v>
      </c>
      <c r="ES297" s="1">
        <f t="shared" si="448"/>
        <v>1</v>
      </c>
      <c r="ET297" s="1">
        <f t="shared" si="449"/>
        <v>0</v>
      </c>
      <c r="EU297" s="1">
        <f t="shared" si="437"/>
        <v>0</v>
      </c>
      <c r="EV297" s="1">
        <f t="shared" si="437"/>
        <v>1</v>
      </c>
      <c r="EW297" s="1">
        <f t="shared" si="437"/>
        <v>1</v>
      </c>
      <c r="EX297" s="1">
        <f t="shared" si="437"/>
        <v>1</v>
      </c>
      <c r="EY297" s="1">
        <f t="shared" si="437"/>
        <v>0</v>
      </c>
      <c r="EZ297" s="1">
        <f t="shared" si="437"/>
        <v>1</v>
      </c>
    </row>
    <row r="298" spans="1:164" x14ac:dyDescent="0.2">
      <c r="G298" s="24">
        <f>SUM(G290:G297)</f>
        <v>226</v>
      </c>
      <c r="H298" s="24">
        <f>SUM(H290:H297)</f>
        <v>226</v>
      </c>
      <c r="J298" s="24">
        <f>SUM(J290:J297)</f>
        <v>0</v>
      </c>
      <c r="DN298" s="21" t="str">
        <f>(IF(AQ298="","",IF(BP298&gt;CO298,"H",IF(BP298&lt;CO298,"A","D"))))</f>
        <v/>
      </c>
      <c r="DO298" s="21" t="str">
        <f>(IF(AR298="","",IF(BQ298&gt;CP298,"H",IF(BQ298&lt;CP298,"A","D"))))</f>
        <v/>
      </c>
      <c r="DP298" s="21" t="str">
        <f>(IF(AS298="","",IF(BR298&gt;CQ298,"H",IF(BR298&lt;CQ298,"A","D"))))</f>
        <v/>
      </c>
      <c r="DQ298" s="21" t="str">
        <f t="shared" si="426"/>
        <v/>
      </c>
      <c r="DR298" s="21" t="str">
        <f t="shared" si="426"/>
        <v/>
      </c>
      <c r="DS298" s="17"/>
      <c r="DT298" s="17"/>
      <c r="DU298" s="45"/>
      <c r="DV298" s="46"/>
      <c r="DW298" s="46"/>
      <c r="DX298" s="46"/>
      <c r="DY298" s="46"/>
      <c r="DZ298" s="46"/>
      <c r="EA298" s="46"/>
      <c r="EB298" s="45"/>
      <c r="EC298" s="45"/>
      <c r="ED298" s="45"/>
      <c r="EE298" s="47"/>
      <c r="EF298" s="47"/>
      <c r="EG298" s="45"/>
      <c r="EH298" s="47"/>
      <c r="EI298" s="44"/>
      <c r="EJ298" s="46"/>
      <c r="EK298" s="46"/>
      <c r="EL298" s="46"/>
      <c r="EM298" s="46"/>
      <c r="EN298" s="46"/>
      <c r="EO298" s="46"/>
      <c r="EP298" s="46"/>
      <c r="EQ298" s="46"/>
      <c r="ER298" s="17"/>
    </row>
    <row r="299" spans="1:164" ht="12" thickBot="1" x14ac:dyDescent="0.25">
      <c r="A299" s="17" t="s">
        <v>509</v>
      </c>
      <c r="B299" s="17"/>
      <c r="C299" s="20" t="s">
        <v>510</v>
      </c>
      <c r="D299" s="18"/>
      <c r="E299" s="18"/>
      <c r="F299" s="18"/>
      <c r="G299" s="18"/>
      <c r="H299" s="18"/>
      <c r="J299" s="18"/>
    </row>
    <row r="300" spans="1:164" ht="12" thickBot="1" x14ac:dyDescent="0.25">
      <c r="A300" s="17" t="s">
        <v>11</v>
      </c>
      <c r="B300" s="17" t="s">
        <v>12</v>
      </c>
      <c r="C300" s="18" t="s">
        <v>13</v>
      </c>
      <c r="D300" s="18" t="s">
        <v>14</v>
      </c>
      <c r="E300" s="18" t="s">
        <v>15</v>
      </c>
      <c r="F300" s="18" t="s">
        <v>16</v>
      </c>
      <c r="G300" s="18" t="s">
        <v>17</v>
      </c>
      <c r="H300" s="18" t="s">
        <v>18</v>
      </c>
      <c r="I300" s="18" t="s">
        <v>19</v>
      </c>
      <c r="J300" s="18" t="s">
        <v>97</v>
      </c>
      <c r="L300" s="30"/>
      <c r="M300" s="31" t="s">
        <v>511</v>
      </c>
      <c r="N300" s="31" t="s">
        <v>512</v>
      </c>
      <c r="O300" s="31" t="s">
        <v>513</v>
      </c>
      <c r="P300" s="33" t="s">
        <v>514</v>
      </c>
      <c r="Q300" s="31" t="s">
        <v>515</v>
      </c>
      <c r="R300" s="32" t="s">
        <v>267</v>
      </c>
      <c r="S300" s="31" t="s">
        <v>516</v>
      </c>
      <c r="T300" s="31" t="s">
        <v>517</v>
      </c>
      <c r="U300" s="31" t="s">
        <v>443</v>
      </c>
      <c r="V300" s="34" t="s">
        <v>518</v>
      </c>
      <c r="AA300" s="30"/>
      <c r="AB300" s="31" t="s">
        <v>511</v>
      </c>
      <c r="AC300" s="31" t="s">
        <v>512</v>
      </c>
      <c r="AD300" s="31" t="s">
        <v>513</v>
      </c>
      <c r="AE300" s="33" t="s">
        <v>514</v>
      </c>
      <c r="AF300" s="31" t="s">
        <v>515</v>
      </c>
      <c r="AG300" s="32" t="s">
        <v>267</v>
      </c>
      <c r="AH300" s="31" t="s">
        <v>516</v>
      </c>
      <c r="AI300" s="31" t="s">
        <v>517</v>
      </c>
      <c r="AJ300" s="31" t="s">
        <v>443</v>
      </c>
      <c r="AK300" s="34" t="s">
        <v>518</v>
      </c>
      <c r="AP300" s="1" t="s">
        <v>106</v>
      </c>
      <c r="DU300" s="21" t="s">
        <v>13</v>
      </c>
      <c r="DV300" s="21" t="s">
        <v>91</v>
      </c>
      <c r="DW300" s="21" t="s">
        <v>92</v>
      </c>
      <c r="DX300" s="21" t="s">
        <v>93</v>
      </c>
      <c r="DY300" s="21" t="s">
        <v>94</v>
      </c>
      <c r="DZ300" s="21" t="s">
        <v>95</v>
      </c>
      <c r="EA300" s="21" t="s">
        <v>96</v>
      </c>
      <c r="EB300" s="21" t="s">
        <v>14</v>
      </c>
      <c r="EC300" s="21" t="s">
        <v>15</v>
      </c>
      <c r="ED300" s="21" t="s">
        <v>16</v>
      </c>
      <c r="EE300" s="21" t="s">
        <v>17</v>
      </c>
      <c r="EF300" s="21" t="s">
        <v>18</v>
      </c>
      <c r="EG300" s="21" t="s">
        <v>19</v>
      </c>
      <c r="EH300" s="21" t="s">
        <v>97</v>
      </c>
      <c r="EI300" s="21"/>
      <c r="EJ300" s="21" t="s">
        <v>13</v>
      </c>
      <c r="EK300" s="21" t="s">
        <v>14</v>
      </c>
      <c r="EL300" s="21" t="s">
        <v>15</v>
      </c>
      <c r="EM300" s="21" t="s">
        <v>16</v>
      </c>
      <c r="EN300" s="21" t="s">
        <v>17</v>
      </c>
      <c r="EO300" s="21" t="s">
        <v>18</v>
      </c>
      <c r="EP300" s="21" t="s">
        <v>19</v>
      </c>
      <c r="EQ300" s="21" t="s">
        <v>97</v>
      </c>
    </row>
    <row r="301" spans="1:164" x14ac:dyDescent="0.2">
      <c r="A301" s="1">
        <v>1</v>
      </c>
      <c r="B301" s="1" t="s">
        <v>519</v>
      </c>
      <c r="C301" s="21">
        <v>18</v>
      </c>
      <c r="D301" s="21">
        <v>13</v>
      </c>
      <c r="E301" s="21">
        <v>2</v>
      </c>
      <c r="F301" s="21">
        <v>3</v>
      </c>
      <c r="G301" s="21">
        <v>69</v>
      </c>
      <c r="H301" s="21">
        <v>27</v>
      </c>
      <c r="I301" s="18">
        <v>41</v>
      </c>
      <c r="J301" s="21">
        <v>42</v>
      </c>
      <c r="L301" s="35" t="s">
        <v>520</v>
      </c>
      <c r="M301" s="36"/>
      <c r="N301" s="31"/>
      <c r="O301" s="31"/>
      <c r="P301" s="137"/>
      <c r="Q301" s="31"/>
      <c r="R301" s="32" t="s">
        <v>521</v>
      </c>
      <c r="S301" s="31"/>
      <c r="T301" s="31"/>
      <c r="U301" s="31"/>
      <c r="V301" s="34"/>
      <c r="AA301" s="35" t="s">
        <v>520</v>
      </c>
      <c r="AB301" s="36"/>
      <c r="AC301" s="31"/>
      <c r="AD301" s="31"/>
      <c r="AE301" s="137"/>
      <c r="AF301" s="31"/>
      <c r="AG301" s="32" t="s">
        <v>522</v>
      </c>
      <c r="AH301" s="31"/>
      <c r="AI301" s="31"/>
      <c r="AJ301" s="31"/>
      <c r="AK301" s="34"/>
      <c r="AW301" s="40"/>
      <c r="AX301" s="41" t="str">
        <f t="shared" ref="AX301:BF304" si="450">(IF(N301="","",(IF(MID(N301,2,1)="-",LEFT(N301,1),LEFT(N301,2)))+0))</f>
        <v/>
      </c>
      <c r="AY301" s="41" t="str">
        <f t="shared" si="450"/>
        <v/>
      </c>
      <c r="AZ301" s="41" t="str">
        <f t="shared" si="450"/>
        <v/>
      </c>
      <c r="BA301" s="41" t="str">
        <f t="shared" si="450"/>
        <v/>
      </c>
      <c r="BB301" s="41">
        <f t="shared" si="450"/>
        <v>3</v>
      </c>
      <c r="BC301" s="41" t="str">
        <f t="shared" si="450"/>
        <v/>
      </c>
      <c r="BD301" s="41" t="str">
        <f t="shared" si="450"/>
        <v/>
      </c>
      <c r="BE301" s="41" t="str">
        <f t="shared" si="450"/>
        <v/>
      </c>
      <c r="BF301" s="42" t="str">
        <f t="shared" si="450"/>
        <v/>
      </c>
      <c r="BM301" s="43"/>
      <c r="BN301" s="43"/>
      <c r="BO301" s="43"/>
      <c r="BP301" s="43" t="str">
        <f t="shared" ref="BP301:BT309" si="451">(IF(AQ301="","",(IF(MID(AQ301,2,1)="-",LEFT(AQ301,1),LEFT(AQ301,2)))+0))</f>
        <v/>
      </c>
      <c r="BQ301" s="43" t="str">
        <f t="shared" si="451"/>
        <v/>
      </c>
      <c r="BR301" s="43" t="str">
        <f t="shared" si="451"/>
        <v/>
      </c>
      <c r="BS301" s="43" t="str">
        <f t="shared" si="451"/>
        <v/>
      </c>
      <c r="BT301" s="43" t="str">
        <f t="shared" si="451"/>
        <v/>
      </c>
      <c r="BU301" s="44"/>
      <c r="BV301" s="40"/>
      <c r="BW301" s="41" t="str">
        <f t="shared" ref="BW301:CE304" si="452">(IF(N301="","",IF(RIGHT(N301,2)="10",RIGHT(N301,2),RIGHT(N301,1))+0))</f>
        <v/>
      </c>
      <c r="BX301" s="41" t="str">
        <f t="shared" si="452"/>
        <v/>
      </c>
      <c r="BY301" s="41" t="str">
        <f t="shared" si="452"/>
        <v/>
      </c>
      <c r="BZ301" s="41" t="str">
        <f t="shared" si="452"/>
        <v/>
      </c>
      <c r="CA301" s="41">
        <f t="shared" si="452"/>
        <v>8</v>
      </c>
      <c r="CB301" s="41" t="str">
        <f t="shared" si="452"/>
        <v/>
      </c>
      <c r="CC301" s="41" t="str">
        <f t="shared" si="452"/>
        <v/>
      </c>
      <c r="CD301" s="41" t="str">
        <f t="shared" si="452"/>
        <v/>
      </c>
      <c r="CE301" s="42" t="str">
        <f t="shared" si="452"/>
        <v/>
      </c>
      <c r="CL301" s="43"/>
      <c r="CM301" s="43"/>
      <c r="CN301" s="43"/>
      <c r="CO301" s="43" t="str">
        <f t="shared" ref="CO301:CS309" si="453">(IF(AQ301="","",IF(RIGHT(AQ301,2)="10",RIGHT(AQ301,2),RIGHT(AQ301,1))+0))</f>
        <v/>
      </c>
      <c r="CP301" s="43" t="str">
        <f t="shared" si="453"/>
        <v/>
      </c>
      <c r="CQ301" s="43" t="str">
        <f t="shared" si="453"/>
        <v/>
      </c>
      <c r="CR301" s="43" t="str">
        <f t="shared" si="453"/>
        <v/>
      </c>
      <c r="CS301" s="43" t="str">
        <f t="shared" si="453"/>
        <v/>
      </c>
      <c r="CU301" s="40"/>
      <c r="CV301" s="41" t="str">
        <f t="shared" ref="CV301:DD304" si="454">(IF(N301="","",IF(AX301&gt;BW301,"H",IF(AX301&lt;BW301,"A","D"))))</f>
        <v/>
      </c>
      <c r="CW301" s="41" t="str">
        <f t="shared" si="454"/>
        <v/>
      </c>
      <c r="CX301" s="41" t="str">
        <f t="shared" si="454"/>
        <v/>
      </c>
      <c r="CY301" s="41" t="str">
        <f t="shared" si="454"/>
        <v/>
      </c>
      <c r="CZ301" s="41" t="str">
        <f t="shared" si="454"/>
        <v>A</v>
      </c>
      <c r="DA301" s="41" t="str">
        <f t="shared" si="454"/>
        <v/>
      </c>
      <c r="DB301" s="41" t="str">
        <f t="shared" si="454"/>
        <v/>
      </c>
      <c r="DC301" s="41" t="str">
        <f t="shared" si="454"/>
        <v/>
      </c>
      <c r="DD301" s="42" t="str">
        <f t="shared" si="454"/>
        <v/>
      </c>
      <c r="DK301" s="43"/>
      <c r="DL301" s="43"/>
      <c r="DM301" s="43"/>
      <c r="DN301" s="21" t="str">
        <f t="shared" ref="DN301:DR309" si="455">(IF(AQ301="","",IF(BP301&gt;CO301,"H",IF(BP301&lt;CO301,"A","D"))))</f>
        <v/>
      </c>
      <c r="DO301" s="21" t="str">
        <f t="shared" si="455"/>
        <v/>
      </c>
      <c r="DP301" s="21" t="str">
        <f t="shared" si="455"/>
        <v/>
      </c>
      <c r="DQ301" s="21" t="str">
        <f t="shared" si="455"/>
        <v/>
      </c>
      <c r="DR301" s="21" t="str">
        <f t="shared" si="455"/>
        <v/>
      </c>
      <c r="DT301" s="17" t="str">
        <f t="shared" ref="DT301:DT310" si="456">L301</f>
        <v>Broadbridge Heath</v>
      </c>
      <c r="DU301" s="45">
        <f>SUM(EB301:ED301)</f>
        <v>2</v>
      </c>
      <c r="DV301" s="46">
        <f>COUNTIF($CU301:$DR301,"H")</f>
        <v>0</v>
      </c>
      <c r="DW301" s="46">
        <f>COUNTIF($CU301:$DR301,"D")</f>
        <v>0</v>
      </c>
      <c r="DX301" s="46">
        <f>COUNTIF($CU301:$DR301,"A")</f>
        <v>1</v>
      </c>
      <c r="DY301" s="46">
        <f>COUNTIF(CU$301:CU$310,"A")</f>
        <v>0</v>
      </c>
      <c r="DZ301" s="46">
        <f>COUNTIF(CU$301:CU$310,"D")</f>
        <v>1</v>
      </c>
      <c r="EA301" s="46">
        <f>COUNTIF(CU$301:CU$310,"H")</f>
        <v>0</v>
      </c>
      <c r="EB301" s="45">
        <f>DV301+DY301</f>
        <v>0</v>
      </c>
      <c r="EC301" s="45">
        <f t="shared" ref="EC301:ED310" si="457">DW301+DZ301</f>
        <v>1</v>
      </c>
      <c r="ED301" s="45">
        <f t="shared" si="457"/>
        <v>1</v>
      </c>
      <c r="EE301" s="47">
        <f>SUM($AW301:$BT301)+SUM(BV$301:BV$310)</f>
        <v>4</v>
      </c>
      <c r="EF301" s="47">
        <f>SUM($BV301:$CS301)+SUM(AW$301:AW$310)</f>
        <v>9</v>
      </c>
      <c r="EG301" s="45">
        <f>(EB301*3)+EC301</f>
        <v>1</v>
      </c>
      <c r="EH301" s="47">
        <f>EE301-EF301</f>
        <v>-5</v>
      </c>
      <c r="EI301" s="44"/>
      <c r="EJ301" s="46">
        <f t="shared" ref="EJ301:EJ310" si="458">VLOOKUP($DT301,$B$301:$J$310,2,0)</f>
        <v>18</v>
      </c>
      <c r="EK301" s="46">
        <f t="shared" ref="EK301:EK310" si="459">VLOOKUP($DT301,$B$301:$J$310,3,0)</f>
        <v>1</v>
      </c>
      <c r="EL301" s="46">
        <f t="shared" ref="EL301:EL310" si="460">VLOOKUP($DT301,$B$301:$J$310,4,0)</f>
        <v>1</v>
      </c>
      <c r="EM301" s="46">
        <f t="shared" ref="EM301:EM310" si="461">VLOOKUP($DT301,$B$301:$J$310,5,0)</f>
        <v>16</v>
      </c>
      <c r="EN301" s="46">
        <f t="shared" ref="EN301:EN310" si="462">VLOOKUP($DT301,$B$301:$J$310,6,0)</f>
        <v>21</v>
      </c>
      <c r="EO301" s="46">
        <f t="shared" ref="EO301:EO310" si="463">VLOOKUP($DT301,$B$301:$J$310,7,0)</f>
        <v>79</v>
      </c>
      <c r="EP301" s="46">
        <f t="shared" ref="EP301:EP310" si="464">VLOOKUP($DT301,$B$301:$J$310,8,0)</f>
        <v>4</v>
      </c>
      <c r="EQ301" s="46">
        <f t="shared" ref="EQ301:EQ310" si="465">VLOOKUP($DT301,$B$301:$J$310,9,0)</f>
        <v>-58</v>
      </c>
      <c r="ES301" s="1">
        <f>IF(DU301=EJ301,0,1)</f>
        <v>1</v>
      </c>
      <c r="ET301" s="1">
        <f>IF(EB301=EK301,0,1)</f>
        <v>1</v>
      </c>
      <c r="EU301" s="1">
        <f t="shared" ref="EU301:EZ310" si="466">IF(EC301=EL301,0,1)</f>
        <v>0</v>
      </c>
      <c r="EV301" s="1">
        <f t="shared" si="466"/>
        <v>1</v>
      </c>
      <c r="EW301" s="1">
        <f t="shared" si="466"/>
        <v>1</v>
      </c>
      <c r="EX301" s="1">
        <f t="shared" si="466"/>
        <v>1</v>
      </c>
      <c r="EY301" s="1">
        <f t="shared" si="466"/>
        <v>1</v>
      </c>
      <c r="EZ301" s="1">
        <f t="shared" si="466"/>
        <v>1</v>
      </c>
    </row>
    <row r="302" spans="1:164" x14ac:dyDescent="0.2">
      <c r="A302" s="1">
        <v>2</v>
      </c>
      <c r="B302" s="1" t="s">
        <v>311</v>
      </c>
      <c r="C302" s="21">
        <v>18</v>
      </c>
      <c r="D302" s="21">
        <v>11</v>
      </c>
      <c r="E302" s="21">
        <v>4</v>
      </c>
      <c r="F302" s="21">
        <v>3</v>
      </c>
      <c r="G302" s="21">
        <v>52</v>
      </c>
      <c r="H302" s="21">
        <v>22</v>
      </c>
      <c r="I302" s="18">
        <v>37</v>
      </c>
      <c r="J302" s="21">
        <v>30</v>
      </c>
      <c r="L302" s="48" t="s">
        <v>523</v>
      </c>
      <c r="M302" s="85"/>
      <c r="N302" s="50"/>
      <c r="O302" s="86"/>
      <c r="P302" s="103"/>
      <c r="Q302" s="86"/>
      <c r="R302" s="52" t="s">
        <v>208</v>
      </c>
      <c r="S302" s="53"/>
      <c r="T302" s="53"/>
      <c r="U302" s="53"/>
      <c r="V302" s="70"/>
      <c r="AA302" s="48" t="s">
        <v>523</v>
      </c>
      <c r="AB302" s="85"/>
      <c r="AC302" s="50"/>
      <c r="AD302" s="86"/>
      <c r="AE302" s="103"/>
      <c r="AF302" s="86"/>
      <c r="AG302" s="52" t="s">
        <v>449</v>
      </c>
      <c r="AH302" s="53"/>
      <c r="AI302" s="53"/>
      <c r="AJ302" s="53"/>
      <c r="AK302" s="70"/>
      <c r="AW302" s="58" t="str">
        <f t="shared" ref="AW302:AZ310" si="467">(IF(M302="","",(IF(MID(M302,2,1)="-",LEFT(M302,1),LEFT(M302,2)))+0))</f>
        <v/>
      </c>
      <c r="AX302" s="59"/>
      <c r="AY302" s="60" t="str">
        <f t="shared" si="450"/>
        <v/>
      </c>
      <c r="AZ302" s="60" t="str">
        <f t="shared" si="450"/>
        <v/>
      </c>
      <c r="BA302" s="60" t="str">
        <f t="shared" si="450"/>
        <v/>
      </c>
      <c r="BB302" s="60">
        <f t="shared" si="450"/>
        <v>1</v>
      </c>
      <c r="BC302" s="60" t="str">
        <f t="shared" si="450"/>
        <v/>
      </c>
      <c r="BD302" s="60" t="str">
        <f t="shared" si="450"/>
        <v/>
      </c>
      <c r="BE302" s="60" t="str">
        <f t="shared" si="450"/>
        <v/>
      </c>
      <c r="BF302" s="61" t="str">
        <f t="shared" si="450"/>
        <v/>
      </c>
      <c r="BM302" s="43"/>
      <c r="BN302" s="43"/>
      <c r="BO302" s="43"/>
      <c r="BP302" s="43" t="str">
        <f t="shared" si="451"/>
        <v/>
      </c>
      <c r="BQ302" s="43" t="str">
        <f t="shared" si="451"/>
        <v/>
      </c>
      <c r="BR302" s="43" t="str">
        <f t="shared" si="451"/>
        <v/>
      </c>
      <c r="BS302" s="43" t="str">
        <f t="shared" si="451"/>
        <v/>
      </c>
      <c r="BT302" s="43" t="str">
        <f t="shared" si="451"/>
        <v/>
      </c>
      <c r="BU302" s="44"/>
      <c r="BV302" s="58" t="str">
        <f t="shared" ref="BV302:BY310" si="468">(IF(M302="","",IF(RIGHT(M302,2)="10",RIGHT(M302,2),RIGHT(M302,1))+0))</f>
        <v/>
      </c>
      <c r="BW302" s="59"/>
      <c r="BX302" s="60" t="str">
        <f t="shared" si="452"/>
        <v/>
      </c>
      <c r="BY302" s="60" t="str">
        <f t="shared" si="452"/>
        <v/>
      </c>
      <c r="BZ302" s="60" t="str">
        <f t="shared" si="452"/>
        <v/>
      </c>
      <c r="CA302" s="60">
        <f t="shared" si="452"/>
        <v>0</v>
      </c>
      <c r="CB302" s="60" t="str">
        <f t="shared" si="452"/>
        <v/>
      </c>
      <c r="CC302" s="60" t="str">
        <f t="shared" si="452"/>
        <v/>
      </c>
      <c r="CD302" s="60" t="str">
        <f t="shared" si="452"/>
        <v/>
      </c>
      <c r="CE302" s="61" t="str">
        <f t="shared" si="452"/>
        <v/>
      </c>
      <c r="CL302" s="43"/>
      <c r="CM302" s="43"/>
      <c r="CN302" s="43"/>
      <c r="CO302" s="43" t="str">
        <f t="shared" si="453"/>
        <v/>
      </c>
      <c r="CP302" s="43" t="str">
        <f t="shared" si="453"/>
        <v/>
      </c>
      <c r="CQ302" s="43" t="str">
        <f t="shared" si="453"/>
        <v/>
      </c>
      <c r="CR302" s="43" t="str">
        <f t="shared" si="453"/>
        <v/>
      </c>
      <c r="CS302" s="43" t="str">
        <f t="shared" si="453"/>
        <v/>
      </c>
      <c r="CU302" s="58" t="str">
        <f t="shared" ref="CU302:CX310" si="469">(IF(M302="","",IF(AW302&gt;BV302,"H",IF(AW302&lt;BV302,"A","D"))))</f>
        <v/>
      </c>
      <c r="CV302" s="59"/>
      <c r="CW302" s="60" t="str">
        <f t="shared" si="454"/>
        <v/>
      </c>
      <c r="CX302" s="60" t="str">
        <f t="shared" si="454"/>
        <v/>
      </c>
      <c r="CY302" s="60" t="str">
        <f t="shared" si="454"/>
        <v/>
      </c>
      <c r="CZ302" s="60" t="str">
        <f t="shared" si="454"/>
        <v>H</v>
      </c>
      <c r="DA302" s="60" t="str">
        <f t="shared" si="454"/>
        <v/>
      </c>
      <c r="DB302" s="60" t="str">
        <f t="shared" si="454"/>
        <v/>
      </c>
      <c r="DC302" s="60" t="str">
        <f t="shared" si="454"/>
        <v/>
      </c>
      <c r="DD302" s="61" t="str">
        <f t="shared" si="454"/>
        <v/>
      </c>
      <c r="DK302" s="43"/>
      <c r="DL302" s="43"/>
      <c r="DM302" s="43"/>
      <c r="DN302" s="21" t="str">
        <f t="shared" si="455"/>
        <v/>
      </c>
      <c r="DO302" s="21" t="str">
        <f t="shared" si="455"/>
        <v/>
      </c>
      <c r="DP302" s="21" t="str">
        <f t="shared" si="455"/>
        <v/>
      </c>
      <c r="DQ302" s="21" t="str">
        <f t="shared" si="455"/>
        <v/>
      </c>
      <c r="DR302" s="21" t="str">
        <f t="shared" si="455"/>
        <v/>
      </c>
      <c r="DT302" s="17" t="str">
        <f t="shared" si="456"/>
        <v>Chessington &amp; Hook United</v>
      </c>
      <c r="DU302" s="45">
        <f t="shared" ref="DU302:DU310" si="470">SUM(EB302:ED302)</f>
        <v>2</v>
      </c>
      <c r="DV302" s="46">
        <f t="shared" ref="DV302:DV310" si="471">COUNTIF($CU302:$DR302,"H")</f>
        <v>1</v>
      </c>
      <c r="DW302" s="46">
        <f t="shared" ref="DW302:DW310" si="472">COUNTIF($CU302:$DR302,"D")</f>
        <v>0</v>
      </c>
      <c r="DX302" s="46">
        <f t="shared" ref="DX302:DX310" si="473">COUNTIF($CU302:$DR302,"A")</f>
        <v>0</v>
      </c>
      <c r="DY302" s="46">
        <f>COUNTIF(CV$301:CV$310,"A")</f>
        <v>0</v>
      </c>
      <c r="DZ302" s="46">
        <f>COUNTIF(CV$301:CV$310,"D")</f>
        <v>0</v>
      </c>
      <c r="EA302" s="46">
        <f>COUNTIF(CV$301:CV$310,"H")</f>
        <v>1</v>
      </c>
      <c r="EB302" s="45">
        <f t="shared" ref="EB302:EB310" si="474">DV302+DY302</f>
        <v>1</v>
      </c>
      <c r="EC302" s="45">
        <f t="shared" si="457"/>
        <v>0</v>
      </c>
      <c r="ED302" s="45">
        <f t="shared" si="457"/>
        <v>1</v>
      </c>
      <c r="EE302" s="47">
        <f>SUM($AW302:$BT302)+SUM(BW$301:BW$310)</f>
        <v>2</v>
      </c>
      <c r="EF302" s="47">
        <f>SUM($BV302:$CS302)+SUM(AX$301:AX$310)</f>
        <v>2</v>
      </c>
      <c r="EG302" s="45">
        <f t="shared" ref="EG302:EG310" si="475">(EB302*3)+EC302</f>
        <v>3</v>
      </c>
      <c r="EH302" s="47">
        <f t="shared" ref="EH302:EH310" si="476">EE302-EF302</f>
        <v>0</v>
      </c>
      <c r="EI302" s="44"/>
      <c r="EJ302" s="46">
        <f t="shared" si="458"/>
        <v>18</v>
      </c>
      <c r="EK302" s="46">
        <f t="shared" si="459"/>
        <v>10</v>
      </c>
      <c r="EL302" s="46">
        <f t="shared" si="460"/>
        <v>2</v>
      </c>
      <c r="EM302" s="46">
        <f t="shared" si="461"/>
        <v>6</v>
      </c>
      <c r="EN302" s="46">
        <f t="shared" si="462"/>
        <v>45</v>
      </c>
      <c r="EO302" s="46">
        <f t="shared" si="463"/>
        <v>36</v>
      </c>
      <c r="EP302" s="46">
        <f t="shared" si="464"/>
        <v>32</v>
      </c>
      <c r="EQ302" s="46">
        <f t="shared" si="465"/>
        <v>9</v>
      </c>
      <c r="ES302" s="1">
        <f t="shared" ref="ES302:ES310" si="477">IF(DU302=EJ302,0,1)</f>
        <v>1</v>
      </c>
      <c r="ET302" s="1">
        <f t="shared" ref="ET302:ET310" si="478">IF(EB302=EK302,0,1)</f>
        <v>1</v>
      </c>
      <c r="EU302" s="1">
        <f t="shared" si="466"/>
        <v>1</v>
      </c>
      <c r="EV302" s="1">
        <f t="shared" si="466"/>
        <v>1</v>
      </c>
      <c r="EW302" s="1">
        <f t="shared" si="466"/>
        <v>1</v>
      </c>
      <c r="EX302" s="1">
        <f t="shared" si="466"/>
        <v>1</v>
      </c>
      <c r="EY302" s="1">
        <f t="shared" si="466"/>
        <v>1</v>
      </c>
      <c r="EZ302" s="1">
        <f t="shared" si="466"/>
        <v>1</v>
      </c>
    </row>
    <row r="303" spans="1:164" x14ac:dyDescent="0.2">
      <c r="A303" s="1">
        <v>3</v>
      </c>
      <c r="B303" s="1" t="s">
        <v>524</v>
      </c>
      <c r="C303" s="21">
        <v>18</v>
      </c>
      <c r="D303" s="21">
        <v>12</v>
      </c>
      <c r="E303" s="21">
        <v>1</v>
      </c>
      <c r="F303" s="21">
        <v>5</v>
      </c>
      <c r="G303" s="21">
        <v>52</v>
      </c>
      <c r="H303" s="21">
        <v>27</v>
      </c>
      <c r="I303" s="18">
        <v>37</v>
      </c>
      <c r="J303" s="21">
        <v>25</v>
      </c>
      <c r="L303" s="48" t="s">
        <v>525</v>
      </c>
      <c r="M303" s="85"/>
      <c r="N303" s="86"/>
      <c r="O303" s="50"/>
      <c r="P303" s="103"/>
      <c r="Q303" s="86"/>
      <c r="R303" s="52" t="s">
        <v>141</v>
      </c>
      <c r="S303" s="86"/>
      <c r="T303" s="86"/>
      <c r="U303" s="86"/>
      <c r="V303" s="90"/>
      <c r="AA303" s="48" t="s">
        <v>525</v>
      </c>
      <c r="AB303" s="85"/>
      <c r="AC303" s="86"/>
      <c r="AD303" s="50"/>
      <c r="AE303" s="103"/>
      <c r="AF303" s="86"/>
      <c r="AG303" s="52" t="s">
        <v>494</v>
      </c>
      <c r="AH303" s="86"/>
      <c r="AI303" s="86"/>
      <c r="AJ303" s="86"/>
      <c r="AK303" s="90"/>
      <c r="AW303" s="58" t="str">
        <f t="shared" si="467"/>
        <v/>
      </c>
      <c r="AX303" s="60" t="str">
        <f t="shared" si="467"/>
        <v/>
      </c>
      <c r="AY303" s="59"/>
      <c r="AZ303" s="60" t="str">
        <f t="shared" si="450"/>
        <v/>
      </c>
      <c r="BA303" s="60" t="str">
        <f t="shared" si="450"/>
        <v/>
      </c>
      <c r="BB303" s="60">
        <f t="shared" si="450"/>
        <v>3</v>
      </c>
      <c r="BC303" s="60" t="str">
        <f t="shared" si="450"/>
        <v/>
      </c>
      <c r="BD303" s="60" t="str">
        <f t="shared" si="450"/>
        <v/>
      </c>
      <c r="BE303" s="60" t="str">
        <f t="shared" si="450"/>
        <v/>
      </c>
      <c r="BF303" s="61" t="str">
        <f t="shared" si="450"/>
        <v/>
      </c>
      <c r="BM303" s="43"/>
      <c r="BN303" s="43"/>
      <c r="BO303" s="43"/>
      <c r="BP303" s="43" t="str">
        <f t="shared" si="451"/>
        <v/>
      </c>
      <c r="BQ303" s="43" t="str">
        <f t="shared" si="451"/>
        <v/>
      </c>
      <c r="BR303" s="43" t="str">
        <f t="shared" si="451"/>
        <v/>
      </c>
      <c r="BS303" s="43" t="str">
        <f t="shared" si="451"/>
        <v/>
      </c>
      <c r="BT303" s="43" t="str">
        <f t="shared" si="451"/>
        <v/>
      </c>
      <c r="BU303" s="44"/>
      <c r="BV303" s="58" t="str">
        <f t="shared" si="468"/>
        <v/>
      </c>
      <c r="BW303" s="60" t="str">
        <f t="shared" si="468"/>
        <v/>
      </c>
      <c r="BX303" s="59"/>
      <c r="BY303" s="60" t="str">
        <f t="shared" si="452"/>
        <v/>
      </c>
      <c r="BZ303" s="60" t="str">
        <f t="shared" si="452"/>
        <v/>
      </c>
      <c r="CA303" s="60">
        <f t="shared" si="452"/>
        <v>2</v>
      </c>
      <c r="CB303" s="60" t="str">
        <f t="shared" si="452"/>
        <v/>
      </c>
      <c r="CC303" s="60" t="str">
        <f t="shared" si="452"/>
        <v/>
      </c>
      <c r="CD303" s="60" t="str">
        <f t="shared" si="452"/>
        <v/>
      </c>
      <c r="CE303" s="61" t="str">
        <f t="shared" si="452"/>
        <v/>
      </c>
      <c r="CL303" s="43"/>
      <c r="CM303" s="43"/>
      <c r="CN303" s="43"/>
      <c r="CO303" s="43" t="str">
        <f t="shared" si="453"/>
        <v/>
      </c>
      <c r="CP303" s="43" t="str">
        <f t="shared" si="453"/>
        <v/>
      </c>
      <c r="CQ303" s="43" t="str">
        <f t="shared" si="453"/>
        <v/>
      </c>
      <c r="CR303" s="43" t="str">
        <f t="shared" si="453"/>
        <v/>
      </c>
      <c r="CS303" s="43" t="str">
        <f t="shared" si="453"/>
        <v/>
      </c>
      <c r="CU303" s="58" t="str">
        <f t="shared" si="469"/>
        <v/>
      </c>
      <c r="CV303" s="60" t="str">
        <f t="shared" si="469"/>
        <v/>
      </c>
      <c r="CW303" s="59"/>
      <c r="CX303" s="60" t="str">
        <f t="shared" si="454"/>
        <v/>
      </c>
      <c r="CY303" s="60" t="str">
        <f t="shared" si="454"/>
        <v/>
      </c>
      <c r="CZ303" s="60" t="str">
        <f t="shared" si="454"/>
        <v>H</v>
      </c>
      <c r="DA303" s="60" t="str">
        <f t="shared" si="454"/>
        <v/>
      </c>
      <c r="DB303" s="60" t="str">
        <f t="shared" si="454"/>
        <v/>
      </c>
      <c r="DC303" s="60" t="str">
        <f t="shared" si="454"/>
        <v/>
      </c>
      <c r="DD303" s="61" t="str">
        <f t="shared" si="454"/>
        <v/>
      </c>
      <c r="DK303" s="43"/>
      <c r="DL303" s="43"/>
      <c r="DM303" s="43"/>
      <c r="DN303" s="21" t="str">
        <f t="shared" si="455"/>
        <v/>
      </c>
      <c r="DO303" s="21" t="str">
        <f t="shared" si="455"/>
        <v/>
      </c>
      <c r="DP303" s="21" t="str">
        <f t="shared" si="455"/>
        <v/>
      </c>
      <c r="DQ303" s="21" t="str">
        <f t="shared" si="455"/>
        <v/>
      </c>
      <c r="DR303" s="21" t="str">
        <f t="shared" si="455"/>
        <v/>
      </c>
      <c r="DT303" s="17" t="str">
        <f t="shared" si="456"/>
        <v>Cobham</v>
      </c>
      <c r="DU303" s="45">
        <f t="shared" si="470"/>
        <v>2</v>
      </c>
      <c r="DV303" s="46">
        <f t="shared" si="471"/>
        <v>1</v>
      </c>
      <c r="DW303" s="46">
        <f t="shared" si="472"/>
        <v>0</v>
      </c>
      <c r="DX303" s="46">
        <f t="shared" si="473"/>
        <v>0</v>
      </c>
      <c r="DY303" s="46">
        <f>COUNTIF(CW$301:CW$310,"A")</f>
        <v>1</v>
      </c>
      <c r="DZ303" s="46">
        <f>COUNTIF(CW$301:CW$310,"D")</f>
        <v>0</v>
      </c>
      <c r="EA303" s="46">
        <f>COUNTIF(CW$301:CW$310,"H")</f>
        <v>0</v>
      </c>
      <c r="EB303" s="45">
        <f t="shared" si="474"/>
        <v>2</v>
      </c>
      <c r="EC303" s="45">
        <f t="shared" si="457"/>
        <v>0</v>
      </c>
      <c r="ED303" s="45">
        <f t="shared" si="457"/>
        <v>0</v>
      </c>
      <c r="EE303" s="47">
        <f>SUM($AW303:$BT303)+SUM(BX$301:BX$310)</f>
        <v>5</v>
      </c>
      <c r="EF303" s="47">
        <f>SUM($BV303:$CS303)+SUM(AY$301:AY$310)</f>
        <v>3</v>
      </c>
      <c r="EG303" s="45">
        <f t="shared" si="475"/>
        <v>6</v>
      </c>
      <c r="EH303" s="47">
        <f t="shared" si="476"/>
        <v>2</v>
      </c>
      <c r="EI303" s="44"/>
      <c r="EJ303" s="46">
        <f t="shared" si="458"/>
        <v>18</v>
      </c>
      <c r="EK303" s="46">
        <f t="shared" si="459"/>
        <v>8</v>
      </c>
      <c r="EL303" s="46">
        <f t="shared" si="460"/>
        <v>2</v>
      </c>
      <c r="EM303" s="46">
        <f t="shared" si="461"/>
        <v>8</v>
      </c>
      <c r="EN303" s="46">
        <f t="shared" si="462"/>
        <v>29</v>
      </c>
      <c r="EO303" s="46">
        <f t="shared" si="463"/>
        <v>32</v>
      </c>
      <c r="EP303" s="46">
        <f t="shared" si="464"/>
        <v>26</v>
      </c>
      <c r="EQ303" s="46">
        <f t="shared" si="465"/>
        <v>-3</v>
      </c>
      <c r="ES303" s="1">
        <f t="shared" si="477"/>
        <v>1</v>
      </c>
      <c r="ET303" s="1">
        <f t="shared" si="478"/>
        <v>1</v>
      </c>
      <c r="EU303" s="1">
        <f t="shared" si="466"/>
        <v>1</v>
      </c>
      <c r="EV303" s="1">
        <f t="shared" si="466"/>
        <v>1</v>
      </c>
      <c r="EW303" s="1">
        <f t="shared" si="466"/>
        <v>1</v>
      </c>
      <c r="EX303" s="1">
        <f t="shared" si="466"/>
        <v>1</v>
      </c>
      <c r="EY303" s="1">
        <f t="shared" si="466"/>
        <v>1</v>
      </c>
      <c r="EZ303" s="1">
        <f t="shared" si="466"/>
        <v>1</v>
      </c>
    </row>
    <row r="304" spans="1:164" x14ac:dyDescent="0.2">
      <c r="A304" s="1">
        <v>4</v>
      </c>
      <c r="B304" s="1" t="s">
        <v>460</v>
      </c>
      <c r="C304" s="21">
        <v>18</v>
      </c>
      <c r="D304" s="21">
        <v>11</v>
      </c>
      <c r="E304" s="21">
        <v>3</v>
      </c>
      <c r="F304" s="21">
        <v>4</v>
      </c>
      <c r="G304" s="21">
        <v>47</v>
      </c>
      <c r="H304" s="21">
        <v>27</v>
      </c>
      <c r="I304" s="18">
        <v>36</v>
      </c>
      <c r="J304" s="21">
        <v>20</v>
      </c>
      <c r="L304" s="48" t="s">
        <v>519</v>
      </c>
      <c r="M304" s="102"/>
      <c r="N304" s="103"/>
      <c r="O304" s="103"/>
      <c r="P304" s="50"/>
      <c r="Q304" s="103"/>
      <c r="R304" s="52" t="s">
        <v>157</v>
      </c>
      <c r="S304" s="103"/>
      <c r="T304" s="103"/>
      <c r="U304" s="103"/>
      <c r="V304" s="104"/>
      <c r="AA304" s="48" t="s">
        <v>519</v>
      </c>
      <c r="AB304" s="102"/>
      <c r="AC304" s="103"/>
      <c r="AD304" s="103"/>
      <c r="AE304" s="50"/>
      <c r="AF304" s="103"/>
      <c r="AG304" s="52" t="s">
        <v>382</v>
      </c>
      <c r="AH304" s="103"/>
      <c r="AI304" s="103"/>
      <c r="AJ304" s="103"/>
      <c r="AK304" s="104"/>
      <c r="AW304" s="58" t="str">
        <f t="shared" si="467"/>
        <v/>
      </c>
      <c r="AX304" s="60" t="str">
        <f t="shared" si="467"/>
        <v/>
      </c>
      <c r="AY304" s="60" t="str">
        <f t="shared" si="467"/>
        <v/>
      </c>
      <c r="AZ304" s="59"/>
      <c r="BA304" s="60" t="str">
        <f t="shared" si="450"/>
        <v/>
      </c>
      <c r="BB304" s="60">
        <f t="shared" si="450"/>
        <v>3</v>
      </c>
      <c r="BC304" s="60" t="str">
        <f t="shared" si="450"/>
        <v/>
      </c>
      <c r="BD304" s="60" t="str">
        <f t="shared" si="450"/>
        <v/>
      </c>
      <c r="BE304" s="60" t="str">
        <f t="shared" si="450"/>
        <v/>
      </c>
      <c r="BF304" s="61" t="str">
        <f t="shared" si="450"/>
        <v/>
      </c>
      <c r="BM304" s="43"/>
      <c r="BN304" s="43"/>
      <c r="BO304" s="43"/>
      <c r="BP304" s="43" t="str">
        <f t="shared" si="451"/>
        <v/>
      </c>
      <c r="BQ304" s="43" t="str">
        <f t="shared" si="451"/>
        <v/>
      </c>
      <c r="BR304" s="43" t="str">
        <f t="shared" si="451"/>
        <v/>
      </c>
      <c r="BS304" s="43" t="str">
        <f t="shared" si="451"/>
        <v/>
      </c>
      <c r="BT304" s="43" t="str">
        <f t="shared" si="451"/>
        <v/>
      </c>
      <c r="BU304" s="44"/>
      <c r="BV304" s="58" t="str">
        <f t="shared" si="468"/>
        <v/>
      </c>
      <c r="BW304" s="60" t="str">
        <f t="shared" si="468"/>
        <v/>
      </c>
      <c r="BX304" s="60" t="str">
        <f t="shared" si="468"/>
        <v/>
      </c>
      <c r="BY304" s="59"/>
      <c r="BZ304" s="60" t="str">
        <f t="shared" si="452"/>
        <v/>
      </c>
      <c r="CA304" s="60">
        <f t="shared" si="452"/>
        <v>3</v>
      </c>
      <c r="CB304" s="60" t="str">
        <f t="shared" si="452"/>
        <v/>
      </c>
      <c r="CC304" s="60" t="str">
        <f t="shared" si="452"/>
        <v/>
      </c>
      <c r="CD304" s="60" t="str">
        <f t="shared" si="452"/>
        <v/>
      </c>
      <c r="CE304" s="61" t="str">
        <f t="shared" si="452"/>
        <v/>
      </c>
      <c r="CL304" s="43"/>
      <c r="CM304" s="43"/>
      <c r="CN304" s="43"/>
      <c r="CO304" s="43" t="str">
        <f t="shared" si="453"/>
        <v/>
      </c>
      <c r="CP304" s="43" t="str">
        <f t="shared" si="453"/>
        <v/>
      </c>
      <c r="CQ304" s="43" t="str">
        <f t="shared" si="453"/>
        <v/>
      </c>
      <c r="CR304" s="43" t="str">
        <f t="shared" si="453"/>
        <v/>
      </c>
      <c r="CS304" s="43" t="str">
        <f t="shared" si="453"/>
        <v/>
      </c>
      <c r="CU304" s="58" t="str">
        <f t="shared" si="469"/>
        <v/>
      </c>
      <c r="CV304" s="60" t="str">
        <f t="shared" si="469"/>
        <v/>
      </c>
      <c r="CW304" s="60" t="str">
        <f t="shared" si="469"/>
        <v/>
      </c>
      <c r="CX304" s="59"/>
      <c r="CY304" s="60" t="str">
        <f t="shared" si="454"/>
        <v/>
      </c>
      <c r="CZ304" s="60" t="str">
        <f t="shared" si="454"/>
        <v>D</v>
      </c>
      <c r="DA304" s="60" t="str">
        <f t="shared" si="454"/>
        <v/>
      </c>
      <c r="DB304" s="60" t="str">
        <f t="shared" si="454"/>
        <v/>
      </c>
      <c r="DC304" s="60" t="str">
        <f t="shared" si="454"/>
        <v/>
      </c>
      <c r="DD304" s="61" t="str">
        <f t="shared" si="454"/>
        <v/>
      </c>
      <c r="DK304" s="43"/>
      <c r="DL304" s="43"/>
      <c r="DM304" s="43"/>
      <c r="DN304" s="21" t="str">
        <f t="shared" si="455"/>
        <v/>
      </c>
      <c r="DO304" s="21" t="str">
        <f t="shared" si="455"/>
        <v/>
      </c>
      <c r="DP304" s="21" t="str">
        <f t="shared" si="455"/>
        <v/>
      </c>
      <c r="DQ304" s="21" t="str">
        <f t="shared" si="455"/>
        <v/>
      </c>
      <c r="DR304" s="21" t="str">
        <f t="shared" si="455"/>
        <v/>
      </c>
      <c r="DT304" s="17" t="str">
        <f t="shared" si="456"/>
        <v>Crawley Town</v>
      </c>
      <c r="DU304" s="45">
        <f t="shared" si="470"/>
        <v>2</v>
      </c>
      <c r="DV304" s="46">
        <f t="shared" si="471"/>
        <v>0</v>
      </c>
      <c r="DW304" s="46">
        <f t="shared" si="472"/>
        <v>1</v>
      </c>
      <c r="DX304" s="46">
        <f t="shared" si="473"/>
        <v>0</v>
      </c>
      <c r="DY304" s="46">
        <f>COUNTIF(CX$301:CX$310,"A")</f>
        <v>1</v>
      </c>
      <c r="DZ304" s="46">
        <f>COUNTIF(CX$301:CX$310,"D")</f>
        <v>0</v>
      </c>
      <c r="EA304" s="46">
        <f>COUNTIF(CX$301:CX$310,"H")</f>
        <v>0</v>
      </c>
      <c r="EB304" s="45">
        <f t="shared" si="474"/>
        <v>1</v>
      </c>
      <c r="EC304" s="45">
        <f t="shared" si="457"/>
        <v>1</v>
      </c>
      <c r="ED304" s="45">
        <f t="shared" si="457"/>
        <v>0</v>
      </c>
      <c r="EE304" s="47">
        <f>SUM($AW304:$BT304)+SUM(BY$301:BY$310)</f>
        <v>6</v>
      </c>
      <c r="EF304" s="47">
        <f>SUM($BV304:$CS304)+SUM(AZ$301:AZ$310)</f>
        <v>3</v>
      </c>
      <c r="EG304" s="45">
        <f t="shared" si="475"/>
        <v>4</v>
      </c>
      <c r="EH304" s="47">
        <f t="shared" si="476"/>
        <v>3</v>
      </c>
      <c r="EI304" s="44"/>
      <c r="EJ304" s="46">
        <f t="shared" si="458"/>
        <v>18</v>
      </c>
      <c r="EK304" s="46">
        <f t="shared" si="459"/>
        <v>13</v>
      </c>
      <c r="EL304" s="46">
        <f t="shared" si="460"/>
        <v>2</v>
      </c>
      <c r="EM304" s="46">
        <f t="shared" si="461"/>
        <v>3</v>
      </c>
      <c r="EN304" s="46">
        <f t="shared" si="462"/>
        <v>69</v>
      </c>
      <c r="EO304" s="46">
        <f t="shared" si="463"/>
        <v>27</v>
      </c>
      <c r="EP304" s="46">
        <f t="shared" si="464"/>
        <v>41</v>
      </c>
      <c r="EQ304" s="46">
        <f t="shared" si="465"/>
        <v>42</v>
      </c>
      <c r="ES304" s="1">
        <f t="shared" si="477"/>
        <v>1</v>
      </c>
      <c r="ET304" s="1">
        <f t="shared" si="478"/>
        <v>1</v>
      </c>
      <c r="EU304" s="1">
        <f t="shared" si="466"/>
        <v>1</v>
      </c>
      <c r="EV304" s="1">
        <f t="shared" si="466"/>
        <v>1</v>
      </c>
      <c r="EW304" s="1">
        <f t="shared" si="466"/>
        <v>1</v>
      </c>
      <c r="EX304" s="1">
        <f t="shared" si="466"/>
        <v>1</v>
      </c>
      <c r="EY304" s="1">
        <f t="shared" si="466"/>
        <v>1</v>
      </c>
      <c r="EZ304" s="1">
        <f t="shared" si="466"/>
        <v>1</v>
      </c>
    </row>
    <row r="305" spans="1:164" x14ac:dyDescent="0.2">
      <c r="A305" s="1">
        <v>5</v>
      </c>
      <c r="B305" s="1" t="s">
        <v>523</v>
      </c>
      <c r="C305" s="21">
        <v>18</v>
      </c>
      <c r="D305" s="21">
        <v>10</v>
      </c>
      <c r="E305" s="21">
        <v>2</v>
      </c>
      <c r="F305" s="21">
        <v>6</v>
      </c>
      <c r="G305" s="21">
        <v>45</v>
      </c>
      <c r="H305" s="21">
        <v>36</v>
      </c>
      <c r="I305" s="18">
        <v>32</v>
      </c>
      <c r="J305" s="21">
        <v>9</v>
      </c>
      <c r="L305" s="48" t="s">
        <v>526</v>
      </c>
      <c r="M305" s="85"/>
      <c r="N305" s="86"/>
      <c r="O305" s="86"/>
      <c r="P305" s="103"/>
      <c r="Q305" s="50"/>
      <c r="R305" s="52" t="s">
        <v>139</v>
      </c>
      <c r="S305" s="86"/>
      <c r="T305" s="86"/>
      <c r="U305" s="86"/>
      <c r="V305" s="90"/>
      <c r="AA305" s="48" t="s">
        <v>526</v>
      </c>
      <c r="AB305" s="85"/>
      <c r="AC305" s="86"/>
      <c r="AD305" s="86"/>
      <c r="AE305" s="103"/>
      <c r="AF305" s="50"/>
      <c r="AG305" s="52" t="s">
        <v>527</v>
      </c>
      <c r="AH305" s="86"/>
      <c r="AI305" s="86"/>
      <c r="AJ305" s="86"/>
      <c r="AK305" s="90"/>
      <c r="AW305" s="58" t="str">
        <f t="shared" si="467"/>
        <v/>
      </c>
      <c r="AX305" s="60" t="str">
        <f t="shared" si="467"/>
        <v/>
      </c>
      <c r="AY305" s="60" t="str">
        <f t="shared" si="467"/>
        <v/>
      </c>
      <c r="AZ305" s="60" t="str">
        <f t="shared" si="467"/>
        <v/>
      </c>
      <c r="BA305" s="59"/>
      <c r="BB305" s="60">
        <f>(IF(R305="","",(IF(MID(R305,2,1)="-",LEFT(R305,1),LEFT(R305,2)))+0))</f>
        <v>0</v>
      </c>
      <c r="BC305" s="60" t="str">
        <f>(IF(S305="","",(IF(MID(S305,2,1)="-",LEFT(S305,1),LEFT(S305,2)))+0))</f>
        <v/>
      </c>
      <c r="BD305" s="60" t="str">
        <f>(IF(T305="","",(IF(MID(T305,2,1)="-",LEFT(T305,1),LEFT(T305,2)))+0))</f>
        <v/>
      </c>
      <c r="BE305" s="60" t="str">
        <f>(IF(U305="","",(IF(MID(U305,2,1)="-",LEFT(U305,1),LEFT(U305,2)))+0))</f>
        <v/>
      </c>
      <c r="BF305" s="61" t="str">
        <f>(IF(V305="","",(IF(MID(V305,2,1)="-",LEFT(V305,1),LEFT(V305,2)))+0))</f>
        <v/>
      </c>
      <c r="BM305" s="43"/>
      <c r="BN305" s="43"/>
      <c r="BO305" s="43"/>
      <c r="BP305" s="43" t="str">
        <f t="shared" si="451"/>
        <v/>
      </c>
      <c r="BQ305" s="43" t="str">
        <f t="shared" si="451"/>
        <v/>
      </c>
      <c r="BR305" s="43" t="str">
        <f t="shared" si="451"/>
        <v/>
      </c>
      <c r="BS305" s="43" t="str">
        <f t="shared" si="451"/>
        <v/>
      </c>
      <c r="BT305" s="43" t="str">
        <f t="shared" si="451"/>
        <v/>
      </c>
      <c r="BU305" s="44"/>
      <c r="BV305" s="58" t="str">
        <f t="shared" si="468"/>
        <v/>
      </c>
      <c r="BW305" s="60" t="str">
        <f t="shared" si="468"/>
        <v/>
      </c>
      <c r="BX305" s="60" t="str">
        <f t="shared" si="468"/>
        <v/>
      </c>
      <c r="BY305" s="60" t="str">
        <f t="shared" si="468"/>
        <v/>
      </c>
      <c r="BZ305" s="59"/>
      <c r="CA305" s="60">
        <f>(IF(R305="","",IF(RIGHT(R305,2)="10",RIGHT(R305,2),RIGHT(R305,1))+0))</f>
        <v>3</v>
      </c>
      <c r="CB305" s="60" t="str">
        <f>(IF(S305="","",IF(RIGHT(S305,2)="10",RIGHT(S305,2),RIGHT(S305,1))+0))</f>
        <v/>
      </c>
      <c r="CC305" s="60" t="str">
        <f>(IF(T305="","",IF(RIGHT(T305,2)="10",RIGHT(T305,2),RIGHT(T305,1))+0))</f>
        <v/>
      </c>
      <c r="CD305" s="60" t="str">
        <f>(IF(U305="","",IF(RIGHT(U305,2)="10",RIGHT(U305,2),RIGHT(U305,1))+0))</f>
        <v/>
      </c>
      <c r="CE305" s="61" t="str">
        <f>(IF(V305="","",IF(RIGHT(V305,2)="10",RIGHT(V305,2),RIGHT(V305,1))+0))</f>
        <v/>
      </c>
      <c r="CL305" s="43"/>
      <c r="CM305" s="43"/>
      <c r="CN305" s="43"/>
      <c r="CO305" s="43" t="str">
        <f t="shared" si="453"/>
        <v/>
      </c>
      <c r="CP305" s="43" t="str">
        <f t="shared" si="453"/>
        <v/>
      </c>
      <c r="CQ305" s="43" t="str">
        <f t="shared" si="453"/>
        <v/>
      </c>
      <c r="CR305" s="43" t="str">
        <f t="shared" si="453"/>
        <v/>
      </c>
      <c r="CS305" s="43" t="str">
        <f t="shared" si="453"/>
        <v/>
      </c>
      <c r="CU305" s="58" t="str">
        <f t="shared" si="469"/>
        <v/>
      </c>
      <c r="CV305" s="60" t="str">
        <f t="shared" si="469"/>
        <v/>
      </c>
      <c r="CW305" s="60" t="str">
        <f t="shared" si="469"/>
        <v/>
      </c>
      <c r="CX305" s="60" t="str">
        <f t="shared" si="469"/>
        <v/>
      </c>
      <c r="CY305" s="59"/>
      <c r="CZ305" s="60" t="str">
        <f>(IF(R305="","",IF(BB305&gt;CA305,"H",IF(BB305&lt;CA305,"A","D"))))</f>
        <v>A</v>
      </c>
      <c r="DA305" s="60" t="str">
        <f>(IF(S305="","",IF(BC305&gt;CB305,"H",IF(BC305&lt;CB305,"A","D"))))</f>
        <v/>
      </c>
      <c r="DB305" s="60" t="str">
        <f>(IF(T305="","",IF(BD305&gt;CC305,"H",IF(BD305&lt;CC305,"A","D"))))</f>
        <v/>
      </c>
      <c r="DC305" s="60" t="str">
        <f>(IF(U305="","",IF(BE305&gt;CD305,"H",IF(BE305&lt;CD305,"A","D"))))</f>
        <v/>
      </c>
      <c r="DD305" s="61" t="str">
        <f>(IF(V305="","",IF(BF305&gt;CE305,"H",IF(BF305&lt;CE305,"A","D"))))</f>
        <v/>
      </c>
      <c r="DK305" s="43"/>
      <c r="DL305" s="43"/>
      <c r="DM305" s="43"/>
      <c r="DN305" s="21" t="str">
        <f t="shared" si="455"/>
        <v/>
      </c>
      <c r="DO305" s="21" t="str">
        <f t="shared" si="455"/>
        <v/>
      </c>
      <c r="DP305" s="21" t="str">
        <f t="shared" si="455"/>
        <v/>
      </c>
      <c r="DQ305" s="21" t="str">
        <f t="shared" si="455"/>
        <v/>
      </c>
      <c r="DR305" s="21" t="str">
        <f t="shared" si="455"/>
        <v/>
      </c>
      <c r="DT305" s="17" t="str">
        <f t="shared" si="456"/>
        <v>East Grinstead</v>
      </c>
      <c r="DU305" s="45">
        <f t="shared" si="470"/>
        <v>2</v>
      </c>
      <c r="DV305" s="46">
        <f t="shared" si="471"/>
        <v>0</v>
      </c>
      <c r="DW305" s="46">
        <f t="shared" si="472"/>
        <v>0</v>
      </c>
      <c r="DX305" s="46">
        <f t="shared" si="473"/>
        <v>1</v>
      </c>
      <c r="DY305" s="46">
        <f>COUNTIF(CY$301:CY$310,"A")</f>
        <v>0</v>
      </c>
      <c r="DZ305" s="46">
        <f>COUNTIF(CY$301:CY$310,"D")</f>
        <v>1</v>
      </c>
      <c r="EA305" s="46">
        <f>COUNTIF(CY$301:CY$310,"H")</f>
        <v>0</v>
      </c>
      <c r="EB305" s="45">
        <f t="shared" si="474"/>
        <v>0</v>
      </c>
      <c r="EC305" s="45">
        <f t="shared" si="457"/>
        <v>1</v>
      </c>
      <c r="ED305" s="45">
        <f t="shared" si="457"/>
        <v>1</v>
      </c>
      <c r="EE305" s="47">
        <f>SUM($AW305:$BT305)+SUM(BZ$301:BZ$310)</f>
        <v>2</v>
      </c>
      <c r="EF305" s="47">
        <f>SUM($BV305:$CS305)+SUM(BA$301:BA$310)</f>
        <v>5</v>
      </c>
      <c r="EG305" s="45">
        <f t="shared" si="475"/>
        <v>1</v>
      </c>
      <c r="EH305" s="47">
        <f t="shared" si="476"/>
        <v>-3</v>
      </c>
      <c r="EI305" s="44"/>
      <c r="EJ305" s="46">
        <f t="shared" si="458"/>
        <v>18</v>
      </c>
      <c r="EK305" s="46">
        <f t="shared" si="459"/>
        <v>4</v>
      </c>
      <c r="EL305" s="46">
        <f t="shared" si="460"/>
        <v>2</v>
      </c>
      <c r="EM305" s="46">
        <f t="shared" si="461"/>
        <v>12</v>
      </c>
      <c r="EN305" s="46">
        <f t="shared" si="462"/>
        <v>31</v>
      </c>
      <c r="EO305" s="46">
        <f t="shared" si="463"/>
        <v>44</v>
      </c>
      <c r="EP305" s="46">
        <f t="shared" si="464"/>
        <v>14</v>
      </c>
      <c r="EQ305" s="46">
        <f t="shared" si="465"/>
        <v>-13</v>
      </c>
      <c r="ES305" s="1">
        <f t="shared" si="477"/>
        <v>1</v>
      </c>
      <c r="ET305" s="1">
        <f t="shared" si="478"/>
        <v>1</v>
      </c>
      <c r="EU305" s="1">
        <f t="shared" si="466"/>
        <v>1</v>
      </c>
      <c r="EV305" s="1">
        <f t="shared" si="466"/>
        <v>1</v>
      </c>
      <c r="EW305" s="1">
        <f t="shared" si="466"/>
        <v>1</v>
      </c>
      <c r="EX305" s="1">
        <f t="shared" si="466"/>
        <v>1</v>
      </c>
      <c r="EY305" s="1">
        <f t="shared" si="466"/>
        <v>1</v>
      </c>
      <c r="EZ305" s="1">
        <f t="shared" si="466"/>
        <v>1</v>
      </c>
    </row>
    <row r="306" spans="1:164" x14ac:dyDescent="0.2">
      <c r="A306" s="1">
        <v>6</v>
      </c>
      <c r="B306" s="1" t="s">
        <v>525</v>
      </c>
      <c r="C306" s="21">
        <v>18</v>
      </c>
      <c r="D306" s="21">
        <v>8</v>
      </c>
      <c r="E306" s="21">
        <v>2</v>
      </c>
      <c r="F306" s="21">
        <v>8</v>
      </c>
      <c r="G306" s="21">
        <v>29</v>
      </c>
      <c r="H306" s="21">
        <v>32</v>
      </c>
      <c r="I306" s="18">
        <v>26</v>
      </c>
      <c r="J306" s="21">
        <v>-3</v>
      </c>
      <c r="L306" s="64" t="s">
        <v>274</v>
      </c>
      <c r="M306" s="65" t="s">
        <v>110</v>
      </c>
      <c r="N306" s="52" t="s">
        <v>121</v>
      </c>
      <c r="O306" s="52" t="s">
        <v>184</v>
      </c>
      <c r="P306" s="52" t="s">
        <v>139</v>
      </c>
      <c r="Q306" s="52" t="s">
        <v>100</v>
      </c>
      <c r="R306" s="50"/>
      <c r="S306" s="52" t="s">
        <v>216</v>
      </c>
      <c r="T306" s="52" t="s">
        <v>122</v>
      </c>
      <c r="U306" s="52" t="s">
        <v>100</v>
      </c>
      <c r="V306" s="67" t="s">
        <v>139</v>
      </c>
      <c r="AA306" s="64" t="s">
        <v>274</v>
      </c>
      <c r="AB306" s="65" t="s">
        <v>395</v>
      </c>
      <c r="AC306" s="52" t="s">
        <v>488</v>
      </c>
      <c r="AD306" s="52" t="s">
        <v>383</v>
      </c>
      <c r="AE306" s="52" t="s">
        <v>528</v>
      </c>
      <c r="AF306" s="52" t="s">
        <v>400</v>
      </c>
      <c r="AG306" s="50"/>
      <c r="AH306" s="52" t="s">
        <v>529</v>
      </c>
      <c r="AI306" s="52" t="s">
        <v>530</v>
      </c>
      <c r="AJ306" s="52" t="s">
        <v>493</v>
      </c>
      <c r="AK306" s="67" t="s">
        <v>492</v>
      </c>
      <c r="AW306" s="58">
        <f t="shared" si="467"/>
        <v>1</v>
      </c>
      <c r="AX306" s="60">
        <f t="shared" si="467"/>
        <v>2</v>
      </c>
      <c r="AY306" s="60">
        <f t="shared" si="467"/>
        <v>1</v>
      </c>
      <c r="AZ306" s="60">
        <f t="shared" si="467"/>
        <v>0</v>
      </c>
      <c r="BA306" s="60">
        <f>(IF(Q306="","",(IF(MID(Q306,2,1)="-",LEFT(Q306,1),LEFT(Q306,2)))+0))</f>
        <v>2</v>
      </c>
      <c r="BB306" s="59"/>
      <c r="BC306" s="60">
        <f>(IF(S306="","",(IF(MID(S306,2,1)="-",LEFT(S306,1),LEFT(S306,2)))+0))</f>
        <v>0</v>
      </c>
      <c r="BD306" s="60">
        <f>(IF(T306="","",(IF(MID(T306,2,1)="-",LEFT(T306,1),LEFT(T306,2)))+0))</f>
        <v>4</v>
      </c>
      <c r="BE306" s="60">
        <f>(IF(U306="","",(IF(MID(U306,2,1)="-",LEFT(U306,1),LEFT(U306,2)))+0))</f>
        <v>2</v>
      </c>
      <c r="BF306" s="61">
        <f>(IF(V306="","",(IF(MID(V306,2,1)="-",LEFT(V306,1),LEFT(V306,2)))+0))</f>
        <v>0</v>
      </c>
      <c r="BM306" s="43"/>
      <c r="BN306" s="43"/>
      <c r="BO306" s="43"/>
      <c r="BP306" s="43" t="str">
        <f t="shared" si="451"/>
        <v/>
      </c>
      <c r="BQ306" s="43" t="str">
        <f t="shared" si="451"/>
        <v/>
      </c>
      <c r="BR306" s="43" t="str">
        <f t="shared" si="451"/>
        <v/>
      </c>
      <c r="BS306" s="43" t="str">
        <f t="shared" si="451"/>
        <v/>
      </c>
      <c r="BT306" s="43" t="str">
        <f t="shared" si="451"/>
        <v/>
      </c>
      <c r="BU306" s="44"/>
      <c r="BV306" s="58">
        <f t="shared" si="468"/>
        <v>1</v>
      </c>
      <c r="BW306" s="60">
        <f t="shared" si="468"/>
        <v>1</v>
      </c>
      <c r="BX306" s="60">
        <f t="shared" si="468"/>
        <v>2</v>
      </c>
      <c r="BY306" s="60">
        <f t="shared" si="468"/>
        <v>3</v>
      </c>
      <c r="BZ306" s="60">
        <f>(IF(Q306="","",IF(RIGHT(Q306,2)="10",RIGHT(Q306,2),RIGHT(Q306,1))+0))</f>
        <v>2</v>
      </c>
      <c r="CA306" s="59"/>
      <c r="CB306" s="60">
        <f>(IF(S306="","",IF(RIGHT(S306,2)="10",RIGHT(S306,2),RIGHT(S306,1))+0))</f>
        <v>2</v>
      </c>
      <c r="CC306" s="60">
        <f>(IF(T306="","",IF(RIGHT(T306,2)="10",RIGHT(T306,2),RIGHT(T306,1))+0))</f>
        <v>1</v>
      </c>
      <c r="CD306" s="60">
        <f>(IF(U306="","",IF(RIGHT(U306,2)="10",RIGHT(U306,2),RIGHT(U306,1))+0))</f>
        <v>2</v>
      </c>
      <c r="CE306" s="61">
        <f>(IF(V306="","",IF(RIGHT(V306,2)="10",RIGHT(V306,2),RIGHT(V306,1))+0))</f>
        <v>3</v>
      </c>
      <c r="CL306" s="43"/>
      <c r="CM306" s="43"/>
      <c r="CN306" s="43"/>
      <c r="CO306" s="43" t="str">
        <f t="shared" si="453"/>
        <v/>
      </c>
      <c r="CP306" s="43" t="str">
        <f t="shared" si="453"/>
        <v/>
      </c>
      <c r="CQ306" s="43" t="str">
        <f t="shared" si="453"/>
        <v/>
      </c>
      <c r="CR306" s="43" t="str">
        <f t="shared" si="453"/>
        <v/>
      </c>
      <c r="CS306" s="43" t="str">
        <f t="shared" si="453"/>
        <v/>
      </c>
      <c r="CU306" s="58" t="str">
        <f t="shared" si="469"/>
        <v>D</v>
      </c>
      <c r="CV306" s="60" t="str">
        <f t="shared" si="469"/>
        <v>H</v>
      </c>
      <c r="CW306" s="60" t="str">
        <f t="shared" si="469"/>
        <v>A</v>
      </c>
      <c r="CX306" s="60" t="str">
        <f t="shared" si="469"/>
        <v>A</v>
      </c>
      <c r="CY306" s="60" t="str">
        <f>(IF(Q306="","",IF(BA306&gt;BZ306,"H",IF(BA306&lt;BZ306,"A","D"))))</f>
        <v>D</v>
      </c>
      <c r="CZ306" s="59"/>
      <c r="DA306" s="60" t="str">
        <f>(IF(S306="","",IF(BC306&gt;CB306,"H",IF(BC306&lt;CB306,"A","D"))))</f>
        <v>A</v>
      </c>
      <c r="DB306" s="60" t="str">
        <f>(IF(T306="","",IF(BD306&gt;CC306,"H",IF(BD306&lt;CC306,"A","D"))))</f>
        <v>H</v>
      </c>
      <c r="DC306" s="60" t="str">
        <f>(IF(U306="","",IF(BE306&gt;CD306,"H",IF(BE306&lt;CD306,"A","D"))))</f>
        <v>D</v>
      </c>
      <c r="DD306" s="61" t="str">
        <f>(IF(V306="","",IF(BF306&gt;CE306,"H",IF(BF306&lt;CE306,"A","D"))))</f>
        <v>A</v>
      </c>
      <c r="DK306" s="43"/>
      <c r="DL306" s="43"/>
      <c r="DM306" s="43"/>
      <c r="DN306" s="21" t="str">
        <f t="shared" si="455"/>
        <v/>
      </c>
      <c r="DO306" s="21" t="str">
        <f t="shared" si="455"/>
        <v/>
      </c>
      <c r="DP306" s="21" t="str">
        <f t="shared" si="455"/>
        <v/>
      </c>
      <c r="DQ306" s="21" t="str">
        <f t="shared" si="455"/>
        <v/>
      </c>
      <c r="DR306" s="21" t="str">
        <f t="shared" si="455"/>
        <v/>
      </c>
      <c r="DT306" s="17" t="str">
        <f t="shared" si="456"/>
        <v>Epsom &amp; Ewell</v>
      </c>
      <c r="DU306" s="45">
        <f t="shared" si="470"/>
        <v>18</v>
      </c>
      <c r="DV306" s="46">
        <f t="shared" si="471"/>
        <v>2</v>
      </c>
      <c r="DW306" s="46">
        <f t="shared" si="472"/>
        <v>3</v>
      </c>
      <c r="DX306" s="46">
        <f t="shared" si="473"/>
        <v>4</v>
      </c>
      <c r="DY306" s="46">
        <f>COUNTIF(CZ$301:CZ$310,"A")</f>
        <v>4</v>
      </c>
      <c r="DZ306" s="46">
        <f>COUNTIF(CZ$301:CZ$310,"D")</f>
        <v>1</v>
      </c>
      <c r="EA306" s="46">
        <f>COUNTIF(CZ$301:CZ$310,"H")</f>
        <v>4</v>
      </c>
      <c r="EB306" s="45">
        <f t="shared" si="474"/>
        <v>6</v>
      </c>
      <c r="EC306" s="45">
        <f t="shared" si="457"/>
        <v>4</v>
      </c>
      <c r="ED306" s="45">
        <f t="shared" si="457"/>
        <v>8</v>
      </c>
      <c r="EE306" s="47">
        <f>SUM($AW306:$BT306)+SUM(CA$301:CA$310)</f>
        <v>38</v>
      </c>
      <c r="EF306" s="47">
        <f>SUM($BV306:$CS306)+SUM(BB$301:BB$310)</f>
        <v>37</v>
      </c>
      <c r="EG306" s="45">
        <f t="shared" si="475"/>
        <v>22</v>
      </c>
      <c r="EH306" s="47">
        <f t="shared" si="476"/>
        <v>1</v>
      </c>
      <c r="EI306" s="44"/>
      <c r="EJ306" s="46">
        <f t="shared" si="458"/>
        <v>18</v>
      </c>
      <c r="EK306" s="46">
        <f t="shared" si="459"/>
        <v>6</v>
      </c>
      <c r="EL306" s="46">
        <f t="shared" si="460"/>
        <v>4</v>
      </c>
      <c r="EM306" s="46">
        <f t="shared" si="461"/>
        <v>8</v>
      </c>
      <c r="EN306" s="46">
        <f t="shared" si="462"/>
        <v>38</v>
      </c>
      <c r="EO306" s="46">
        <f t="shared" si="463"/>
        <v>37</v>
      </c>
      <c r="EP306" s="46">
        <f t="shared" si="464"/>
        <v>22</v>
      </c>
      <c r="EQ306" s="46">
        <f t="shared" si="465"/>
        <v>1</v>
      </c>
      <c r="ES306" s="1">
        <f t="shared" si="477"/>
        <v>0</v>
      </c>
      <c r="ET306" s="1">
        <f t="shared" si="478"/>
        <v>0</v>
      </c>
      <c r="EU306" s="1">
        <f t="shared" si="466"/>
        <v>0</v>
      </c>
      <c r="EV306" s="1">
        <f t="shared" si="466"/>
        <v>0</v>
      </c>
      <c r="EW306" s="1">
        <f t="shared" si="466"/>
        <v>0</v>
      </c>
      <c r="EX306" s="1">
        <f t="shared" si="466"/>
        <v>0</v>
      </c>
      <c r="EY306" s="1">
        <f t="shared" si="466"/>
        <v>0</v>
      </c>
      <c r="EZ306" s="1">
        <f t="shared" si="466"/>
        <v>0</v>
      </c>
    </row>
    <row r="307" spans="1:164" s="17" customFormat="1" x14ac:dyDescent="0.2">
      <c r="A307" s="17">
        <v>7</v>
      </c>
      <c r="B307" s="17" t="s">
        <v>274</v>
      </c>
      <c r="C307" s="18">
        <v>18</v>
      </c>
      <c r="D307" s="18">
        <v>6</v>
      </c>
      <c r="E307" s="18">
        <v>4</v>
      </c>
      <c r="F307" s="18">
        <v>8</v>
      </c>
      <c r="G307" s="18">
        <v>38</v>
      </c>
      <c r="H307" s="18">
        <v>37</v>
      </c>
      <c r="I307" s="18">
        <v>22</v>
      </c>
      <c r="J307" s="18">
        <v>1</v>
      </c>
      <c r="L307" s="48" t="s">
        <v>311</v>
      </c>
      <c r="M307" s="85"/>
      <c r="N307" s="86"/>
      <c r="O307" s="86"/>
      <c r="P307" s="103"/>
      <c r="Q307" s="86"/>
      <c r="R307" s="52" t="s">
        <v>102</v>
      </c>
      <c r="S307" s="50"/>
      <c r="T307" s="86"/>
      <c r="U307" s="86"/>
      <c r="V307" s="90"/>
      <c r="AA307" s="48" t="s">
        <v>311</v>
      </c>
      <c r="AB307" s="85"/>
      <c r="AC307" s="86"/>
      <c r="AD307" s="86"/>
      <c r="AE307" s="103"/>
      <c r="AF307" s="86"/>
      <c r="AG307" s="52" t="s">
        <v>531</v>
      </c>
      <c r="AH307" s="50"/>
      <c r="AI307" s="86"/>
      <c r="AJ307" s="86"/>
      <c r="AK307" s="90"/>
      <c r="AW307" s="58" t="str">
        <f t="shared" si="467"/>
        <v/>
      </c>
      <c r="AX307" s="60" t="str">
        <f t="shared" si="467"/>
        <v/>
      </c>
      <c r="AY307" s="60" t="str">
        <f t="shared" si="467"/>
        <v/>
      </c>
      <c r="AZ307" s="60" t="str">
        <f t="shared" si="467"/>
        <v/>
      </c>
      <c r="BA307" s="60" t="str">
        <f>(IF(Q307="","",(IF(MID(Q307,2,1)="-",LEFT(Q307,1),LEFT(Q307,2)))+0))</f>
        <v/>
      </c>
      <c r="BB307" s="60">
        <f>(IF(R307="","",(IF(MID(R307,2,1)="-",LEFT(R307,1),LEFT(R307,2)))+0))</f>
        <v>3</v>
      </c>
      <c r="BC307" s="59"/>
      <c r="BD307" s="60" t="str">
        <f>(IF(T307="","",(IF(MID(T307,2,1)="-",LEFT(T307,1),LEFT(T307,2)))+0))</f>
        <v/>
      </c>
      <c r="BE307" s="60" t="str">
        <f>(IF(U307="","",(IF(MID(U307,2,1)="-",LEFT(U307,1),LEFT(U307,2)))+0))</f>
        <v/>
      </c>
      <c r="BF307" s="61" t="str">
        <f>(IF(V307="","",(IF(MID(V307,2,1)="-",LEFT(V307,1),LEFT(V307,2)))+0))</f>
        <v/>
      </c>
      <c r="BG307" s="1"/>
      <c r="BH307" s="1"/>
      <c r="BI307" s="1"/>
      <c r="BJ307" s="1"/>
      <c r="BK307" s="1"/>
      <c r="BL307" s="1"/>
      <c r="BM307" s="43"/>
      <c r="BN307" s="43"/>
      <c r="BO307" s="43"/>
      <c r="BP307" s="43" t="str">
        <f t="shared" si="451"/>
        <v/>
      </c>
      <c r="BQ307" s="43" t="str">
        <f t="shared" si="451"/>
        <v/>
      </c>
      <c r="BR307" s="43" t="str">
        <f t="shared" si="451"/>
        <v/>
      </c>
      <c r="BS307" s="43" t="str">
        <f t="shared" si="451"/>
        <v/>
      </c>
      <c r="BT307" s="43" t="str">
        <f t="shared" si="451"/>
        <v/>
      </c>
      <c r="BU307" s="44"/>
      <c r="BV307" s="58" t="str">
        <f t="shared" si="468"/>
        <v/>
      </c>
      <c r="BW307" s="60" t="str">
        <f t="shared" si="468"/>
        <v/>
      </c>
      <c r="BX307" s="60" t="str">
        <f t="shared" si="468"/>
        <v/>
      </c>
      <c r="BY307" s="60" t="str">
        <f t="shared" si="468"/>
        <v/>
      </c>
      <c r="BZ307" s="60" t="str">
        <f>(IF(Q307="","",IF(RIGHT(Q307,2)="10",RIGHT(Q307,2),RIGHT(Q307,1))+0))</f>
        <v/>
      </c>
      <c r="CA307" s="60">
        <f>(IF(R307="","",IF(RIGHT(R307,2)="10",RIGHT(R307,2),RIGHT(R307,1))+0))</f>
        <v>0</v>
      </c>
      <c r="CB307" s="59"/>
      <c r="CC307" s="60" t="str">
        <f>(IF(T307="","",IF(RIGHT(T307,2)="10",RIGHT(T307,2),RIGHT(T307,1))+0))</f>
        <v/>
      </c>
      <c r="CD307" s="60" t="str">
        <f>(IF(U307="","",IF(RIGHT(U307,2)="10",RIGHT(U307,2),RIGHT(U307,1))+0))</f>
        <v/>
      </c>
      <c r="CE307" s="61" t="str">
        <f>(IF(V307="","",IF(RIGHT(V307,2)="10",RIGHT(V307,2),RIGHT(V307,1))+0))</f>
        <v/>
      </c>
      <c r="CF307" s="1"/>
      <c r="CG307" s="1"/>
      <c r="CH307" s="1"/>
      <c r="CI307" s="1"/>
      <c r="CJ307" s="1"/>
      <c r="CK307" s="1"/>
      <c r="CL307" s="43"/>
      <c r="CM307" s="43"/>
      <c r="CN307" s="43"/>
      <c r="CO307" s="43" t="str">
        <f t="shared" si="453"/>
        <v/>
      </c>
      <c r="CP307" s="43" t="str">
        <f t="shared" si="453"/>
        <v/>
      </c>
      <c r="CQ307" s="43" t="str">
        <f t="shared" si="453"/>
        <v/>
      </c>
      <c r="CR307" s="43" t="str">
        <f t="shared" si="453"/>
        <v/>
      </c>
      <c r="CS307" s="43" t="str">
        <f t="shared" si="453"/>
        <v/>
      </c>
      <c r="CT307" s="1"/>
      <c r="CU307" s="58" t="str">
        <f t="shared" si="469"/>
        <v/>
      </c>
      <c r="CV307" s="60" t="str">
        <f t="shared" si="469"/>
        <v/>
      </c>
      <c r="CW307" s="60" t="str">
        <f t="shared" si="469"/>
        <v/>
      </c>
      <c r="CX307" s="60" t="str">
        <f t="shared" si="469"/>
        <v/>
      </c>
      <c r="CY307" s="60" t="str">
        <f>(IF(Q307="","",IF(BA307&gt;BZ307,"H",IF(BA307&lt;BZ307,"A","D"))))</f>
        <v/>
      </c>
      <c r="CZ307" s="60" t="str">
        <f>(IF(R307="","",IF(BB307&gt;CA307,"H",IF(BB307&lt;CA307,"A","D"))))</f>
        <v>H</v>
      </c>
      <c r="DA307" s="59"/>
      <c r="DB307" s="60" t="str">
        <f>(IF(T307="","",IF(BD307&gt;CC307,"H",IF(BD307&lt;CC307,"A","D"))))</f>
        <v/>
      </c>
      <c r="DC307" s="60" t="str">
        <f>(IF(U307="","",IF(BE307&gt;CD307,"H",IF(BE307&lt;CD307,"A","D"))))</f>
        <v/>
      </c>
      <c r="DD307" s="61" t="str">
        <f>(IF(V307="","",IF(BF307&gt;CE307,"H",IF(BF307&lt;CE307,"A","D"))))</f>
        <v/>
      </c>
      <c r="DE307" s="1"/>
      <c r="DF307" s="1"/>
      <c r="DG307" s="1"/>
      <c r="DH307" s="1"/>
      <c r="DI307" s="1"/>
      <c r="DJ307" s="1"/>
      <c r="DK307" s="43"/>
      <c r="DL307" s="43"/>
      <c r="DM307" s="43"/>
      <c r="DN307" s="21" t="str">
        <f t="shared" si="455"/>
        <v/>
      </c>
      <c r="DO307" s="21" t="str">
        <f t="shared" si="455"/>
        <v/>
      </c>
      <c r="DP307" s="21" t="str">
        <f t="shared" si="455"/>
        <v/>
      </c>
      <c r="DQ307" s="21" t="str">
        <f t="shared" si="455"/>
        <v/>
      </c>
      <c r="DR307" s="21" t="str">
        <f t="shared" si="455"/>
        <v/>
      </c>
      <c r="DS307" s="1"/>
      <c r="DT307" s="17" t="str">
        <f t="shared" si="456"/>
        <v>Leatherhead</v>
      </c>
      <c r="DU307" s="45">
        <f t="shared" si="470"/>
        <v>2</v>
      </c>
      <c r="DV307" s="46">
        <f t="shared" si="471"/>
        <v>1</v>
      </c>
      <c r="DW307" s="46">
        <f t="shared" si="472"/>
        <v>0</v>
      </c>
      <c r="DX307" s="46">
        <f t="shared" si="473"/>
        <v>0</v>
      </c>
      <c r="DY307" s="46">
        <f>COUNTIF(DA$301:DA$310,"A")</f>
        <v>1</v>
      </c>
      <c r="DZ307" s="46">
        <f>COUNTIF(DA$301:DA$310,"D")</f>
        <v>0</v>
      </c>
      <c r="EA307" s="46">
        <f>COUNTIF(DA$301:DA$310,"H")</f>
        <v>0</v>
      </c>
      <c r="EB307" s="45">
        <f t="shared" si="474"/>
        <v>2</v>
      </c>
      <c r="EC307" s="45">
        <f t="shared" si="457"/>
        <v>0</v>
      </c>
      <c r="ED307" s="45">
        <f t="shared" si="457"/>
        <v>0</v>
      </c>
      <c r="EE307" s="47">
        <f>SUM($AW307:$BT307)+SUM(CB$301:CB$310)</f>
        <v>5</v>
      </c>
      <c r="EF307" s="47">
        <f>SUM($BV307:$CS307)+SUM(BC$301:BC$310)</f>
        <v>0</v>
      </c>
      <c r="EG307" s="45">
        <f t="shared" si="475"/>
        <v>6</v>
      </c>
      <c r="EH307" s="47">
        <f t="shared" si="476"/>
        <v>5</v>
      </c>
      <c r="EI307" s="44"/>
      <c r="EJ307" s="46">
        <f t="shared" si="458"/>
        <v>18</v>
      </c>
      <c r="EK307" s="46">
        <f t="shared" si="459"/>
        <v>11</v>
      </c>
      <c r="EL307" s="46">
        <f t="shared" si="460"/>
        <v>4</v>
      </c>
      <c r="EM307" s="46">
        <f t="shared" si="461"/>
        <v>3</v>
      </c>
      <c r="EN307" s="46">
        <f t="shared" si="462"/>
        <v>52</v>
      </c>
      <c r="EO307" s="46">
        <f t="shared" si="463"/>
        <v>22</v>
      </c>
      <c r="EP307" s="46">
        <f t="shared" si="464"/>
        <v>37</v>
      </c>
      <c r="EQ307" s="46">
        <f t="shared" si="465"/>
        <v>30</v>
      </c>
      <c r="ER307" s="1"/>
      <c r="ES307" s="1">
        <f t="shared" si="477"/>
        <v>1</v>
      </c>
      <c r="ET307" s="1">
        <f t="shared" si="478"/>
        <v>1</v>
      </c>
      <c r="EU307" s="1">
        <f t="shared" si="466"/>
        <v>1</v>
      </c>
      <c r="EV307" s="1">
        <f t="shared" si="466"/>
        <v>1</v>
      </c>
      <c r="EW307" s="1">
        <f t="shared" si="466"/>
        <v>1</v>
      </c>
      <c r="EX307" s="1">
        <f t="shared" si="466"/>
        <v>1</v>
      </c>
      <c r="EY307" s="1">
        <f t="shared" si="466"/>
        <v>1</v>
      </c>
      <c r="EZ307" s="1">
        <f t="shared" si="466"/>
        <v>1</v>
      </c>
      <c r="FC307" s="19"/>
      <c r="FD307" s="19"/>
      <c r="FE307" s="19"/>
      <c r="FF307" s="19"/>
      <c r="FG307" s="19"/>
      <c r="FH307" s="1"/>
    </row>
    <row r="308" spans="1:164" x14ac:dyDescent="0.2">
      <c r="A308" s="1">
        <v>8</v>
      </c>
      <c r="B308" s="1" t="s">
        <v>526</v>
      </c>
      <c r="C308" s="21">
        <v>18</v>
      </c>
      <c r="D308" s="21">
        <v>4</v>
      </c>
      <c r="E308" s="21">
        <v>2</v>
      </c>
      <c r="F308" s="21">
        <v>12</v>
      </c>
      <c r="G308" s="21">
        <v>31</v>
      </c>
      <c r="H308" s="21">
        <v>44</v>
      </c>
      <c r="I308" s="18">
        <v>14</v>
      </c>
      <c r="J308" s="21">
        <v>-13</v>
      </c>
      <c r="L308" s="48" t="s">
        <v>532</v>
      </c>
      <c r="M308" s="85"/>
      <c r="N308" s="86"/>
      <c r="O308" s="86"/>
      <c r="P308" s="103"/>
      <c r="Q308" s="86"/>
      <c r="R308" s="52" t="s">
        <v>533</v>
      </c>
      <c r="S308" s="86"/>
      <c r="T308" s="50"/>
      <c r="U308" s="86"/>
      <c r="V308" s="90"/>
      <c r="AA308" s="48" t="s">
        <v>532</v>
      </c>
      <c r="AB308" s="85"/>
      <c r="AC308" s="86"/>
      <c r="AD308" s="86"/>
      <c r="AE308" s="103"/>
      <c r="AF308" s="86"/>
      <c r="AG308" s="52" t="s">
        <v>534</v>
      </c>
      <c r="AH308" s="86"/>
      <c r="AI308" s="50"/>
      <c r="AJ308" s="86"/>
      <c r="AK308" s="90"/>
      <c r="AW308" s="58" t="str">
        <f t="shared" si="467"/>
        <v/>
      </c>
      <c r="AX308" s="60" t="str">
        <f t="shared" si="467"/>
        <v/>
      </c>
      <c r="AY308" s="60" t="str">
        <f t="shared" si="467"/>
        <v/>
      </c>
      <c r="AZ308" s="60" t="str">
        <f t="shared" si="467"/>
        <v/>
      </c>
      <c r="BA308" s="60" t="str">
        <f>(IF(Q308="","",(IF(MID(Q308,2,1)="-",LEFT(Q308,1),LEFT(Q308,2)))+0))</f>
        <v/>
      </c>
      <c r="BB308" s="60">
        <f>(IF(R308="","",(IF(MID(R308,2,1)="-",LEFT(R308,1),LEFT(R308,2)))+0))</f>
        <v>3</v>
      </c>
      <c r="BC308" s="60" t="str">
        <f>(IF(S308="","",(IF(MID(S308,2,1)="-",LEFT(S308,1),LEFT(S308,2)))+0))</f>
        <v/>
      </c>
      <c r="BD308" s="59"/>
      <c r="BE308" s="60" t="str">
        <f>(IF(U308="","",(IF(MID(U308,2,1)="-",LEFT(U308,1),LEFT(U308,2)))+0))</f>
        <v/>
      </c>
      <c r="BF308" s="61" t="str">
        <f>(IF(V308="","",(IF(MID(V308,2,1)="-",LEFT(V308,1),LEFT(V308,2)))+0))</f>
        <v/>
      </c>
      <c r="BM308" s="43"/>
      <c r="BN308" s="43"/>
      <c r="BO308" s="43"/>
      <c r="BP308" s="43" t="str">
        <f t="shared" si="451"/>
        <v/>
      </c>
      <c r="BQ308" s="43" t="str">
        <f t="shared" si="451"/>
        <v/>
      </c>
      <c r="BR308" s="43" t="str">
        <f t="shared" si="451"/>
        <v/>
      </c>
      <c r="BS308" s="43" t="str">
        <f t="shared" si="451"/>
        <v/>
      </c>
      <c r="BT308" s="43" t="str">
        <f t="shared" si="451"/>
        <v/>
      </c>
      <c r="BU308" s="44"/>
      <c r="BV308" s="58" t="str">
        <f t="shared" si="468"/>
        <v/>
      </c>
      <c r="BW308" s="60" t="str">
        <f t="shared" si="468"/>
        <v/>
      </c>
      <c r="BX308" s="60" t="str">
        <f t="shared" si="468"/>
        <v/>
      </c>
      <c r="BY308" s="60" t="str">
        <f t="shared" si="468"/>
        <v/>
      </c>
      <c r="BZ308" s="60" t="str">
        <f>(IF(Q308="","",IF(RIGHT(Q308,2)="10",RIGHT(Q308,2),RIGHT(Q308,1))+0))</f>
        <v/>
      </c>
      <c r="CA308" s="60">
        <f>(IF(R308="","",IF(RIGHT(R308,2)="10",RIGHT(R308,2),RIGHT(R308,1))+0))</f>
        <v>6</v>
      </c>
      <c r="CB308" s="60" t="str">
        <f>(IF(S308="","",IF(RIGHT(S308,2)="10",RIGHT(S308,2),RIGHT(S308,1))+0))</f>
        <v/>
      </c>
      <c r="CC308" s="59"/>
      <c r="CD308" s="60" t="str">
        <f>(IF(U308="","",IF(RIGHT(U308,2)="10",RIGHT(U308,2),RIGHT(U308,1))+0))</f>
        <v/>
      </c>
      <c r="CE308" s="61" t="str">
        <f>(IF(V308="","",IF(RIGHT(V308,2)="10",RIGHT(V308,2),RIGHT(V308,1))+0))</f>
        <v/>
      </c>
      <c r="CL308" s="43"/>
      <c r="CM308" s="43"/>
      <c r="CN308" s="43"/>
      <c r="CO308" s="43" t="str">
        <f t="shared" si="453"/>
        <v/>
      </c>
      <c r="CP308" s="43" t="str">
        <f t="shared" si="453"/>
        <v/>
      </c>
      <c r="CQ308" s="43" t="str">
        <f t="shared" si="453"/>
        <v/>
      </c>
      <c r="CR308" s="43" t="str">
        <f t="shared" si="453"/>
        <v/>
      </c>
      <c r="CS308" s="43" t="str">
        <f t="shared" si="453"/>
        <v/>
      </c>
      <c r="CU308" s="58" t="str">
        <f t="shared" si="469"/>
        <v/>
      </c>
      <c r="CV308" s="60" t="str">
        <f t="shared" si="469"/>
        <v/>
      </c>
      <c r="CW308" s="60" t="str">
        <f t="shared" si="469"/>
        <v/>
      </c>
      <c r="CX308" s="60" t="str">
        <f t="shared" si="469"/>
        <v/>
      </c>
      <c r="CY308" s="60" t="str">
        <f>(IF(Q308="","",IF(BA308&gt;BZ308,"H",IF(BA308&lt;BZ308,"A","D"))))</f>
        <v/>
      </c>
      <c r="CZ308" s="60" t="str">
        <f>(IF(R308="","",IF(BB308&gt;CA308,"H",IF(BB308&lt;CA308,"A","D"))))</f>
        <v>A</v>
      </c>
      <c r="DA308" s="60" t="str">
        <f>(IF(S308="","",IF(BC308&gt;CB308,"H",IF(BC308&lt;CB308,"A","D"))))</f>
        <v/>
      </c>
      <c r="DB308" s="59"/>
      <c r="DC308" s="60" t="str">
        <f>(IF(U308="","",IF(BE308&gt;CD308,"H",IF(BE308&lt;CD308,"A","D"))))</f>
        <v/>
      </c>
      <c r="DD308" s="61" t="str">
        <f>(IF(V308="","",IF(BF308&gt;CE308,"H",IF(BF308&lt;CE308,"A","D"))))</f>
        <v/>
      </c>
      <c r="DK308" s="43"/>
      <c r="DL308" s="43"/>
      <c r="DM308" s="43"/>
      <c r="DN308" s="21" t="str">
        <f t="shared" si="455"/>
        <v/>
      </c>
      <c r="DO308" s="21" t="str">
        <f t="shared" si="455"/>
        <v/>
      </c>
      <c r="DP308" s="21" t="str">
        <f t="shared" si="455"/>
        <v/>
      </c>
      <c r="DQ308" s="21" t="str">
        <f t="shared" si="455"/>
        <v/>
      </c>
      <c r="DR308" s="21" t="str">
        <f t="shared" si="455"/>
        <v/>
      </c>
      <c r="DT308" s="17" t="str">
        <f t="shared" si="456"/>
        <v>Merstham</v>
      </c>
      <c r="DU308" s="45">
        <f t="shared" si="470"/>
        <v>2</v>
      </c>
      <c r="DV308" s="46">
        <f t="shared" si="471"/>
        <v>0</v>
      </c>
      <c r="DW308" s="46">
        <f t="shared" si="472"/>
        <v>0</v>
      </c>
      <c r="DX308" s="46">
        <f t="shared" si="473"/>
        <v>1</v>
      </c>
      <c r="DY308" s="46">
        <f>COUNTIF(DB$301:DB$310,"A")</f>
        <v>0</v>
      </c>
      <c r="DZ308" s="46">
        <f>COUNTIF(DB$301:DB$310,"D")</f>
        <v>0</v>
      </c>
      <c r="EA308" s="46">
        <f>COUNTIF(DB$301:DB$310,"H")</f>
        <v>1</v>
      </c>
      <c r="EB308" s="45">
        <f t="shared" si="474"/>
        <v>0</v>
      </c>
      <c r="EC308" s="45">
        <f t="shared" si="457"/>
        <v>0</v>
      </c>
      <c r="ED308" s="45">
        <f t="shared" si="457"/>
        <v>2</v>
      </c>
      <c r="EE308" s="47">
        <f>SUM($AW308:$BT308)+SUM(CC$301:CC$310)</f>
        <v>4</v>
      </c>
      <c r="EF308" s="47">
        <f>SUM($BV308:$CS308)+SUM(BD$301:BD$310)</f>
        <v>10</v>
      </c>
      <c r="EG308" s="45">
        <f t="shared" si="475"/>
        <v>0</v>
      </c>
      <c r="EH308" s="47">
        <f t="shared" si="476"/>
        <v>-6</v>
      </c>
      <c r="EI308" s="44"/>
      <c r="EJ308" s="46">
        <f t="shared" si="458"/>
        <v>18</v>
      </c>
      <c r="EK308" s="46">
        <f t="shared" si="459"/>
        <v>3</v>
      </c>
      <c r="EL308" s="46">
        <f t="shared" si="460"/>
        <v>1</v>
      </c>
      <c r="EM308" s="46">
        <f t="shared" si="461"/>
        <v>14</v>
      </c>
      <c r="EN308" s="46">
        <f t="shared" si="462"/>
        <v>20</v>
      </c>
      <c r="EO308" s="46">
        <f t="shared" si="463"/>
        <v>73</v>
      </c>
      <c r="EP308" s="46">
        <f t="shared" si="464"/>
        <v>10</v>
      </c>
      <c r="EQ308" s="46">
        <f t="shared" si="465"/>
        <v>-53</v>
      </c>
      <c r="ES308" s="1">
        <f t="shared" si="477"/>
        <v>1</v>
      </c>
      <c r="ET308" s="1">
        <f t="shared" si="478"/>
        <v>1</v>
      </c>
      <c r="EU308" s="1">
        <f t="shared" si="466"/>
        <v>1</v>
      </c>
      <c r="EV308" s="1">
        <f t="shared" si="466"/>
        <v>1</v>
      </c>
      <c r="EW308" s="1">
        <f t="shared" si="466"/>
        <v>1</v>
      </c>
      <c r="EX308" s="1">
        <f t="shared" si="466"/>
        <v>1</v>
      </c>
      <c r="EY308" s="1">
        <f t="shared" si="466"/>
        <v>1</v>
      </c>
      <c r="EZ308" s="1">
        <f t="shared" si="466"/>
        <v>1</v>
      </c>
    </row>
    <row r="309" spans="1:164" x14ac:dyDescent="0.2">
      <c r="A309" s="1">
        <v>9</v>
      </c>
      <c r="B309" s="1" t="s">
        <v>532</v>
      </c>
      <c r="C309" s="21">
        <v>18</v>
      </c>
      <c r="D309" s="21">
        <v>3</v>
      </c>
      <c r="E309" s="21">
        <v>1</v>
      </c>
      <c r="F309" s="21">
        <v>14</v>
      </c>
      <c r="G309" s="21">
        <v>20</v>
      </c>
      <c r="H309" s="21">
        <v>73</v>
      </c>
      <c r="I309" s="18">
        <v>10</v>
      </c>
      <c r="J309" s="21">
        <v>-53</v>
      </c>
      <c r="L309" s="48" t="s">
        <v>460</v>
      </c>
      <c r="M309" s="85"/>
      <c r="N309" s="86"/>
      <c r="O309" s="86"/>
      <c r="P309" s="103"/>
      <c r="Q309" s="86"/>
      <c r="R309" s="52" t="s">
        <v>184</v>
      </c>
      <c r="S309" s="86"/>
      <c r="T309" s="86"/>
      <c r="U309" s="50"/>
      <c r="V309" s="90"/>
      <c r="AA309" s="48" t="s">
        <v>460</v>
      </c>
      <c r="AB309" s="85"/>
      <c r="AC309" s="86"/>
      <c r="AD309" s="86"/>
      <c r="AE309" s="103"/>
      <c r="AF309" s="86"/>
      <c r="AG309" s="52" t="s">
        <v>491</v>
      </c>
      <c r="AH309" s="86"/>
      <c r="AI309" s="86"/>
      <c r="AJ309" s="50"/>
      <c r="AK309" s="90"/>
      <c r="AW309" s="58" t="str">
        <f t="shared" si="467"/>
        <v/>
      </c>
      <c r="AX309" s="60" t="str">
        <f t="shared" si="467"/>
        <v/>
      </c>
      <c r="AY309" s="60" t="str">
        <f t="shared" si="467"/>
        <v/>
      </c>
      <c r="AZ309" s="60" t="str">
        <f t="shared" si="467"/>
        <v/>
      </c>
      <c r="BA309" s="60" t="str">
        <f>(IF(Q309="","",(IF(MID(Q309,2,1)="-",LEFT(Q309,1),LEFT(Q309,2)))+0))</f>
        <v/>
      </c>
      <c r="BB309" s="60">
        <f>(IF(R309="","",(IF(MID(R309,2,1)="-",LEFT(R309,1),LEFT(R309,2)))+0))</f>
        <v>1</v>
      </c>
      <c r="BC309" s="60" t="str">
        <f>(IF(S309="","",(IF(MID(S309,2,1)="-",LEFT(S309,1),LEFT(S309,2)))+0))</f>
        <v/>
      </c>
      <c r="BD309" s="60" t="str">
        <f>(IF(T309="","",(IF(MID(T309,2,1)="-",LEFT(T309,1),LEFT(T309,2)))+0))</f>
        <v/>
      </c>
      <c r="BE309" s="59"/>
      <c r="BF309" s="61" t="str">
        <f>(IF(V309="","",(IF(MID(V309,2,1)="-",LEFT(V309,1),LEFT(V309,2)))+0))</f>
        <v/>
      </c>
      <c r="BM309" s="43"/>
      <c r="BN309" s="43"/>
      <c r="BO309" s="43"/>
      <c r="BP309" s="43" t="str">
        <f t="shared" si="451"/>
        <v/>
      </c>
      <c r="BQ309" s="43" t="str">
        <f t="shared" si="451"/>
        <v/>
      </c>
      <c r="BR309" s="43" t="str">
        <f t="shared" si="451"/>
        <v/>
      </c>
      <c r="BS309" s="43" t="str">
        <f t="shared" si="451"/>
        <v/>
      </c>
      <c r="BT309" s="43" t="str">
        <f t="shared" si="451"/>
        <v/>
      </c>
      <c r="BU309" s="71"/>
      <c r="BV309" s="58" t="str">
        <f t="shared" si="468"/>
        <v/>
      </c>
      <c r="BW309" s="60" t="str">
        <f t="shared" si="468"/>
        <v/>
      </c>
      <c r="BX309" s="60" t="str">
        <f t="shared" si="468"/>
        <v/>
      </c>
      <c r="BY309" s="60" t="str">
        <f t="shared" si="468"/>
        <v/>
      </c>
      <c r="BZ309" s="60" t="str">
        <f>(IF(Q309="","",IF(RIGHT(Q309,2)="10",RIGHT(Q309,2),RIGHT(Q309,1))+0))</f>
        <v/>
      </c>
      <c r="CA309" s="60">
        <f>(IF(R309="","",IF(RIGHT(R309,2)="10",RIGHT(R309,2),RIGHT(R309,1))+0))</f>
        <v>2</v>
      </c>
      <c r="CB309" s="60" t="str">
        <f>(IF(S309="","",IF(RIGHT(S309,2)="10",RIGHT(S309,2),RIGHT(S309,1))+0))</f>
        <v/>
      </c>
      <c r="CC309" s="60" t="str">
        <f>(IF(T309="","",IF(RIGHT(T309,2)="10",RIGHT(T309,2),RIGHT(T309,1))+0))</f>
        <v/>
      </c>
      <c r="CD309" s="59"/>
      <c r="CE309" s="61" t="str">
        <f>(IF(V309="","",IF(RIGHT(V309,2)="10",RIGHT(V309,2),RIGHT(V309,1))+0))</f>
        <v/>
      </c>
      <c r="CL309" s="43"/>
      <c r="CM309" s="43"/>
      <c r="CN309" s="43"/>
      <c r="CO309" s="43" t="str">
        <f t="shared" si="453"/>
        <v/>
      </c>
      <c r="CP309" s="43" t="str">
        <f t="shared" si="453"/>
        <v/>
      </c>
      <c r="CQ309" s="43" t="str">
        <f t="shared" si="453"/>
        <v/>
      </c>
      <c r="CR309" s="43" t="str">
        <f t="shared" si="453"/>
        <v/>
      </c>
      <c r="CS309" s="43" t="str">
        <f t="shared" si="453"/>
        <v/>
      </c>
      <c r="CT309" s="17"/>
      <c r="CU309" s="58" t="str">
        <f t="shared" si="469"/>
        <v/>
      </c>
      <c r="CV309" s="60" t="str">
        <f t="shared" si="469"/>
        <v/>
      </c>
      <c r="CW309" s="60" t="str">
        <f t="shared" si="469"/>
        <v/>
      </c>
      <c r="CX309" s="60" t="str">
        <f t="shared" si="469"/>
        <v/>
      </c>
      <c r="CY309" s="60" t="str">
        <f>(IF(Q309="","",IF(BA309&gt;BZ309,"H",IF(BA309&lt;BZ309,"A","D"))))</f>
        <v/>
      </c>
      <c r="CZ309" s="60" t="str">
        <f>(IF(R309="","",IF(BB309&gt;CA309,"H",IF(BB309&lt;CA309,"A","D"))))</f>
        <v>A</v>
      </c>
      <c r="DA309" s="60" t="str">
        <f>(IF(S309="","",IF(BC309&gt;CB309,"H",IF(BC309&lt;CB309,"A","D"))))</f>
        <v/>
      </c>
      <c r="DB309" s="60" t="str">
        <f>(IF(T309="","",IF(BD309&gt;CC309,"H",IF(BD309&lt;CC309,"A","D"))))</f>
        <v/>
      </c>
      <c r="DC309" s="59"/>
      <c r="DD309" s="61" t="str">
        <f>(IF(V309="","",IF(BF309&gt;CE309,"H",IF(BF309&lt;CE309,"A","D"))))</f>
        <v/>
      </c>
      <c r="DK309" s="43"/>
      <c r="DL309" s="43"/>
      <c r="DM309" s="43"/>
      <c r="DN309" s="21" t="str">
        <f t="shared" si="455"/>
        <v/>
      </c>
      <c r="DO309" s="21" t="str">
        <f t="shared" si="455"/>
        <v/>
      </c>
      <c r="DP309" s="21" t="str">
        <f t="shared" si="455"/>
        <v/>
      </c>
      <c r="DQ309" s="21" t="str">
        <f t="shared" si="455"/>
        <v/>
      </c>
      <c r="DR309" s="21" t="str">
        <f t="shared" si="455"/>
        <v/>
      </c>
      <c r="DS309" s="17"/>
      <c r="DT309" s="17" t="str">
        <f t="shared" si="456"/>
        <v>Three Bridges</v>
      </c>
      <c r="DU309" s="45">
        <f t="shared" si="470"/>
        <v>2</v>
      </c>
      <c r="DV309" s="46">
        <f t="shared" si="471"/>
        <v>0</v>
      </c>
      <c r="DW309" s="46">
        <f t="shared" si="472"/>
        <v>0</v>
      </c>
      <c r="DX309" s="46">
        <f t="shared" si="473"/>
        <v>1</v>
      </c>
      <c r="DY309" s="46">
        <f>COUNTIF(DC$301:DC$310,"A")</f>
        <v>0</v>
      </c>
      <c r="DZ309" s="46">
        <f>COUNTIF(DC$301:DC$310,"D")</f>
        <v>1</v>
      </c>
      <c r="EA309" s="46">
        <f>COUNTIF(DC$301:DC$310,"H")</f>
        <v>0</v>
      </c>
      <c r="EB309" s="45">
        <f t="shared" si="474"/>
        <v>0</v>
      </c>
      <c r="EC309" s="45">
        <f t="shared" si="457"/>
        <v>1</v>
      </c>
      <c r="ED309" s="45">
        <f t="shared" si="457"/>
        <v>1</v>
      </c>
      <c r="EE309" s="47">
        <f>SUM($AW309:$BT309)+SUM(CD$301:CD$310)</f>
        <v>3</v>
      </c>
      <c r="EF309" s="47">
        <f>SUM($BV309:$CS309)+SUM(BE$301:BE$310)</f>
        <v>4</v>
      </c>
      <c r="EG309" s="45">
        <f t="shared" si="475"/>
        <v>1</v>
      </c>
      <c r="EH309" s="47">
        <f t="shared" si="476"/>
        <v>-1</v>
      </c>
      <c r="EI309" s="44"/>
      <c r="EJ309" s="46">
        <f t="shared" si="458"/>
        <v>18</v>
      </c>
      <c r="EK309" s="46">
        <f t="shared" si="459"/>
        <v>11</v>
      </c>
      <c r="EL309" s="46">
        <f t="shared" si="460"/>
        <v>3</v>
      </c>
      <c r="EM309" s="46">
        <f t="shared" si="461"/>
        <v>4</v>
      </c>
      <c r="EN309" s="46">
        <f t="shared" si="462"/>
        <v>47</v>
      </c>
      <c r="EO309" s="46">
        <f t="shared" si="463"/>
        <v>27</v>
      </c>
      <c r="EP309" s="46">
        <f t="shared" si="464"/>
        <v>36</v>
      </c>
      <c r="EQ309" s="46">
        <f t="shared" si="465"/>
        <v>20</v>
      </c>
      <c r="ER309" s="17"/>
      <c r="ES309" s="1">
        <f t="shared" si="477"/>
        <v>1</v>
      </c>
      <c r="ET309" s="1">
        <f t="shared" si="478"/>
        <v>1</v>
      </c>
      <c r="EU309" s="1">
        <f t="shared" si="466"/>
        <v>1</v>
      </c>
      <c r="EV309" s="1">
        <f t="shared" si="466"/>
        <v>1</v>
      </c>
      <c r="EW309" s="1">
        <f t="shared" si="466"/>
        <v>1</v>
      </c>
      <c r="EX309" s="1">
        <f t="shared" si="466"/>
        <v>1</v>
      </c>
      <c r="EY309" s="1">
        <f t="shared" si="466"/>
        <v>1</v>
      </c>
      <c r="EZ309" s="1">
        <f t="shared" si="466"/>
        <v>1</v>
      </c>
    </row>
    <row r="310" spans="1:164" ht="12" thickBot="1" x14ac:dyDescent="0.25">
      <c r="A310" s="1">
        <v>10</v>
      </c>
      <c r="B310" s="1" t="s">
        <v>520</v>
      </c>
      <c r="C310" s="21">
        <v>18</v>
      </c>
      <c r="D310" s="21">
        <v>1</v>
      </c>
      <c r="E310" s="21">
        <v>1</v>
      </c>
      <c r="F310" s="21">
        <v>16</v>
      </c>
      <c r="G310" s="21">
        <v>21</v>
      </c>
      <c r="H310" s="21">
        <v>79</v>
      </c>
      <c r="I310" s="18">
        <v>4</v>
      </c>
      <c r="J310" s="21">
        <v>-58</v>
      </c>
      <c r="L310" s="72" t="s">
        <v>524</v>
      </c>
      <c r="M310" s="91"/>
      <c r="N310" s="92"/>
      <c r="O310" s="92"/>
      <c r="P310" s="138"/>
      <c r="Q310" s="92"/>
      <c r="R310" s="76" t="s">
        <v>141</v>
      </c>
      <c r="S310" s="92"/>
      <c r="T310" s="92"/>
      <c r="U310" s="92"/>
      <c r="V310" s="77"/>
      <c r="AA310" s="72" t="s">
        <v>524</v>
      </c>
      <c r="AB310" s="91"/>
      <c r="AC310" s="92"/>
      <c r="AD310" s="92"/>
      <c r="AE310" s="138"/>
      <c r="AF310" s="92"/>
      <c r="AG310" s="76" t="s">
        <v>535</v>
      </c>
      <c r="AH310" s="92"/>
      <c r="AI310" s="92"/>
      <c r="AJ310" s="92"/>
      <c r="AK310" s="77"/>
      <c r="AW310" s="80" t="str">
        <f t="shared" si="467"/>
        <v/>
      </c>
      <c r="AX310" s="81" t="str">
        <f t="shared" si="467"/>
        <v/>
      </c>
      <c r="AY310" s="81" t="str">
        <f t="shared" si="467"/>
        <v/>
      </c>
      <c r="AZ310" s="81" t="str">
        <f t="shared" si="467"/>
        <v/>
      </c>
      <c r="BA310" s="81" t="str">
        <f>(IF(Q310="","",(IF(MID(Q310,2,1)="-",LEFT(Q310,1),LEFT(Q310,2)))+0))</f>
        <v/>
      </c>
      <c r="BB310" s="81">
        <f>(IF(R310="","",(IF(MID(R310,2,1)="-",LEFT(R310,1),LEFT(R310,2)))+0))</f>
        <v>3</v>
      </c>
      <c r="BC310" s="81" t="str">
        <f>(IF(S310="","",(IF(MID(S310,2,1)="-",LEFT(S310,1),LEFT(S310,2)))+0))</f>
        <v/>
      </c>
      <c r="BD310" s="81" t="str">
        <f>(IF(T310="","",(IF(MID(T310,2,1)="-",LEFT(T310,1),LEFT(T310,2)))+0))</f>
        <v/>
      </c>
      <c r="BE310" s="81" t="str">
        <f>(IF(U310="","",(IF(MID(U310,2,1)="-",LEFT(U310,1),LEFT(U310,2)))+0))</f>
        <v/>
      </c>
      <c r="BF310" s="82"/>
      <c r="BV310" s="80" t="str">
        <f t="shared" si="468"/>
        <v/>
      </c>
      <c r="BW310" s="81" t="str">
        <f t="shared" si="468"/>
        <v/>
      </c>
      <c r="BX310" s="81" t="str">
        <f t="shared" si="468"/>
        <v/>
      </c>
      <c r="BY310" s="81" t="str">
        <f t="shared" si="468"/>
        <v/>
      </c>
      <c r="BZ310" s="81" t="str">
        <f>(IF(Q310="","",IF(RIGHT(Q310,2)="10",RIGHT(Q310,2),RIGHT(Q310,1))+0))</f>
        <v/>
      </c>
      <c r="CA310" s="81">
        <f>(IF(R310="","",IF(RIGHT(R310,2)="10",RIGHT(R310,2),RIGHT(R310,1))+0))</f>
        <v>2</v>
      </c>
      <c r="CB310" s="81" t="str">
        <f>(IF(S310="","",IF(RIGHT(S310,2)="10",RIGHT(S310,2),RIGHT(S310,1))+0))</f>
        <v/>
      </c>
      <c r="CC310" s="81" t="str">
        <f>(IF(T310="","",IF(RIGHT(T310,2)="10",RIGHT(T310,2),RIGHT(T310,1))+0))</f>
        <v/>
      </c>
      <c r="CD310" s="81" t="str">
        <f>(IF(U310="","",IF(RIGHT(U310,2)="10",RIGHT(U310,2),RIGHT(U310,1))+0))</f>
        <v/>
      </c>
      <c r="CE310" s="82"/>
      <c r="CU310" s="80" t="str">
        <f t="shared" si="469"/>
        <v/>
      </c>
      <c r="CV310" s="81" t="str">
        <f t="shared" si="469"/>
        <v/>
      </c>
      <c r="CW310" s="81" t="str">
        <f t="shared" si="469"/>
        <v/>
      </c>
      <c r="CX310" s="81" t="str">
        <f t="shared" si="469"/>
        <v/>
      </c>
      <c r="CY310" s="81" t="str">
        <f>(IF(Q310="","",IF(BA310&gt;BZ310,"H",IF(BA310&lt;BZ310,"A","D"))))</f>
        <v/>
      </c>
      <c r="CZ310" s="81" t="str">
        <f>(IF(R310="","",IF(BB310&gt;CA310,"H",IF(BB310&lt;CA310,"A","D"))))</f>
        <v>H</v>
      </c>
      <c r="DA310" s="81" t="str">
        <f>(IF(S310="","",IF(BC310&gt;CB310,"H",IF(BC310&lt;CB310,"A","D"))))</f>
        <v/>
      </c>
      <c r="DB310" s="81" t="str">
        <f>(IF(T310="","",IF(BD310&gt;CC310,"H",IF(BD310&lt;CC310,"A","D"))))</f>
        <v/>
      </c>
      <c r="DC310" s="81" t="str">
        <f>(IF(U310="","",IF(BE310&gt;CD310,"H",IF(BE310&lt;CD310,"A","D"))))</f>
        <v/>
      </c>
      <c r="DD310" s="82" t="str">
        <f>(IF(V310="","",IF(BF310&gt;CE310,"H",IF(BF310&lt;CE310,"A","D"))))</f>
        <v/>
      </c>
      <c r="DT310" s="17" t="str">
        <f t="shared" si="456"/>
        <v>Tonbridge Angels</v>
      </c>
      <c r="DU310" s="45">
        <f t="shared" si="470"/>
        <v>2</v>
      </c>
      <c r="DV310" s="46">
        <f t="shared" si="471"/>
        <v>1</v>
      </c>
      <c r="DW310" s="46">
        <f t="shared" si="472"/>
        <v>0</v>
      </c>
      <c r="DX310" s="46">
        <f t="shared" si="473"/>
        <v>0</v>
      </c>
      <c r="DY310" s="46">
        <f>COUNTIF(DD$301:DD$310,"A")</f>
        <v>1</v>
      </c>
      <c r="DZ310" s="46">
        <f>COUNTIF(DD$301:DD$310,"D")</f>
        <v>0</v>
      </c>
      <c r="EA310" s="46">
        <f>COUNTIF(DD$301:DD$310,"H")</f>
        <v>0</v>
      </c>
      <c r="EB310" s="45">
        <f t="shared" si="474"/>
        <v>2</v>
      </c>
      <c r="EC310" s="45">
        <f t="shared" si="457"/>
        <v>0</v>
      </c>
      <c r="ED310" s="45">
        <f t="shared" si="457"/>
        <v>0</v>
      </c>
      <c r="EE310" s="47">
        <f>SUM($AW310:$BT310)+SUM(CE$301:CE$310)</f>
        <v>6</v>
      </c>
      <c r="EF310" s="47">
        <f>SUM($BV310:$CS310)+SUM(BF$301:BF$310)</f>
        <v>2</v>
      </c>
      <c r="EG310" s="45">
        <f t="shared" si="475"/>
        <v>6</v>
      </c>
      <c r="EH310" s="47">
        <f t="shared" si="476"/>
        <v>4</v>
      </c>
      <c r="EI310" s="44"/>
      <c r="EJ310" s="46">
        <f t="shared" si="458"/>
        <v>18</v>
      </c>
      <c r="EK310" s="46">
        <f t="shared" si="459"/>
        <v>12</v>
      </c>
      <c r="EL310" s="46">
        <f t="shared" si="460"/>
        <v>1</v>
      </c>
      <c r="EM310" s="46">
        <f t="shared" si="461"/>
        <v>5</v>
      </c>
      <c r="EN310" s="46">
        <f t="shared" si="462"/>
        <v>52</v>
      </c>
      <c r="EO310" s="46">
        <f t="shared" si="463"/>
        <v>27</v>
      </c>
      <c r="EP310" s="46">
        <f t="shared" si="464"/>
        <v>37</v>
      </c>
      <c r="EQ310" s="46">
        <f t="shared" si="465"/>
        <v>25</v>
      </c>
      <c r="ER310" s="17"/>
      <c r="ES310" s="1">
        <f t="shared" si="477"/>
        <v>1</v>
      </c>
      <c r="ET310" s="1">
        <f t="shared" si="478"/>
        <v>1</v>
      </c>
      <c r="EU310" s="1">
        <f t="shared" si="466"/>
        <v>1</v>
      </c>
      <c r="EV310" s="1">
        <f t="shared" si="466"/>
        <v>1</v>
      </c>
      <c r="EW310" s="1">
        <f t="shared" si="466"/>
        <v>1</v>
      </c>
      <c r="EX310" s="1">
        <f t="shared" si="466"/>
        <v>1</v>
      </c>
      <c r="EY310" s="1">
        <f t="shared" si="466"/>
        <v>1</v>
      </c>
      <c r="EZ310" s="1">
        <f t="shared" si="466"/>
        <v>1</v>
      </c>
    </row>
    <row r="311" spans="1:164" x14ac:dyDescent="0.2">
      <c r="G311" s="24">
        <f>SUM(G300:G310)</f>
        <v>404</v>
      </c>
      <c r="H311" s="24">
        <f>SUM(H300:H310)</f>
        <v>404</v>
      </c>
      <c r="J311" s="24">
        <f>SUM(J300:J310)</f>
        <v>0</v>
      </c>
    </row>
    <row r="312" spans="1:164" ht="12" thickBot="1" x14ac:dyDescent="0.25">
      <c r="A312" s="17" t="s">
        <v>536</v>
      </c>
      <c r="B312" s="17"/>
      <c r="C312" s="20" t="s">
        <v>510</v>
      </c>
      <c r="D312" s="18"/>
      <c r="E312" s="18"/>
      <c r="F312" s="18"/>
      <c r="G312" s="18"/>
      <c r="H312" s="18"/>
      <c r="J312" s="18"/>
    </row>
    <row r="313" spans="1:164" ht="12" thickBot="1" x14ac:dyDescent="0.25">
      <c r="A313" s="17" t="s">
        <v>11</v>
      </c>
      <c r="B313" s="17" t="s">
        <v>12</v>
      </c>
      <c r="C313" s="18" t="s">
        <v>13</v>
      </c>
      <c r="D313" s="18" t="s">
        <v>14</v>
      </c>
      <c r="E313" s="18" t="s">
        <v>15</v>
      </c>
      <c r="F313" s="18" t="s">
        <v>16</v>
      </c>
      <c r="G313" s="18" t="s">
        <v>17</v>
      </c>
      <c r="H313" s="18" t="s">
        <v>18</v>
      </c>
      <c r="I313" s="18" t="s">
        <v>19</v>
      </c>
      <c r="J313" s="18" t="s">
        <v>97</v>
      </c>
      <c r="L313" s="30"/>
      <c r="M313" s="31" t="s">
        <v>512</v>
      </c>
      <c r="N313" s="31" t="s">
        <v>513</v>
      </c>
      <c r="O313" s="33" t="s">
        <v>514</v>
      </c>
      <c r="P313" s="31" t="s">
        <v>515</v>
      </c>
      <c r="Q313" s="32" t="s">
        <v>267</v>
      </c>
      <c r="R313" s="33" t="s">
        <v>420</v>
      </c>
      <c r="S313" s="31" t="s">
        <v>537</v>
      </c>
      <c r="T313" s="31" t="s">
        <v>538</v>
      </c>
      <c r="U313" s="31" t="s">
        <v>516</v>
      </c>
      <c r="V313" s="31" t="s">
        <v>539</v>
      </c>
      <c r="W313" s="34" t="s">
        <v>443</v>
      </c>
      <c r="AA313" s="30"/>
      <c r="AB313" s="31" t="s">
        <v>512</v>
      </c>
      <c r="AC313" s="31" t="s">
        <v>513</v>
      </c>
      <c r="AD313" s="33" t="s">
        <v>514</v>
      </c>
      <c r="AE313" s="31" t="s">
        <v>515</v>
      </c>
      <c r="AF313" s="32" t="s">
        <v>267</v>
      </c>
      <c r="AG313" s="33" t="s">
        <v>420</v>
      </c>
      <c r="AH313" s="31" t="s">
        <v>537</v>
      </c>
      <c r="AI313" s="31" t="s">
        <v>538</v>
      </c>
      <c r="AJ313" s="31" t="s">
        <v>516</v>
      </c>
      <c r="AK313" s="31" t="s">
        <v>539</v>
      </c>
      <c r="AL313" s="34" t="s">
        <v>443</v>
      </c>
      <c r="AP313" s="1" t="s">
        <v>106</v>
      </c>
      <c r="DU313" s="21" t="s">
        <v>13</v>
      </c>
      <c r="DV313" s="21" t="s">
        <v>91</v>
      </c>
      <c r="DW313" s="21" t="s">
        <v>92</v>
      </c>
      <c r="DX313" s="21" t="s">
        <v>93</v>
      </c>
      <c r="DY313" s="21" t="s">
        <v>94</v>
      </c>
      <c r="DZ313" s="21" t="s">
        <v>95</v>
      </c>
      <c r="EA313" s="21" t="s">
        <v>96</v>
      </c>
      <c r="EB313" s="21" t="s">
        <v>14</v>
      </c>
      <c r="EC313" s="21" t="s">
        <v>15</v>
      </c>
      <c r="ED313" s="21" t="s">
        <v>16</v>
      </c>
      <c r="EE313" s="21" t="s">
        <v>17</v>
      </c>
      <c r="EF313" s="21" t="s">
        <v>18</v>
      </c>
      <c r="EG313" s="21" t="s">
        <v>19</v>
      </c>
      <c r="EH313" s="21" t="s">
        <v>97</v>
      </c>
      <c r="EI313" s="21"/>
      <c r="EJ313" s="21" t="s">
        <v>13</v>
      </c>
      <c r="EK313" s="21" t="s">
        <v>14</v>
      </c>
      <c r="EL313" s="21" t="s">
        <v>15</v>
      </c>
      <c r="EM313" s="21" t="s">
        <v>16</v>
      </c>
      <c r="EN313" s="21" t="s">
        <v>17</v>
      </c>
      <c r="EO313" s="21" t="s">
        <v>18</v>
      </c>
      <c r="EP313" s="21" t="s">
        <v>19</v>
      </c>
      <c r="EQ313" s="21" t="s">
        <v>97</v>
      </c>
    </row>
    <row r="314" spans="1:164" x14ac:dyDescent="0.2">
      <c r="A314" s="115">
        <v>1</v>
      </c>
      <c r="B314" s="115" t="s">
        <v>540</v>
      </c>
      <c r="C314" s="143">
        <v>20</v>
      </c>
      <c r="D314" s="143">
        <v>13</v>
      </c>
      <c r="E314" s="143">
        <v>4</v>
      </c>
      <c r="F314" s="143">
        <v>3</v>
      </c>
      <c r="G314" s="143">
        <v>48</v>
      </c>
      <c r="H314" s="143">
        <v>29</v>
      </c>
      <c r="I314" s="144">
        <v>43</v>
      </c>
      <c r="J314" s="145">
        <v>19</v>
      </c>
      <c r="L314" s="95" t="s">
        <v>523</v>
      </c>
      <c r="M314" s="36"/>
      <c r="N314" s="31"/>
      <c r="O314" s="31"/>
      <c r="P314" s="137"/>
      <c r="Q314" s="32" t="s">
        <v>110</v>
      </c>
      <c r="R314" s="137"/>
      <c r="S314" s="31"/>
      <c r="T314" s="31"/>
      <c r="U314" s="31"/>
      <c r="V314" s="31"/>
      <c r="W314" s="34"/>
      <c r="AA314" s="95" t="s">
        <v>523</v>
      </c>
      <c r="AB314" s="36"/>
      <c r="AC314" s="31"/>
      <c r="AD314" s="31"/>
      <c r="AE314" s="137"/>
      <c r="AF314" s="32" t="s">
        <v>218</v>
      </c>
      <c r="AG314" s="137"/>
      <c r="AH314" s="31"/>
      <c r="AI314" s="31"/>
      <c r="AJ314" s="31"/>
      <c r="AK314" s="31"/>
      <c r="AL314" s="34"/>
      <c r="AW314" s="40"/>
      <c r="AX314" s="41" t="str">
        <f t="shared" ref="AX314:BG318" si="479">(IF(N314="","",(IF(MID(N314,2,1)="-",LEFT(N314,1),LEFT(N314,2)))+0))</f>
        <v/>
      </c>
      <c r="AY314" s="41" t="str">
        <f t="shared" si="479"/>
        <v/>
      </c>
      <c r="AZ314" s="41" t="str">
        <f t="shared" si="479"/>
        <v/>
      </c>
      <c r="BA314" s="41">
        <f t="shared" si="479"/>
        <v>1</v>
      </c>
      <c r="BB314" s="41" t="str">
        <f t="shared" si="479"/>
        <v/>
      </c>
      <c r="BC314" s="41" t="str">
        <f t="shared" si="479"/>
        <v/>
      </c>
      <c r="BD314" s="41" t="str">
        <f t="shared" si="479"/>
        <v/>
      </c>
      <c r="BE314" s="41" t="str">
        <f t="shared" si="479"/>
        <v/>
      </c>
      <c r="BF314" s="41" t="str">
        <f t="shared" si="479"/>
        <v/>
      </c>
      <c r="BG314" s="42" t="str">
        <f t="shared" si="479"/>
        <v/>
      </c>
      <c r="BM314" s="43"/>
      <c r="BN314" s="43"/>
      <c r="BO314" s="43"/>
      <c r="BP314" s="43" t="str">
        <f t="shared" ref="BP314:BT322" si="480">(IF(AQ314="","",(IF(MID(AQ314,2,1)="-",LEFT(AQ314,1),LEFT(AQ314,2)))+0))</f>
        <v/>
      </c>
      <c r="BQ314" s="43" t="str">
        <f t="shared" si="480"/>
        <v/>
      </c>
      <c r="BR314" s="43" t="str">
        <f t="shared" si="480"/>
        <v/>
      </c>
      <c r="BS314" s="43" t="str">
        <f t="shared" si="480"/>
        <v/>
      </c>
      <c r="BT314" s="43" t="str">
        <f t="shared" si="480"/>
        <v/>
      </c>
      <c r="BU314" s="44"/>
      <c r="BV314" s="40"/>
      <c r="BW314" s="41" t="str">
        <f t="shared" ref="BW314:CF318" si="481">(IF(N314="","",IF(RIGHT(N314,2)="10",RIGHT(N314,2),RIGHT(N314,1))+0))</f>
        <v/>
      </c>
      <c r="BX314" s="41" t="str">
        <f t="shared" si="481"/>
        <v/>
      </c>
      <c r="BY314" s="41" t="str">
        <f t="shared" si="481"/>
        <v/>
      </c>
      <c r="BZ314" s="41">
        <f t="shared" si="481"/>
        <v>1</v>
      </c>
      <c r="CA314" s="41" t="str">
        <f t="shared" si="481"/>
        <v/>
      </c>
      <c r="CB314" s="41" t="str">
        <f t="shared" si="481"/>
        <v/>
      </c>
      <c r="CC314" s="41" t="str">
        <f t="shared" si="481"/>
        <v/>
      </c>
      <c r="CD314" s="41" t="str">
        <f t="shared" si="481"/>
        <v/>
      </c>
      <c r="CE314" s="41" t="str">
        <f t="shared" si="481"/>
        <v/>
      </c>
      <c r="CF314" s="42" t="str">
        <f t="shared" si="481"/>
        <v/>
      </c>
      <c r="CL314" s="43"/>
      <c r="CM314" s="43"/>
      <c r="CN314" s="43"/>
      <c r="CO314" s="43" t="str">
        <f t="shared" ref="CO314:CS322" si="482">(IF(AQ314="","",IF(RIGHT(AQ314,2)="10",RIGHT(AQ314,2),RIGHT(AQ314,1))+0))</f>
        <v/>
      </c>
      <c r="CP314" s="43" t="str">
        <f t="shared" si="482"/>
        <v/>
      </c>
      <c r="CQ314" s="43" t="str">
        <f t="shared" si="482"/>
        <v/>
      </c>
      <c r="CR314" s="43" t="str">
        <f t="shared" si="482"/>
        <v/>
      </c>
      <c r="CS314" s="43" t="str">
        <f t="shared" si="482"/>
        <v/>
      </c>
      <c r="CU314" s="40"/>
      <c r="CV314" s="41" t="str">
        <f t="shared" ref="CV314:DE324" si="483">(IF(N314="","",IF(AX314&gt;BW314,"H",IF(AX314&lt;BW314,"A","D"))))</f>
        <v/>
      </c>
      <c r="CW314" s="41" t="str">
        <f t="shared" si="483"/>
        <v/>
      </c>
      <c r="CX314" s="41" t="str">
        <f t="shared" si="483"/>
        <v/>
      </c>
      <c r="CY314" s="41" t="str">
        <f t="shared" si="483"/>
        <v>D</v>
      </c>
      <c r="CZ314" s="41" t="str">
        <f t="shared" si="483"/>
        <v/>
      </c>
      <c r="DA314" s="41" t="str">
        <f t="shared" si="483"/>
        <v/>
      </c>
      <c r="DB314" s="41" t="str">
        <f t="shared" si="483"/>
        <v/>
      </c>
      <c r="DC314" s="41" t="str">
        <f t="shared" si="483"/>
        <v/>
      </c>
      <c r="DD314" s="41" t="str">
        <f t="shared" si="483"/>
        <v/>
      </c>
      <c r="DE314" s="42" t="str">
        <f t="shared" si="483"/>
        <v/>
      </c>
      <c r="DK314" s="43"/>
      <c r="DL314" s="43"/>
      <c r="DM314" s="43"/>
      <c r="DN314" s="21" t="str">
        <f t="shared" ref="DN314:DR322" si="484">(IF(AQ314="","",IF(BP314&gt;CO314,"H",IF(BP314&lt;CO314,"A","D"))))</f>
        <v/>
      </c>
      <c r="DO314" s="21" t="str">
        <f t="shared" si="484"/>
        <v/>
      </c>
      <c r="DP314" s="21" t="str">
        <f t="shared" si="484"/>
        <v/>
      </c>
      <c r="DQ314" s="21" t="str">
        <f t="shared" si="484"/>
        <v/>
      </c>
      <c r="DR314" s="21" t="str">
        <f t="shared" si="484"/>
        <v/>
      </c>
      <c r="DT314" s="17" t="str">
        <f t="shared" ref="DT314:DT324" si="485">L314</f>
        <v>Chessington &amp; Hook United</v>
      </c>
      <c r="DU314" s="45">
        <f>SUM(EB314:ED314)</f>
        <v>2</v>
      </c>
      <c r="DV314" s="46">
        <f>COUNTIF($CU314:$DR314,"H")</f>
        <v>0</v>
      </c>
      <c r="DW314" s="46">
        <f>COUNTIF($CU314:$DR314,"D")</f>
        <v>1</v>
      </c>
      <c r="DX314" s="46">
        <f>COUNTIF($CU314:$DR314,"A")</f>
        <v>0</v>
      </c>
      <c r="DY314" s="46">
        <f>COUNTIF(CU$314:CU$324,"A")</f>
        <v>0</v>
      </c>
      <c r="DZ314" s="46">
        <f>COUNTIF(CU$314:CU$324,"D")</f>
        <v>0</v>
      </c>
      <c r="EA314" s="46">
        <f>COUNTIF(CU$314:CU$324,"H")</f>
        <v>1</v>
      </c>
      <c r="EB314" s="45">
        <f>DV314+DY314</f>
        <v>0</v>
      </c>
      <c r="EC314" s="45">
        <f t="shared" ref="EC314:ED324" si="486">DW314+DZ314</f>
        <v>1</v>
      </c>
      <c r="ED314" s="45">
        <f t="shared" si="486"/>
        <v>1</v>
      </c>
      <c r="EE314" s="47">
        <f>SUM($AW314:$BT314)+SUM(BV$314:BV$324)</f>
        <v>4</v>
      </c>
      <c r="EF314" s="47">
        <f>SUM($BV314:$CS314)+SUM(AW$314:AW$324)</f>
        <v>6</v>
      </c>
      <c r="EG314" s="45">
        <f>(EB314*3)+EC314</f>
        <v>1</v>
      </c>
      <c r="EH314" s="47">
        <f>EE314-EF314</f>
        <v>-2</v>
      </c>
      <c r="EI314" s="44"/>
      <c r="EJ314" s="46">
        <f t="shared" ref="EJ314:EJ324" si="487">VLOOKUP($DT314,$B$314:$J$324,2,0)</f>
        <v>20</v>
      </c>
      <c r="EK314" s="46">
        <f t="shared" ref="EK314:EK324" si="488">VLOOKUP($DT314,$B$314:$J$324,3,0)</f>
        <v>3</v>
      </c>
      <c r="EL314" s="46">
        <f t="shared" ref="EL314:EL324" si="489">VLOOKUP($DT314,$B$314:$J$324,4,0)</f>
        <v>3</v>
      </c>
      <c r="EM314" s="46">
        <f t="shared" ref="EM314:EM324" si="490">VLOOKUP($DT314,$B$314:$J$324,5,0)</f>
        <v>14</v>
      </c>
      <c r="EN314" s="46">
        <f t="shared" ref="EN314:EN324" si="491">VLOOKUP($DT314,$B$314:$J$324,6,0)</f>
        <v>25</v>
      </c>
      <c r="EO314" s="46">
        <f t="shared" ref="EO314:EO324" si="492">VLOOKUP($DT314,$B$314:$J$324,7,0)</f>
        <v>49</v>
      </c>
      <c r="EP314" s="46">
        <f t="shared" ref="EP314:EP324" si="493">VLOOKUP($DT314,$B$314:$J$324,8,0)</f>
        <v>12</v>
      </c>
      <c r="EQ314" s="46">
        <f t="shared" ref="EQ314:EQ324" si="494">VLOOKUP($DT314,$B$314:$J$324,9,0)</f>
        <v>-24</v>
      </c>
      <c r="ES314" s="1">
        <f>IF(DU314=EJ314,0,1)</f>
        <v>1</v>
      </c>
      <c r="ET314" s="1">
        <f>IF(EB314=EK314,0,1)</f>
        <v>1</v>
      </c>
      <c r="EU314" s="1">
        <f t="shared" ref="EU314:EZ324" si="495">IF(EC314=EL314,0,1)</f>
        <v>1</v>
      </c>
      <c r="EV314" s="1">
        <f t="shared" si="495"/>
        <v>1</v>
      </c>
      <c r="EW314" s="1">
        <f t="shared" si="495"/>
        <v>1</v>
      </c>
      <c r="EX314" s="1">
        <f t="shared" si="495"/>
        <v>1</v>
      </c>
      <c r="EY314" s="1">
        <f t="shared" si="495"/>
        <v>1</v>
      </c>
      <c r="EZ314" s="1">
        <f t="shared" si="495"/>
        <v>1</v>
      </c>
    </row>
    <row r="315" spans="1:164" x14ac:dyDescent="0.2">
      <c r="A315" s="115">
        <v>2</v>
      </c>
      <c r="B315" s="115" t="s">
        <v>519</v>
      </c>
      <c r="C315" s="143">
        <v>20</v>
      </c>
      <c r="D315" s="143">
        <v>11</v>
      </c>
      <c r="E315" s="143">
        <v>6</v>
      </c>
      <c r="F315" s="143">
        <v>3</v>
      </c>
      <c r="G315" s="143">
        <v>41</v>
      </c>
      <c r="H315" s="143">
        <v>26</v>
      </c>
      <c r="I315" s="144">
        <v>39</v>
      </c>
      <c r="J315" s="145">
        <v>15</v>
      </c>
      <c r="L315" s="140" t="s">
        <v>525</v>
      </c>
      <c r="M315" s="85"/>
      <c r="N315" s="50"/>
      <c r="O315" s="86"/>
      <c r="P315" s="103"/>
      <c r="Q315" s="52" t="s">
        <v>140</v>
      </c>
      <c r="R315" s="103"/>
      <c r="S315" s="53"/>
      <c r="T315" s="53"/>
      <c r="U315" s="53"/>
      <c r="V315" s="53"/>
      <c r="W315" s="70"/>
      <c r="AA315" s="140" t="s">
        <v>525</v>
      </c>
      <c r="AB315" s="85"/>
      <c r="AC315" s="50"/>
      <c r="AD315" s="86"/>
      <c r="AE315" s="103"/>
      <c r="AF315" s="52" t="s">
        <v>492</v>
      </c>
      <c r="AG315" s="103"/>
      <c r="AH315" s="53"/>
      <c r="AI315" s="53"/>
      <c r="AJ315" s="53"/>
      <c r="AK315" s="53"/>
      <c r="AL315" s="70"/>
      <c r="AW315" s="58" t="str">
        <f t="shared" ref="AW315:BA324" si="496">(IF(M315="","",(IF(MID(M315,2,1)="-",LEFT(M315,1),LEFT(M315,2)))+0))</f>
        <v/>
      </c>
      <c r="AX315" s="59"/>
      <c r="AY315" s="60" t="str">
        <f t="shared" si="479"/>
        <v/>
      </c>
      <c r="AZ315" s="60" t="str">
        <f t="shared" si="479"/>
        <v/>
      </c>
      <c r="BA315" s="60">
        <f t="shared" si="479"/>
        <v>2</v>
      </c>
      <c r="BB315" s="60" t="str">
        <f t="shared" si="479"/>
        <v/>
      </c>
      <c r="BC315" s="60" t="str">
        <f t="shared" si="479"/>
        <v/>
      </c>
      <c r="BD315" s="60" t="str">
        <f t="shared" si="479"/>
        <v/>
      </c>
      <c r="BE315" s="60" t="str">
        <f t="shared" si="479"/>
        <v/>
      </c>
      <c r="BF315" s="60" t="str">
        <f t="shared" si="479"/>
        <v/>
      </c>
      <c r="BG315" s="61" t="str">
        <f t="shared" si="479"/>
        <v/>
      </c>
      <c r="BM315" s="43"/>
      <c r="BN315" s="43"/>
      <c r="BO315" s="43"/>
      <c r="BP315" s="43" t="str">
        <f t="shared" si="480"/>
        <v/>
      </c>
      <c r="BQ315" s="43" t="str">
        <f t="shared" si="480"/>
        <v/>
      </c>
      <c r="BR315" s="43" t="str">
        <f t="shared" si="480"/>
        <v/>
      </c>
      <c r="BS315" s="43" t="str">
        <f t="shared" si="480"/>
        <v/>
      </c>
      <c r="BT315" s="43" t="str">
        <f t="shared" si="480"/>
        <v/>
      </c>
      <c r="BU315" s="44"/>
      <c r="BV315" s="58" t="str">
        <f t="shared" ref="BV315:BZ324" si="497">(IF(M315="","",IF(RIGHT(M315,2)="10",RIGHT(M315,2),RIGHT(M315,1))+0))</f>
        <v/>
      </c>
      <c r="BW315" s="59"/>
      <c r="BX315" s="60" t="str">
        <f t="shared" si="481"/>
        <v/>
      </c>
      <c r="BY315" s="60" t="str">
        <f t="shared" si="481"/>
        <v/>
      </c>
      <c r="BZ315" s="60">
        <f t="shared" si="481"/>
        <v>3</v>
      </c>
      <c r="CA315" s="60" t="str">
        <f t="shared" si="481"/>
        <v/>
      </c>
      <c r="CB315" s="60" t="str">
        <f t="shared" si="481"/>
        <v/>
      </c>
      <c r="CC315" s="60" t="str">
        <f t="shared" si="481"/>
        <v/>
      </c>
      <c r="CD315" s="60" t="str">
        <f t="shared" si="481"/>
        <v/>
      </c>
      <c r="CE315" s="60" t="str">
        <f t="shared" si="481"/>
        <v/>
      </c>
      <c r="CF315" s="61" t="str">
        <f t="shared" si="481"/>
        <v/>
      </c>
      <c r="CL315" s="43"/>
      <c r="CM315" s="43"/>
      <c r="CN315" s="43"/>
      <c r="CO315" s="43" t="str">
        <f t="shared" si="482"/>
        <v/>
      </c>
      <c r="CP315" s="43" t="str">
        <f t="shared" si="482"/>
        <v/>
      </c>
      <c r="CQ315" s="43" t="str">
        <f t="shared" si="482"/>
        <v/>
      </c>
      <c r="CR315" s="43" t="str">
        <f t="shared" si="482"/>
        <v/>
      </c>
      <c r="CS315" s="43" t="str">
        <f t="shared" si="482"/>
        <v/>
      </c>
      <c r="CU315" s="58" t="str">
        <f>(IF(M315="","",IF(AW315&gt;BV315,"H",IF(AW315&lt;BV315,"A","D"))))</f>
        <v/>
      </c>
      <c r="CV315" s="59"/>
      <c r="CW315" s="60" t="str">
        <f t="shared" si="483"/>
        <v/>
      </c>
      <c r="CX315" s="60" t="str">
        <f t="shared" si="483"/>
        <v/>
      </c>
      <c r="CY315" s="60" t="str">
        <f t="shared" si="483"/>
        <v>A</v>
      </c>
      <c r="CZ315" s="60" t="str">
        <f t="shared" si="483"/>
        <v/>
      </c>
      <c r="DA315" s="60" t="str">
        <f t="shared" si="483"/>
        <v/>
      </c>
      <c r="DB315" s="60" t="str">
        <f t="shared" si="483"/>
        <v/>
      </c>
      <c r="DC315" s="60" t="str">
        <f t="shared" si="483"/>
        <v/>
      </c>
      <c r="DD315" s="60" t="str">
        <f t="shared" si="483"/>
        <v/>
      </c>
      <c r="DE315" s="61" t="str">
        <f t="shared" si="483"/>
        <v/>
      </c>
      <c r="DK315" s="43"/>
      <c r="DL315" s="43"/>
      <c r="DM315" s="43"/>
      <c r="DN315" s="21" t="str">
        <f t="shared" si="484"/>
        <v/>
      </c>
      <c r="DO315" s="21" t="str">
        <f t="shared" si="484"/>
        <v/>
      </c>
      <c r="DP315" s="21" t="str">
        <f t="shared" si="484"/>
        <v/>
      </c>
      <c r="DQ315" s="21" t="str">
        <f t="shared" si="484"/>
        <v/>
      </c>
      <c r="DR315" s="21" t="str">
        <f t="shared" si="484"/>
        <v/>
      </c>
      <c r="DT315" s="17" t="str">
        <f t="shared" si="485"/>
        <v>Cobham</v>
      </c>
      <c r="DU315" s="45">
        <f t="shared" ref="DU315:DU324" si="498">SUM(EB315:ED315)</f>
        <v>2</v>
      </c>
      <c r="DV315" s="46">
        <f t="shared" ref="DV315:DV324" si="499">COUNTIF($CU315:$DR315,"H")</f>
        <v>0</v>
      </c>
      <c r="DW315" s="46">
        <f t="shared" ref="DW315:DW324" si="500">COUNTIF($CU315:$DR315,"D")</f>
        <v>0</v>
      </c>
      <c r="DX315" s="46">
        <f t="shared" ref="DX315:DX324" si="501">COUNTIF($CU315:$DR315,"A")</f>
        <v>1</v>
      </c>
      <c r="DY315" s="46">
        <f>COUNTIF(CV$314:CV$324,"A")</f>
        <v>0</v>
      </c>
      <c r="DZ315" s="46">
        <f>COUNTIF(CV$314:CV$324,"D")</f>
        <v>1</v>
      </c>
      <c r="EA315" s="46">
        <f>COUNTIF(CV$314:CV$324,"H")</f>
        <v>0</v>
      </c>
      <c r="EB315" s="45">
        <f t="shared" ref="EB315:EB324" si="502">DV315+DY315</f>
        <v>0</v>
      </c>
      <c r="EC315" s="45">
        <f t="shared" si="486"/>
        <v>1</v>
      </c>
      <c r="ED315" s="45">
        <f t="shared" si="486"/>
        <v>1</v>
      </c>
      <c r="EE315" s="47">
        <f>SUM($AW315:$BT315)+SUM(BW$314:BW$324)</f>
        <v>3</v>
      </c>
      <c r="EF315" s="47">
        <f>SUM($BV315:$CS315)+SUM(AX$314:AX$324)</f>
        <v>4</v>
      </c>
      <c r="EG315" s="45">
        <f t="shared" ref="EG315:EG324" si="503">(EB315*3)+EC315</f>
        <v>1</v>
      </c>
      <c r="EH315" s="47">
        <f t="shared" ref="EH315:EH324" si="504">EE315-EF315</f>
        <v>-1</v>
      </c>
      <c r="EI315" s="44"/>
      <c r="EJ315" s="46">
        <f t="shared" si="487"/>
        <v>20</v>
      </c>
      <c r="EK315" s="46">
        <f t="shared" si="488"/>
        <v>6</v>
      </c>
      <c r="EL315" s="46">
        <f t="shared" si="489"/>
        <v>6</v>
      </c>
      <c r="EM315" s="46">
        <f t="shared" si="490"/>
        <v>8</v>
      </c>
      <c r="EN315" s="46">
        <f t="shared" si="491"/>
        <v>30</v>
      </c>
      <c r="EO315" s="46">
        <f t="shared" si="492"/>
        <v>33</v>
      </c>
      <c r="EP315" s="46">
        <f t="shared" si="493"/>
        <v>24</v>
      </c>
      <c r="EQ315" s="46">
        <f t="shared" si="494"/>
        <v>-3</v>
      </c>
      <c r="ES315" s="1">
        <f t="shared" ref="ES315:ES324" si="505">IF(DU315=EJ315,0,1)</f>
        <v>1</v>
      </c>
      <c r="ET315" s="1">
        <f t="shared" ref="ET315:ET324" si="506">IF(EB315=EK315,0,1)</f>
        <v>1</v>
      </c>
      <c r="EU315" s="1">
        <f t="shared" si="495"/>
        <v>1</v>
      </c>
      <c r="EV315" s="1">
        <f t="shared" si="495"/>
        <v>1</v>
      </c>
      <c r="EW315" s="1">
        <f t="shared" si="495"/>
        <v>1</v>
      </c>
      <c r="EX315" s="1">
        <f t="shared" si="495"/>
        <v>1</v>
      </c>
      <c r="EY315" s="1">
        <f t="shared" si="495"/>
        <v>1</v>
      </c>
      <c r="EZ315" s="1">
        <f t="shared" si="495"/>
        <v>1</v>
      </c>
    </row>
    <row r="316" spans="1:164" x14ac:dyDescent="0.2">
      <c r="A316" s="115">
        <v>3</v>
      </c>
      <c r="B316" s="115" t="s">
        <v>460</v>
      </c>
      <c r="C316" s="143">
        <v>20</v>
      </c>
      <c r="D316" s="143">
        <v>10</v>
      </c>
      <c r="E316" s="143">
        <v>4</v>
      </c>
      <c r="F316" s="143">
        <v>6</v>
      </c>
      <c r="G316" s="143">
        <v>51</v>
      </c>
      <c r="H316" s="143">
        <v>43</v>
      </c>
      <c r="I316" s="144">
        <v>34</v>
      </c>
      <c r="J316" s="145">
        <v>8</v>
      </c>
      <c r="L316" s="140" t="s">
        <v>519</v>
      </c>
      <c r="M316" s="85"/>
      <c r="N316" s="86"/>
      <c r="O316" s="50"/>
      <c r="P316" s="103"/>
      <c r="Q316" s="52" t="s">
        <v>123</v>
      </c>
      <c r="R316" s="103"/>
      <c r="S316" s="86"/>
      <c r="T316" s="86"/>
      <c r="U316" s="86"/>
      <c r="V316" s="86"/>
      <c r="W316" s="90"/>
      <c r="AA316" s="140" t="s">
        <v>519</v>
      </c>
      <c r="AB316" s="85"/>
      <c r="AC316" s="86"/>
      <c r="AD316" s="50"/>
      <c r="AE316" s="103"/>
      <c r="AF316" s="52" t="s">
        <v>508</v>
      </c>
      <c r="AG316" s="103"/>
      <c r="AH316" s="86"/>
      <c r="AI316" s="86"/>
      <c r="AJ316" s="86"/>
      <c r="AK316" s="86"/>
      <c r="AL316" s="90"/>
      <c r="AW316" s="58" t="str">
        <f t="shared" si="496"/>
        <v/>
      </c>
      <c r="AX316" s="60" t="str">
        <f t="shared" si="496"/>
        <v/>
      </c>
      <c r="AY316" s="59"/>
      <c r="AZ316" s="60" t="str">
        <f t="shared" si="479"/>
        <v/>
      </c>
      <c r="BA316" s="60">
        <f t="shared" si="479"/>
        <v>3</v>
      </c>
      <c r="BB316" s="60" t="str">
        <f t="shared" si="479"/>
        <v/>
      </c>
      <c r="BC316" s="60" t="str">
        <f t="shared" si="479"/>
        <v/>
      </c>
      <c r="BD316" s="60" t="str">
        <f t="shared" si="479"/>
        <v/>
      </c>
      <c r="BE316" s="60" t="str">
        <f t="shared" si="479"/>
        <v/>
      </c>
      <c r="BF316" s="60" t="str">
        <f t="shared" si="479"/>
        <v/>
      </c>
      <c r="BG316" s="61" t="str">
        <f t="shared" si="479"/>
        <v/>
      </c>
      <c r="BM316" s="43"/>
      <c r="BN316" s="43"/>
      <c r="BO316" s="43"/>
      <c r="BP316" s="43" t="str">
        <f t="shared" si="480"/>
        <v/>
      </c>
      <c r="BQ316" s="43" t="str">
        <f t="shared" si="480"/>
        <v/>
      </c>
      <c r="BR316" s="43" t="str">
        <f t="shared" si="480"/>
        <v/>
      </c>
      <c r="BS316" s="43" t="str">
        <f t="shared" si="480"/>
        <v/>
      </c>
      <c r="BT316" s="43" t="str">
        <f t="shared" si="480"/>
        <v/>
      </c>
      <c r="BU316" s="44"/>
      <c r="BV316" s="58" t="str">
        <f t="shared" si="497"/>
        <v/>
      </c>
      <c r="BW316" s="60" t="str">
        <f t="shared" si="497"/>
        <v/>
      </c>
      <c r="BX316" s="59"/>
      <c r="BY316" s="60" t="str">
        <f t="shared" si="481"/>
        <v/>
      </c>
      <c r="BZ316" s="60">
        <f t="shared" si="481"/>
        <v>1</v>
      </c>
      <c r="CA316" s="60" t="str">
        <f t="shared" si="481"/>
        <v/>
      </c>
      <c r="CB316" s="60" t="str">
        <f t="shared" si="481"/>
        <v/>
      </c>
      <c r="CC316" s="60" t="str">
        <f t="shared" si="481"/>
        <v/>
      </c>
      <c r="CD316" s="60" t="str">
        <f t="shared" si="481"/>
        <v/>
      </c>
      <c r="CE316" s="60" t="str">
        <f t="shared" si="481"/>
        <v/>
      </c>
      <c r="CF316" s="61" t="str">
        <f t="shared" si="481"/>
        <v/>
      </c>
      <c r="CL316" s="43"/>
      <c r="CM316" s="43"/>
      <c r="CN316" s="43"/>
      <c r="CO316" s="43" t="str">
        <f t="shared" si="482"/>
        <v/>
      </c>
      <c r="CP316" s="43" t="str">
        <f t="shared" si="482"/>
        <v/>
      </c>
      <c r="CQ316" s="43" t="str">
        <f t="shared" si="482"/>
        <v/>
      </c>
      <c r="CR316" s="43" t="str">
        <f t="shared" si="482"/>
        <v/>
      </c>
      <c r="CS316" s="43" t="str">
        <f t="shared" si="482"/>
        <v/>
      </c>
      <c r="CU316" s="58" t="str">
        <f>(IF(M316="","",IF(AW316&gt;BV316,"H",IF(AW316&lt;BV316,"A","D"))))</f>
        <v/>
      </c>
      <c r="CV316" s="60" t="str">
        <f t="shared" ref="CV316:CY324" si="507">(IF(N316="","",IF(AX316&gt;BW316,"H",IF(AX316&lt;BW316,"A","D"))))</f>
        <v/>
      </c>
      <c r="CW316" s="59"/>
      <c r="CX316" s="60" t="str">
        <f t="shared" si="483"/>
        <v/>
      </c>
      <c r="CY316" s="60" t="str">
        <f t="shared" si="483"/>
        <v>H</v>
      </c>
      <c r="CZ316" s="60" t="str">
        <f t="shared" si="483"/>
        <v/>
      </c>
      <c r="DA316" s="60" t="str">
        <f t="shared" si="483"/>
        <v/>
      </c>
      <c r="DB316" s="60" t="str">
        <f t="shared" si="483"/>
        <v/>
      </c>
      <c r="DC316" s="60" t="str">
        <f t="shared" si="483"/>
        <v/>
      </c>
      <c r="DD316" s="60" t="str">
        <f t="shared" si="483"/>
        <v/>
      </c>
      <c r="DE316" s="61" t="str">
        <f t="shared" si="483"/>
        <v/>
      </c>
      <c r="DK316" s="43"/>
      <c r="DL316" s="43"/>
      <c r="DM316" s="43"/>
      <c r="DN316" s="21" t="str">
        <f t="shared" si="484"/>
        <v/>
      </c>
      <c r="DO316" s="21" t="str">
        <f t="shared" si="484"/>
        <v/>
      </c>
      <c r="DP316" s="21" t="str">
        <f t="shared" si="484"/>
        <v/>
      </c>
      <c r="DQ316" s="21" t="str">
        <f t="shared" si="484"/>
        <v/>
      </c>
      <c r="DR316" s="21" t="str">
        <f t="shared" si="484"/>
        <v/>
      </c>
      <c r="DT316" s="17" t="str">
        <f t="shared" si="485"/>
        <v>Crawley Town</v>
      </c>
      <c r="DU316" s="45">
        <f t="shared" si="498"/>
        <v>2</v>
      </c>
      <c r="DV316" s="46">
        <f t="shared" si="499"/>
        <v>1</v>
      </c>
      <c r="DW316" s="46">
        <f t="shared" si="500"/>
        <v>0</v>
      </c>
      <c r="DX316" s="46">
        <f t="shared" si="501"/>
        <v>0</v>
      </c>
      <c r="DY316" s="46">
        <f>COUNTIF(CW$314:CW$324,"A")</f>
        <v>1</v>
      </c>
      <c r="DZ316" s="46">
        <f>COUNTIF(CW$314:CW$324,"D")</f>
        <v>0</v>
      </c>
      <c r="EA316" s="46">
        <f>COUNTIF(CW$314:CW$324,"H")</f>
        <v>0</v>
      </c>
      <c r="EB316" s="45">
        <f t="shared" si="502"/>
        <v>2</v>
      </c>
      <c r="EC316" s="45">
        <f t="shared" si="486"/>
        <v>0</v>
      </c>
      <c r="ED316" s="45">
        <f t="shared" si="486"/>
        <v>0</v>
      </c>
      <c r="EE316" s="47">
        <f>SUM($AW316:$BT316)+SUM(BX$314:BX$324)</f>
        <v>7</v>
      </c>
      <c r="EF316" s="47">
        <f>SUM($BV316:$CS316)+SUM(AY$314:AY$324)</f>
        <v>4</v>
      </c>
      <c r="EG316" s="45">
        <f t="shared" si="503"/>
        <v>6</v>
      </c>
      <c r="EH316" s="47">
        <f t="shared" si="504"/>
        <v>3</v>
      </c>
      <c r="EI316" s="44"/>
      <c r="EJ316" s="46">
        <f t="shared" si="487"/>
        <v>20</v>
      </c>
      <c r="EK316" s="46">
        <f t="shared" si="488"/>
        <v>11</v>
      </c>
      <c r="EL316" s="46">
        <f t="shared" si="489"/>
        <v>6</v>
      </c>
      <c r="EM316" s="46">
        <f t="shared" si="490"/>
        <v>3</v>
      </c>
      <c r="EN316" s="46">
        <f t="shared" si="491"/>
        <v>41</v>
      </c>
      <c r="EO316" s="46">
        <f t="shared" si="492"/>
        <v>26</v>
      </c>
      <c r="EP316" s="46">
        <f t="shared" si="493"/>
        <v>39</v>
      </c>
      <c r="EQ316" s="46">
        <f t="shared" si="494"/>
        <v>15</v>
      </c>
      <c r="ES316" s="1">
        <f t="shared" si="505"/>
        <v>1</v>
      </c>
      <c r="ET316" s="1">
        <f t="shared" si="506"/>
        <v>1</v>
      </c>
      <c r="EU316" s="1">
        <f t="shared" si="495"/>
        <v>1</v>
      </c>
      <c r="EV316" s="1">
        <f t="shared" si="495"/>
        <v>1</v>
      </c>
      <c r="EW316" s="1">
        <f t="shared" si="495"/>
        <v>1</v>
      </c>
      <c r="EX316" s="1">
        <f t="shared" si="495"/>
        <v>1</v>
      </c>
      <c r="EY316" s="1">
        <f t="shared" si="495"/>
        <v>1</v>
      </c>
      <c r="EZ316" s="1">
        <f t="shared" si="495"/>
        <v>1</v>
      </c>
    </row>
    <row r="317" spans="1:164" x14ac:dyDescent="0.2">
      <c r="A317" s="115">
        <v>4</v>
      </c>
      <c r="B317" s="115" t="s">
        <v>311</v>
      </c>
      <c r="C317" s="143">
        <v>20</v>
      </c>
      <c r="D317" s="143">
        <v>11</v>
      </c>
      <c r="E317" s="143">
        <v>0</v>
      </c>
      <c r="F317" s="143">
        <v>9</v>
      </c>
      <c r="G317" s="143">
        <v>47</v>
      </c>
      <c r="H317" s="143">
        <v>29</v>
      </c>
      <c r="I317" s="144">
        <v>33</v>
      </c>
      <c r="J317" s="145">
        <v>18</v>
      </c>
      <c r="L317" s="140" t="s">
        <v>526</v>
      </c>
      <c r="M317" s="102"/>
      <c r="N317" s="103"/>
      <c r="O317" s="103"/>
      <c r="P317" s="50"/>
      <c r="Q317" s="52" t="s">
        <v>148</v>
      </c>
      <c r="R317" s="103"/>
      <c r="S317" s="103"/>
      <c r="T317" s="103"/>
      <c r="U317" s="103"/>
      <c r="V317" s="103"/>
      <c r="W317" s="104"/>
      <c r="AA317" s="140" t="s">
        <v>526</v>
      </c>
      <c r="AB317" s="102"/>
      <c r="AC317" s="103"/>
      <c r="AD317" s="103"/>
      <c r="AE317" s="50"/>
      <c r="AF317" s="52" t="s">
        <v>124</v>
      </c>
      <c r="AG317" s="103"/>
      <c r="AH317" s="103"/>
      <c r="AI317" s="103"/>
      <c r="AJ317" s="103"/>
      <c r="AK317" s="103"/>
      <c r="AL317" s="104"/>
      <c r="AW317" s="58" t="str">
        <f t="shared" si="496"/>
        <v/>
      </c>
      <c r="AX317" s="60" t="str">
        <f t="shared" si="496"/>
        <v/>
      </c>
      <c r="AY317" s="60" t="str">
        <f t="shared" si="496"/>
        <v/>
      </c>
      <c r="AZ317" s="59"/>
      <c r="BA317" s="60">
        <f t="shared" si="479"/>
        <v>4</v>
      </c>
      <c r="BB317" s="60" t="str">
        <f t="shared" si="479"/>
        <v/>
      </c>
      <c r="BC317" s="60" t="str">
        <f t="shared" si="479"/>
        <v/>
      </c>
      <c r="BD317" s="60" t="str">
        <f t="shared" si="479"/>
        <v/>
      </c>
      <c r="BE317" s="60" t="str">
        <f t="shared" si="479"/>
        <v/>
      </c>
      <c r="BF317" s="60" t="str">
        <f t="shared" si="479"/>
        <v/>
      </c>
      <c r="BG317" s="61" t="str">
        <f t="shared" si="479"/>
        <v/>
      </c>
      <c r="BM317" s="43"/>
      <c r="BN317" s="43"/>
      <c r="BO317" s="43"/>
      <c r="BP317" s="43" t="str">
        <f t="shared" si="480"/>
        <v/>
      </c>
      <c r="BQ317" s="43" t="str">
        <f t="shared" si="480"/>
        <v/>
      </c>
      <c r="BR317" s="43" t="str">
        <f t="shared" si="480"/>
        <v/>
      </c>
      <c r="BS317" s="43" t="str">
        <f t="shared" si="480"/>
        <v/>
      </c>
      <c r="BT317" s="43" t="str">
        <f t="shared" si="480"/>
        <v/>
      </c>
      <c r="BU317" s="44"/>
      <c r="BV317" s="58" t="str">
        <f t="shared" si="497"/>
        <v/>
      </c>
      <c r="BW317" s="60" t="str">
        <f t="shared" si="497"/>
        <v/>
      </c>
      <c r="BX317" s="60" t="str">
        <f t="shared" si="497"/>
        <v/>
      </c>
      <c r="BY317" s="59"/>
      <c r="BZ317" s="60">
        <f t="shared" si="481"/>
        <v>3</v>
      </c>
      <c r="CA317" s="60" t="str">
        <f t="shared" si="481"/>
        <v/>
      </c>
      <c r="CB317" s="60" t="str">
        <f t="shared" si="481"/>
        <v/>
      </c>
      <c r="CC317" s="60" t="str">
        <f t="shared" si="481"/>
        <v/>
      </c>
      <c r="CD317" s="60" t="str">
        <f t="shared" si="481"/>
        <v/>
      </c>
      <c r="CE317" s="60" t="str">
        <f t="shared" si="481"/>
        <v/>
      </c>
      <c r="CF317" s="61" t="str">
        <f t="shared" si="481"/>
        <v/>
      </c>
      <c r="CL317" s="43"/>
      <c r="CM317" s="43"/>
      <c r="CN317" s="43"/>
      <c r="CO317" s="43" t="str">
        <f t="shared" si="482"/>
        <v/>
      </c>
      <c r="CP317" s="43" t="str">
        <f t="shared" si="482"/>
        <v/>
      </c>
      <c r="CQ317" s="43" t="str">
        <f t="shared" si="482"/>
        <v/>
      </c>
      <c r="CR317" s="43" t="str">
        <f t="shared" si="482"/>
        <v/>
      </c>
      <c r="CS317" s="43" t="str">
        <f t="shared" si="482"/>
        <v/>
      </c>
      <c r="CU317" s="58" t="str">
        <f>(IF(M317="","",IF(AW317&gt;BV317,"H",IF(AW317&lt;BV317,"A","D"))))</f>
        <v/>
      </c>
      <c r="CV317" s="60" t="str">
        <f t="shared" si="507"/>
        <v/>
      </c>
      <c r="CW317" s="60" t="str">
        <f t="shared" si="507"/>
        <v/>
      </c>
      <c r="CX317" s="59"/>
      <c r="CY317" s="60" t="str">
        <f t="shared" si="483"/>
        <v>H</v>
      </c>
      <c r="CZ317" s="60" t="str">
        <f t="shared" si="483"/>
        <v/>
      </c>
      <c r="DA317" s="60" t="str">
        <f t="shared" si="483"/>
        <v/>
      </c>
      <c r="DB317" s="60" t="str">
        <f t="shared" si="483"/>
        <v/>
      </c>
      <c r="DC317" s="60" t="str">
        <f t="shared" si="483"/>
        <v/>
      </c>
      <c r="DD317" s="60" t="str">
        <f t="shared" si="483"/>
        <v/>
      </c>
      <c r="DE317" s="61" t="str">
        <f t="shared" si="483"/>
        <v/>
      </c>
      <c r="DK317" s="43"/>
      <c r="DL317" s="43"/>
      <c r="DM317" s="43"/>
      <c r="DN317" s="21" t="str">
        <f t="shared" si="484"/>
        <v/>
      </c>
      <c r="DO317" s="21" t="str">
        <f t="shared" si="484"/>
        <v/>
      </c>
      <c r="DP317" s="21" t="str">
        <f t="shared" si="484"/>
        <v/>
      </c>
      <c r="DQ317" s="21" t="str">
        <f t="shared" si="484"/>
        <v/>
      </c>
      <c r="DR317" s="21" t="str">
        <f t="shared" si="484"/>
        <v/>
      </c>
      <c r="DT317" s="17" t="str">
        <f t="shared" si="485"/>
        <v>East Grinstead</v>
      </c>
      <c r="DU317" s="45">
        <f t="shared" si="498"/>
        <v>2</v>
      </c>
      <c r="DV317" s="46">
        <f t="shared" si="499"/>
        <v>1</v>
      </c>
      <c r="DW317" s="46">
        <f t="shared" si="500"/>
        <v>0</v>
      </c>
      <c r="DX317" s="46">
        <f t="shared" si="501"/>
        <v>0</v>
      </c>
      <c r="DY317" s="46">
        <f>COUNTIF(CX$314:CX$324,"A")</f>
        <v>0</v>
      </c>
      <c r="DZ317" s="46">
        <f>COUNTIF(CX$314:CX$324,"D")</f>
        <v>0</v>
      </c>
      <c r="EA317" s="46">
        <f>COUNTIF(CX$314:CX$324,"H")</f>
        <v>1</v>
      </c>
      <c r="EB317" s="45">
        <f t="shared" si="502"/>
        <v>1</v>
      </c>
      <c r="EC317" s="45">
        <f t="shared" si="486"/>
        <v>0</v>
      </c>
      <c r="ED317" s="45">
        <f t="shared" si="486"/>
        <v>1</v>
      </c>
      <c r="EE317" s="47">
        <f>SUM($AW317:$BT317)+SUM(BY$314:BY$324)</f>
        <v>5</v>
      </c>
      <c r="EF317" s="47">
        <f>SUM($BV317:$CS317)+SUM(AZ$314:AZ$324)</f>
        <v>7</v>
      </c>
      <c r="EG317" s="45">
        <f t="shared" si="503"/>
        <v>3</v>
      </c>
      <c r="EH317" s="47">
        <f t="shared" si="504"/>
        <v>-2</v>
      </c>
      <c r="EI317" s="44"/>
      <c r="EJ317" s="46">
        <f t="shared" si="487"/>
        <v>20</v>
      </c>
      <c r="EK317" s="46">
        <f t="shared" si="488"/>
        <v>9</v>
      </c>
      <c r="EL317" s="46">
        <f t="shared" si="489"/>
        <v>6</v>
      </c>
      <c r="EM317" s="46">
        <f t="shared" si="490"/>
        <v>5</v>
      </c>
      <c r="EN317" s="46">
        <f t="shared" si="491"/>
        <v>42</v>
      </c>
      <c r="EO317" s="46">
        <f t="shared" si="492"/>
        <v>37</v>
      </c>
      <c r="EP317" s="46">
        <f t="shared" si="493"/>
        <v>33</v>
      </c>
      <c r="EQ317" s="46">
        <f t="shared" si="494"/>
        <v>5</v>
      </c>
      <c r="ES317" s="1">
        <f t="shared" si="505"/>
        <v>1</v>
      </c>
      <c r="ET317" s="1">
        <f t="shared" si="506"/>
        <v>1</v>
      </c>
      <c r="EU317" s="1">
        <f t="shared" si="495"/>
        <v>1</v>
      </c>
      <c r="EV317" s="1">
        <f t="shared" si="495"/>
        <v>1</v>
      </c>
      <c r="EW317" s="1">
        <f t="shared" si="495"/>
        <v>1</v>
      </c>
      <c r="EX317" s="1">
        <f t="shared" si="495"/>
        <v>1</v>
      </c>
      <c r="EY317" s="1">
        <f t="shared" si="495"/>
        <v>1</v>
      </c>
      <c r="EZ317" s="1">
        <f t="shared" si="495"/>
        <v>1</v>
      </c>
    </row>
    <row r="318" spans="1:164" x14ac:dyDescent="0.2">
      <c r="A318" s="115">
        <v>5</v>
      </c>
      <c r="B318" s="115" t="s">
        <v>526</v>
      </c>
      <c r="C318" s="143">
        <v>20</v>
      </c>
      <c r="D318" s="143">
        <v>9</v>
      </c>
      <c r="E318" s="143">
        <v>6</v>
      </c>
      <c r="F318" s="143">
        <v>5</v>
      </c>
      <c r="G318" s="143">
        <v>42</v>
      </c>
      <c r="H318" s="143">
        <v>37</v>
      </c>
      <c r="I318" s="144">
        <v>33</v>
      </c>
      <c r="J318" s="145">
        <v>5</v>
      </c>
      <c r="L318" s="64" t="s">
        <v>274</v>
      </c>
      <c r="M318" s="65" t="s">
        <v>101</v>
      </c>
      <c r="N318" s="52" t="s">
        <v>110</v>
      </c>
      <c r="O318" s="52" t="s">
        <v>130</v>
      </c>
      <c r="P318" s="52" t="s">
        <v>122</v>
      </c>
      <c r="Q318" s="50"/>
      <c r="R318" s="52" t="s">
        <v>111</v>
      </c>
      <c r="S318" s="52" t="s">
        <v>230</v>
      </c>
      <c r="T318" s="52" t="s">
        <v>140</v>
      </c>
      <c r="U318" s="52" t="s">
        <v>123</v>
      </c>
      <c r="V318" s="52" t="s">
        <v>141</v>
      </c>
      <c r="W318" s="67" t="s">
        <v>100</v>
      </c>
      <c r="AA318" s="64" t="s">
        <v>274</v>
      </c>
      <c r="AB318" s="65" t="s">
        <v>393</v>
      </c>
      <c r="AC318" s="52" t="s">
        <v>144</v>
      </c>
      <c r="AD318" s="52" t="s">
        <v>541</v>
      </c>
      <c r="AE318" s="52" t="s">
        <v>394</v>
      </c>
      <c r="AF318" s="50"/>
      <c r="AG318" s="52" t="s">
        <v>143</v>
      </c>
      <c r="AH318" s="52" t="s">
        <v>134</v>
      </c>
      <c r="AI318" s="52" t="s">
        <v>119</v>
      </c>
      <c r="AJ318" s="52" t="s">
        <v>542</v>
      </c>
      <c r="AK318" s="52" t="s">
        <v>543</v>
      </c>
      <c r="AL318" s="67" t="s">
        <v>114</v>
      </c>
      <c r="AW318" s="58">
        <f t="shared" si="496"/>
        <v>5</v>
      </c>
      <c r="AX318" s="60">
        <f t="shared" si="496"/>
        <v>1</v>
      </c>
      <c r="AY318" s="60">
        <f t="shared" si="496"/>
        <v>3</v>
      </c>
      <c r="AZ318" s="60">
        <f t="shared" si="496"/>
        <v>4</v>
      </c>
      <c r="BA318" s="59"/>
      <c r="BB318" s="60">
        <f t="shared" si="479"/>
        <v>4</v>
      </c>
      <c r="BC318" s="60">
        <f t="shared" si="479"/>
        <v>1</v>
      </c>
      <c r="BD318" s="60">
        <f t="shared" si="479"/>
        <v>2</v>
      </c>
      <c r="BE318" s="60">
        <f t="shared" si="479"/>
        <v>3</v>
      </c>
      <c r="BF318" s="60">
        <f t="shared" si="479"/>
        <v>3</v>
      </c>
      <c r="BG318" s="61">
        <f t="shared" si="479"/>
        <v>2</v>
      </c>
      <c r="BM318" s="43"/>
      <c r="BN318" s="43"/>
      <c r="BO318" s="43"/>
      <c r="BP318" s="43" t="str">
        <f t="shared" si="480"/>
        <v/>
      </c>
      <c r="BQ318" s="43" t="str">
        <f t="shared" si="480"/>
        <v/>
      </c>
      <c r="BR318" s="43" t="str">
        <f t="shared" si="480"/>
        <v/>
      </c>
      <c r="BS318" s="43" t="str">
        <f t="shared" si="480"/>
        <v/>
      </c>
      <c r="BT318" s="43" t="str">
        <f t="shared" si="480"/>
        <v/>
      </c>
      <c r="BU318" s="44"/>
      <c r="BV318" s="58">
        <f t="shared" si="497"/>
        <v>3</v>
      </c>
      <c r="BW318" s="60">
        <f t="shared" si="497"/>
        <v>1</v>
      </c>
      <c r="BX318" s="60">
        <f t="shared" si="497"/>
        <v>4</v>
      </c>
      <c r="BY318" s="60">
        <f t="shared" si="497"/>
        <v>1</v>
      </c>
      <c r="BZ318" s="59"/>
      <c r="CA318" s="60">
        <f t="shared" si="481"/>
        <v>4</v>
      </c>
      <c r="CB318" s="60">
        <f t="shared" si="481"/>
        <v>3</v>
      </c>
      <c r="CC318" s="60">
        <f t="shared" si="481"/>
        <v>3</v>
      </c>
      <c r="CD318" s="60">
        <f t="shared" si="481"/>
        <v>1</v>
      </c>
      <c r="CE318" s="60">
        <f t="shared" si="481"/>
        <v>2</v>
      </c>
      <c r="CF318" s="61">
        <f t="shared" si="481"/>
        <v>2</v>
      </c>
      <c r="CL318" s="43"/>
      <c r="CM318" s="43"/>
      <c r="CN318" s="43"/>
      <c r="CO318" s="43" t="str">
        <f t="shared" si="482"/>
        <v/>
      </c>
      <c r="CP318" s="43" t="str">
        <f t="shared" si="482"/>
        <v/>
      </c>
      <c r="CQ318" s="43" t="str">
        <f t="shared" si="482"/>
        <v/>
      </c>
      <c r="CR318" s="43" t="str">
        <f t="shared" si="482"/>
        <v/>
      </c>
      <c r="CS318" s="43" t="str">
        <f t="shared" si="482"/>
        <v/>
      </c>
      <c r="CU318" s="58" t="str">
        <f>(IF(M318="","",IF(AW318&gt;BV318,"H",IF(AW318&lt;BV318,"A","D"))))</f>
        <v>H</v>
      </c>
      <c r="CV318" s="60" t="str">
        <f t="shared" si="507"/>
        <v>D</v>
      </c>
      <c r="CW318" s="60" t="str">
        <f t="shared" si="507"/>
        <v>A</v>
      </c>
      <c r="CX318" s="60" t="str">
        <f t="shared" si="507"/>
        <v>H</v>
      </c>
      <c r="CY318" s="59"/>
      <c r="CZ318" s="60" t="str">
        <f t="shared" si="483"/>
        <v>D</v>
      </c>
      <c r="DA318" s="60" t="str">
        <f t="shared" si="483"/>
        <v>A</v>
      </c>
      <c r="DB318" s="60" t="str">
        <f t="shared" si="483"/>
        <v>A</v>
      </c>
      <c r="DC318" s="60" t="str">
        <f t="shared" si="483"/>
        <v>H</v>
      </c>
      <c r="DD318" s="60" t="str">
        <f t="shared" si="483"/>
        <v>H</v>
      </c>
      <c r="DE318" s="61" t="str">
        <f t="shared" si="483"/>
        <v>D</v>
      </c>
      <c r="DK318" s="43"/>
      <c r="DL318" s="43"/>
      <c r="DM318" s="43"/>
      <c r="DN318" s="21" t="str">
        <f t="shared" si="484"/>
        <v/>
      </c>
      <c r="DO318" s="21" t="str">
        <f t="shared" si="484"/>
        <v/>
      </c>
      <c r="DP318" s="21" t="str">
        <f t="shared" si="484"/>
        <v/>
      </c>
      <c r="DQ318" s="21" t="str">
        <f t="shared" si="484"/>
        <v/>
      </c>
      <c r="DR318" s="21" t="str">
        <f t="shared" si="484"/>
        <v/>
      </c>
      <c r="DT318" s="17" t="str">
        <f t="shared" si="485"/>
        <v>Epsom &amp; Ewell</v>
      </c>
      <c r="DU318" s="45">
        <f t="shared" si="498"/>
        <v>20</v>
      </c>
      <c r="DV318" s="46">
        <f t="shared" si="499"/>
        <v>4</v>
      </c>
      <c r="DW318" s="46">
        <f t="shared" si="500"/>
        <v>3</v>
      </c>
      <c r="DX318" s="46">
        <f t="shared" si="501"/>
        <v>3</v>
      </c>
      <c r="DY318" s="46">
        <f>COUNTIF(CY$314:CY$324,"A")</f>
        <v>2</v>
      </c>
      <c r="DZ318" s="46">
        <f>COUNTIF(CY$314:CY$324,"D")</f>
        <v>3</v>
      </c>
      <c r="EA318" s="46">
        <f>COUNTIF(CY$314:CY$324,"H")</f>
        <v>5</v>
      </c>
      <c r="EB318" s="45">
        <f t="shared" si="502"/>
        <v>6</v>
      </c>
      <c r="EC318" s="45">
        <f t="shared" si="486"/>
        <v>6</v>
      </c>
      <c r="ED318" s="45">
        <f t="shared" si="486"/>
        <v>8</v>
      </c>
      <c r="EE318" s="47">
        <f>SUM($AW318:$BT318)+SUM(BZ$314:BZ$324)</f>
        <v>43</v>
      </c>
      <c r="EF318" s="47">
        <f>SUM($BV318:$CS318)+SUM(BA$314:BA$324)</f>
        <v>44</v>
      </c>
      <c r="EG318" s="45">
        <f t="shared" si="503"/>
        <v>24</v>
      </c>
      <c r="EH318" s="47">
        <f t="shared" si="504"/>
        <v>-1</v>
      </c>
      <c r="EI318" s="44"/>
      <c r="EJ318" s="46">
        <f t="shared" si="487"/>
        <v>20</v>
      </c>
      <c r="EK318" s="46">
        <f t="shared" si="488"/>
        <v>6</v>
      </c>
      <c r="EL318" s="46">
        <f t="shared" si="489"/>
        <v>6</v>
      </c>
      <c r="EM318" s="46">
        <f t="shared" si="490"/>
        <v>8</v>
      </c>
      <c r="EN318" s="46">
        <f t="shared" si="491"/>
        <v>43</v>
      </c>
      <c r="EO318" s="46">
        <f t="shared" si="492"/>
        <v>44</v>
      </c>
      <c r="EP318" s="46">
        <f t="shared" si="493"/>
        <v>24</v>
      </c>
      <c r="EQ318" s="46">
        <f t="shared" si="494"/>
        <v>-1</v>
      </c>
      <c r="ES318" s="1">
        <f t="shared" si="505"/>
        <v>0</v>
      </c>
      <c r="ET318" s="1">
        <f t="shared" si="506"/>
        <v>0</v>
      </c>
      <c r="EU318" s="1">
        <f t="shared" si="495"/>
        <v>0</v>
      </c>
      <c r="EV318" s="1">
        <f t="shared" si="495"/>
        <v>0</v>
      </c>
      <c r="EW318" s="1">
        <f t="shared" si="495"/>
        <v>0</v>
      </c>
      <c r="EX318" s="1">
        <f t="shared" si="495"/>
        <v>0</v>
      </c>
      <c r="EY318" s="1">
        <f t="shared" si="495"/>
        <v>0</v>
      </c>
      <c r="EZ318" s="1">
        <f t="shared" si="495"/>
        <v>0</v>
      </c>
    </row>
    <row r="319" spans="1:164" x14ac:dyDescent="0.2">
      <c r="A319" s="115">
        <v>6</v>
      </c>
      <c r="B319" s="115" t="s">
        <v>544</v>
      </c>
      <c r="C319" s="143">
        <v>20</v>
      </c>
      <c r="D319" s="143">
        <v>8</v>
      </c>
      <c r="E319" s="143">
        <v>4</v>
      </c>
      <c r="F319" s="143">
        <v>8</v>
      </c>
      <c r="G319" s="143">
        <v>36</v>
      </c>
      <c r="H319" s="143">
        <v>28</v>
      </c>
      <c r="I319" s="144">
        <v>28</v>
      </c>
      <c r="J319" s="145">
        <v>8</v>
      </c>
      <c r="L319" s="140" t="s">
        <v>436</v>
      </c>
      <c r="M319" s="102"/>
      <c r="N319" s="103"/>
      <c r="O319" s="103"/>
      <c r="P319" s="103"/>
      <c r="Q319" s="66" t="s">
        <v>244</v>
      </c>
      <c r="R319" s="50"/>
      <c r="S319" s="103"/>
      <c r="T319" s="103"/>
      <c r="U319" s="103"/>
      <c r="V319" s="103"/>
      <c r="W319" s="104"/>
      <c r="AA319" s="140" t="s">
        <v>436</v>
      </c>
      <c r="AB319" s="102"/>
      <c r="AC319" s="103"/>
      <c r="AD319" s="103"/>
      <c r="AE319" s="103"/>
      <c r="AF319" s="142"/>
      <c r="AG319" s="50"/>
      <c r="AH319" s="103"/>
      <c r="AI319" s="103"/>
      <c r="AJ319" s="103"/>
      <c r="AK319" s="103"/>
      <c r="AL319" s="104"/>
      <c r="AW319" s="58" t="str">
        <f t="shared" si="496"/>
        <v/>
      </c>
      <c r="AX319" s="60" t="str">
        <f t="shared" si="496"/>
        <v/>
      </c>
      <c r="AY319" s="60" t="str">
        <f t="shared" si="496"/>
        <v/>
      </c>
      <c r="AZ319" s="60" t="str">
        <f t="shared" si="496"/>
        <v/>
      </c>
      <c r="BA319" s="60">
        <f t="shared" si="496"/>
        <v>0</v>
      </c>
      <c r="BB319" s="59"/>
      <c r="BC319" s="60" t="str">
        <f>(IF(S319="","",(IF(MID(S319,2,1)="-",LEFT(S319,1),LEFT(S319,2)))+0))</f>
        <v/>
      </c>
      <c r="BD319" s="60" t="str">
        <f>(IF(T319="","",(IF(MID(T319,2,1)="-",LEFT(T319,1),LEFT(T319,2)))+0))</f>
        <v/>
      </c>
      <c r="BE319" s="60" t="str">
        <f>(IF(U319="","",(IF(MID(U319,2,1)="-",LEFT(U319,1),LEFT(U319,2)))+0))</f>
        <v/>
      </c>
      <c r="BF319" s="60" t="str">
        <f>(IF(V319="","",(IF(MID(V319,2,1)="-",LEFT(V319,1),LEFT(V319,2)))+0))</f>
        <v/>
      </c>
      <c r="BG319" s="61" t="str">
        <f>(IF(W319="","",(IF(MID(W319,2,1)="-",LEFT(W319,1),LEFT(W319,2)))+0))</f>
        <v/>
      </c>
      <c r="BM319" s="43"/>
      <c r="BN319" s="43"/>
      <c r="BO319" s="43"/>
      <c r="BP319" s="43" t="str">
        <f t="shared" si="480"/>
        <v/>
      </c>
      <c r="BQ319" s="43" t="str">
        <f t="shared" si="480"/>
        <v/>
      </c>
      <c r="BR319" s="43" t="str">
        <f t="shared" si="480"/>
        <v/>
      </c>
      <c r="BS319" s="43" t="str">
        <f t="shared" si="480"/>
        <v/>
      </c>
      <c r="BT319" s="43" t="str">
        <f t="shared" si="480"/>
        <v/>
      </c>
      <c r="BU319" s="44"/>
      <c r="BV319" s="58" t="str">
        <f t="shared" si="497"/>
        <v/>
      </c>
      <c r="BW319" s="60" t="str">
        <f t="shared" si="497"/>
        <v/>
      </c>
      <c r="BX319" s="60" t="str">
        <f t="shared" si="497"/>
        <v/>
      </c>
      <c r="BY319" s="60" t="str">
        <f t="shared" si="497"/>
        <v/>
      </c>
      <c r="BZ319" s="60">
        <f t="shared" si="497"/>
        <v>0</v>
      </c>
      <c r="CA319" s="59"/>
      <c r="CB319" s="60" t="str">
        <f>(IF(S319="","",IF(RIGHT(S319,2)="10",RIGHT(S319,2),RIGHT(S319,1))+0))</f>
        <v/>
      </c>
      <c r="CC319" s="60" t="str">
        <f>(IF(T319="","",IF(RIGHT(T319,2)="10",RIGHT(T319,2),RIGHT(T319,1))+0))</f>
        <v/>
      </c>
      <c r="CD319" s="60" t="str">
        <f>(IF(U319="","",IF(RIGHT(U319,2)="10",RIGHT(U319,2),RIGHT(U319,1))+0))</f>
        <v/>
      </c>
      <c r="CE319" s="60" t="str">
        <f>(IF(V319="","",IF(RIGHT(V319,2)="10",RIGHT(V319,2),RIGHT(V319,1))+0))</f>
        <v/>
      </c>
      <c r="CF319" s="61" t="str">
        <f>(IF(W319="","",IF(RIGHT(W319,2)="10",RIGHT(W319,2),RIGHT(W319,1))+0))</f>
        <v/>
      </c>
      <c r="CL319" s="43"/>
      <c r="CM319" s="43"/>
      <c r="CN319" s="43"/>
      <c r="CO319" s="43" t="str">
        <f t="shared" si="482"/>
        <v/>
      </c>
      <c r="CP319" s="43" t="str">
        <f t="shared" si="482"/>
        <v/>
      </c>
      <c r="CQ319" s="43" t="str">
        <f t="shared" si="482"/>
        <v/>
      </c>
      <c r="CR319" s="43" t="str">
        <f t="shared" si="482"/>
        <v/>
      </c>
      <c r="CS319" s="43" t="str">
        <f t="shared" si="482"/>
        <v/>
      </c>
      <c r="CU319" s="58"/>
      <c r="CV319" s="60" t="str">
        <f t="shared" si="507"/>
        <v/>
      </c>
      <c r="CW319" s="60" t="str">
        <f t="shared" si="507"/>
        <v/>
      </c>
      <c r="CX319" s="60" t="str">
        <f t="shared" si="507"/>
        <v/>
      </c>
      <c r="CY319" s="60" t="str">
        <f t="shared" si="507"/>
        <v>D</v>
      </c>
      <c r="CZ319" s="59"/>
      <c r="DA319" s="60" t="str">
        <f>(IF(S319="","",IF(BC319&gt;CB319,"H",IF(BC319&lt;CB319,"A","D"))))</f>
        <v/>
      </c>
      <c r="DB319" s="60"/>
      <c r="DC319" s="60" t="str">
        <f t="shared" si="483"/>
        <v/>
      </c>
      <c r="DD319" s="60" t="str">
        <f t="shared" si="483"/>
        <v/>
      </c>
      <c r="DE319" s="61" t="str">
        <f t="shared" si="483"/>
        <v/>
      </c>
      <c r="DK319" s="43"/>
      <c r="DL319" s="43"/>
      <c r="DM319" s="43"/>
      <c r="DN319" s="21" t="str">
        <f t="shared" si="484"/>
        <v/>
      </c>
      <c r="DO319" s="21" t="str">
        <f t="shared" si="484"/>
        <v/>
      </c>
      <c r="DP319" s="21" t="str">
        <f t="shared" si="484"/>
        <v/>
      </c>
      <c r="DQ319" s="21" t="str">
        <f t="shared" si="484"/>
        <v/>
      </c>
      <c r="DR319" s="21" t="str">
        <f t="shared" si="484"/>
        <v/>
      </c>
      <c r="DT319" s="17" t="str">
        <f t="shared" si="485"/>
        <v>Horley Town</v>
      </c>
      <c r="DU319" s="45">
        <f t="shared" si="498"/>
        <v>2</v>
      </c>
      <c r="DV319" s="46">
        <f t="shared" si="499"/>
        <v>0</v>
      </c>
      <c r="DW319" s="46">
        <f t="shared" si="500"/>
        <v>1</v>
      </c>
      <c r="DX319" s="46">
        <f t="shared" si="501"/>
        <v>0</v>
      </c>
      <c r="DY319" s="46">
        <f>COUNTIF(CZ$314:CZ$324,"A")</f>
        <v>0</v>
      </c>
      <c r="DZ319" s="46">
        <f>COUNTIF(CZ$314:CZ$324,"D")</f>
        <v>1</v>
      </c>
      <c r="EA319" s="46">
        <f>COUNTIF(CZ$314:CZ$324,"H")</f>
        <v>0</v>
      </c>
      <c r="EB319" s="45">
        <f t="shared" si="502"/>
        <v>0</v>
      </c>
      <c r="EC319" s="45">
        <f t="shared" si="486"/>
        <v>2</v>
      </c>
      <c r="ED319" s="45">
        <f t="shared" si="486"/>
        <v>0</v>
      </c>
      <c r="EE319" s="47">
        <f>SUM($AW319:$BT319)+SUM(CA$314:CA$324)</f>
        <v>4</v>
      </c>
      <c r="EF319" s="47">
        <f>SUM($BV319:$CS319)+SUM(BB$314:BB$324)</f>
        <v>4</v>
      </c>
      <c r="EG319" s="45">
        <f t="shared" si="503"/>
        <v>2</v>
      </c>
      <c r="EH319" s="47">
        <f t="shared" si="504"/>
        <v>0</v>
      </c>
      <c r="EI319" s="44"/>
      <c r="EJ319" s="46">
        <f t="shared" si="487"/>
        <v>20</v>
      </c>
      <c r="EK319" s="46">
        <f t="shared" si="488"/>
        <v>2</v>
      </c>
      <c r="EL319" s="46">
        <f t="shared" si="489"/>
        <v>6</v>
      </c>
      <c r="EM319" s="46">
        <f t="shared" si="490"/>
        <v>12</v>
      </c>
      <c r="EN319" s="46">
        <f t="shared" si="491"/>
        <v>18</v>
      </c>
      <c r="EO319" s="46">
        <f t="shared" si="492"/>
        <v>56</v>
      </c>
      <c r="EP319" s="46">
        <f t="shared" si="493"/>
        <v>12</v>
      </c>
      <c r="EQ319" s="46">
        <f t="shared" si="494"/>
        <v>-38</v>
      </c>
      <c r="ES319" s="1">
        <f t="shared" si="505"/>
        <v>1</v>
      </c>
      <c r="ET319" s="1">
        <f t="shared" si="506"/>
        <v>1</v>
      </c>
      <c r="EU319" s="1">
        <f t="shared" si="495"/>
        <v>1</v>
      </c>
      <c r="EV319" s="1">
        <f t="shared" si="495"/>
        <v>1</v>
      </c>
      <c r="EW319" s="1">
        <f t="shared" si="495"/>
        <v>1</v>
      </c>
      <c r="EX319" s="1">
        <f t="shared" si="495"/>
        <v>1</v>
      </c>
      <c r="EY319" s="1">
        <f t="shared" si="495"/>
        <v>1</v>
      </c>
      <c r="EZ319" s="1">
        <f t="shared" si="495"/>
        <v>1</v>
      </c>
    </row>
    <row r="320" spans="1:164" s="17" customFormat="1" x14ac:dyDescent="0.2">
      <c r="A320" s="146">
        <v>7</v>
      </c>
      <c r="B320" s="146" t="s">
        <v>274</v>
      </c>
      <c r="C320" s="144">
        <v>20</v>
      </c>
      <c r="D320" s="144">
        <v>6</v>
      </c>
      <c r="E320" s="144">
        <v>6</v>
      </c>
      <c r="F320" s="144">
        <v>8</v>
      </c>
      <c r="G320" s="144">
        <v>43</v>
      </c>
      <c r="H320" s="144">
        <v>44</v>
      </c>
      <c r="I320" s="144">
        <v>24</v>
      </c>
      <c r="J320" s="147">
        <v>-1</v>
      </c>
      <c r="L320" s="140" t="s">
        <v>544</v>
      </c>
      <c r="M320" s="85"/>
      <c r="N320" s="86"/>
      <c r="O320" s="86"/>
      <c r="P320" s="103"/>
      <c r="Q320" s="52" t="s">
        <v>146</v>
      </c>
      <c r="R320" s="103"/>
      <c r="S320" s="50"/>
      <c r="T320" s="86"/>
      <c r="U320" s="86"/>
      <c r="V320" s="86"/>
      <c r="W320" s="90"/>
      <c r="AA320" s="140" t="s">
        <v>544</v>
      </c>
      <c r="AB320" s="85"/>
      <c r="AC320" s="86"/>
      <c r="AD320" s="86"/>
      <c r="AE320" s="103"/>
      <c r="AF320" s="52" t="s">
        <v>409</v>
      </c>
      <c r="AG320" s="103"/>
      <c r="AH320" s="50"/>
      <c r="AI320" s="86"/>
      <c r="AJ320" s="86"/>
      <c r="AK320" s="86"/>
      <c r="AL320" s="90"/>
      <c r="AW320" s="58" t="str">
        <f t="shared" si="496"/>
        <v/>
      </c>
      <c r="AX320" s="60" t="str">
        <f t="shared" si="496"/>
        <v/>
      </c>
      <c r="AY320" s="60" t="str">
        <f t="shared" si="496"/>
        <v/>
      </c>
      <c r="AZ320" s="60" t="str">
        <f t="shared" si="496"/>
        <v/>
      </c>
      <c r="BA320" s="60">
        <f t="shared" si="496"/>
        <v>2</v>
      </c>
      <c r="BB320" s="60" t="str">
        <f>(IF(R320="","",(IF(MID(R320,2,1)="-",LEFT(R320,1),LEFT(R320,2)))+0))</f>
        <v/>
      </c>
      <c r="BC320" s="59"/>
      <c r="BD320" s="60" t="str">
        <f>(IF(T320="","",(IF(MID(T320,2,1)="-",LEFT(T320,1),LEFT(T320,2)))+0))</f>
        <v/>
      </c>
      <c r="BE320" s="60" t="str">
        <f>(IF(U320="","",(IF(MID(U320,2,1)="-",LEFT(U320,1),LEFT(U320,2)))+0))</f>
        <v/>
      </c>
      <c r="BF320" s="60" t="str">
        <f>(IF(V320="","",(IF(MID(V320,2,1)="-",LEFT(V320,1),LEFT(V320,2)))+0))</f>
        <v/>
      </c>
      <c r="BG320" s="61" t="str">
        <f>(IF(W320="","",(IF(MID(W320,2,1)="-",LEFT(W320,1),LEFT(W320,2)))+0))</f>
        <v/>
      </c>
      <c r="BH320" s="1"/>
      <c r="BI320" s="1"/>
      <c r="BJ320" s="1"/>
      <c r="BK320" s="1"/>
      <c r="BL320" s="1"/>
      <c r="BM320" s="43"/>
      <c r="BN320" s="43"/>
      <c r="BO320" s="43"/>
      <c r="BP320" s="43" t="str">
        <f t="shared" si="480"/>
        <v/>
      </c>
      <c r="BQ320" s="43" t="str">
        <f t="shared" si="480"/>
        <v/>
      </c>
      <c r="BR320" s="43" t="str">
        <f t="shared" si="480"/>
        <v/>
      </c>
      <c r="BS320" s="43" t="str">
        <f t="shared" si="480"/>
        <v/>
      </c>
      <c r="BT320" s="43" t="str">
        <f t="shared" si="480"/>
        <v/>
      </c>
      <c r="BU320" s="44"/>
      <c r="BV320" s="58" t="str">
        <f t="shared" si="497"/>
        <v/>
      </c>
      <c r="BW320" s="60" t="str">
        <f t="shared" si="497"/>
        <v/>
      </c>
      <c r="BX320" s="60" t="str">
        <f t="shared" si="497"/>
        <v/>
      </c>
      <c r="BY320" s="60" t="str">
        <f t="shared" si="497"/>
        <v/>
      </c>
      <c r="BZ320" s="60">
        <f t="shared" si="497"/>
        <v>0</v>
      </c>
      <c r="CA320" s="60" t="str">
        <f>(IF(R320="","",IF(RIGHT(R320,2)="10",RIGHT(R320,2),RIGHT(R320,1))+0))</f>
        <v/>
      </c>
      <c r="CB320" s="59"/>
      <c r="CC320" s="60" t="str">
        <f>(IF(T320="","",IF(RIGHT(T320,2)="10",RIGHT(T320,2),RIGHT(T320,1))+0))</f>
        <v/>
      </c>
      <c r="CD320" s="60" t="str">
        <f>(IF(U320="","",IF(RIGHT(U320,2)="10",RIGHT(U320,2),RIGHT(U320,1))+0))</f>
        <v/>
      </c>
      <c r="CE320" s="60" t="str">
        <f>(IF(V320="","",IF(RIGHT(V320,2)="10",RIGHT(V320,2),RIGHT(V320,1))+0))</f>
        <v/>
      </c>
      <c r="CF320" s="61" t="str">
        <f>(IF(W320="","",IF(RIGHT(W320,2)="10",RIGHT(W320,2),RIGHT(W320,1))+0))</f>
        <v/>
      </c>
      <c r="CG320" s="1"/>
      <c r="CH320" s="1"/>
      <c r="CI320" s="1"/>
      <c r="CJ320" s="1"/>
      <c r="CK320" s="1"/>
      <c r="CL320" s="43"/>
      <c r="CM320" s="43"/>
      <c r="CN320" s="43"/>
      <c r="CO320" s="43" t="str">
        <f t="shared" si="482"/>
        <v/>
      </c>
      <c r="CP320" s="43" t="str">
        <f t="shared" si="482"/>
        <v/>
      </c>
      <c r="CQ320" s="43" t="str">
        <f t="shared" si="482"/>
        <v/>
      </c>
      <c r="CR320" s="43" t="str">
        <f t="shared" si="482"/>
        <v/>
      </c>
      <c r="CS320" s="43" t="str">
        <f t="shared" si="482"/>
        <v/>
      </c>
      <c r="CT320" s="1"/>
      <c r="CU320" s="58" t="str">
        <f>(IF(M320="","",IF(AW320&gt;BV320,"H",IF(AW320&lt;BV320,"A","D"))))</f>
        <v/>
      </c>
      <c r="CV320" s="60" t="str">
        <f t="shared" si="507"/>
        <v/>
      </c>
      <c r="CW320" s="60" t="str">
        <f t="shared" si="507"/>
        <v/>
      </c>
      <c r="CX320" s="60" t="str">
        <f t="shared" si="507"/>
        <v/>
      </c>
      <c r="CY320" s="60" t="str">
        <f t="shared" si="507"/>
        <v>H</v>
      </c>
      <c r="CZ320" s="60" t="str">
        <f>(IF(R320="","",IF(BB320&gt;CA320,"H",IF(BB320&lt;CA320,"A","D"))))</f>
        <v/>
      </c>
      <c r="DA320" s="59"/>
      <c r="DB320" s="60" t="str">
        <f>(IF(T320="","",IF(BD320&gt;CC320,"H",IF(BD320&lt;CC320,"A","D"))))</f>
        <v/>
      </c>
      <c r="DC320" s="60" t="str">
        <f t="shared" si="483"/>
        <v/>
      </c>
      <c r="DD320" s="60" t="str">
        <f t="shared" si="483"/>
        <v/>
      </c>
      <c r="DE320" s="61" t="str">
        <f t="shared" si="483"/>
        <v/>
      </c>
      <c r="DF320" s="1"/>
      <c r="DG320" s="1"/>
      <c r="DH320" s="1"/>
      <c r="DI320" s="1"/>
      <c r="DJ320" s="1"/>
      <c r="DK320" s="43"/>
      <c r="DL320" s="43"/>
      <c r="DM320" s="43"/>
      <c r="DN320" s="21" t="str">
        <f t="shared" si="484"/>
        <v/>
      </c>
      <c r="DO320" s="21" t="str">
        <f t="shared" si="484"/>
        <v/>
      </c>
      <c r="DP320" s="21" t="str">
        <f t="shared" si="484"/>
        <v/>
      </c>
      <c r="DQ320" s="21" t="str">
        <f t="shared" si="484"/>
        <v/>
      </c>
      <c r="DR320" s="21" t="str">
        <f t="shared" si="484"/>
        <v/>
      </c>
      <c r="DS320" s="1"/>
      <c r="DT320" s="17" t="str">
        <f t="shared" si="485"/>
        <v>Horsham</v>
      </c>
      <c r="DU320" s="45">
        <f t="shared" si="498"/>
        <v>2</v>
      </c>
      <c r="DV320" s="46">
        <f t="shared" si="499"/>
        <v>1</v>
      </c>
      <c r="DW320" s="46">
        <f t="shared" si="500"/>
        <v>0</v>
      </c>
      <c r="DX320" s="46">
        <f t="shared" si="501"/>
        <v>0</v>
      </c>
      <c r="DY320" s="46">
        <f>COUNTIF(DA$314:DA$324,"A")</f>
        <v>1</v>
      </c>
      <c r="DZ320" s="46">
        <f>COUNTIF(DA$314:DA$324,"D")</f>
        <v>0</v>
      </c>
      <c r="EA320" s="46">
        <f>COUNTIF(DA$314:DA$324,"H")</f>
        <v>0</v>
      </c>
      <c r="EB320" s="45">
        <f t="shared" si="502"/>
        <v>2</v>
      </c>
      <c r="EC320" s="45">
        <f t="shared" si="486"/>
        <v>0</v>
      </c>
      <c r="ED320" s="45">
        <f t="shared" si="486"/>
        <v>0</v>
      </c>
      <c r="EE320" s="47">
        <f>SUM($AW320:$BT320)+SUM(CB$314:CB$324)</f>
        <v>5</v>
      </c>
      <c r="EF320" s="47">
        <f>SUM($BV320:$CS320)+SUM(BC$314:BC$324)</f>
        <v>1</v>
      </c>
      <c r="EG320" s="45">
        <f t="shared" si="503"/>
        <v>6</v>
      </c>
      <c r="EH320" s="47">
        <f t="shared" si="504"/>
        <v>4</v>
      </c>
      <c r="EI320" s="44"/>
      <c r="EJ320" s="46">
        <f t="shared" si="487"/>
        <v>20</v>
      </c>
      <c r="EK320" s="46">
        <f t="shared" si="488"/>
        <v>8</v>
      </c>
      <c r="EL320" s="46">
        <f t="shared" si="489"/>
        <v>4</v>
      </c>
      <c r="EM320" s="46">
        <f t="shared" si="490"/>
        <v>8</v>
      </c>
      <c r="EN320" s="46">
        <f t="shared" si="491"/>
        <v>36</v>
      </c>
      <c r="EO320" s="46">
        <f t="shared" si="492"/>
        <v>28</v>
      </c>
      <c r="EP320" s="46">
        <f t="shared" si="493"/>
        <v>28</v>
      </c>
      <c r="EQ320" s="46">
        <f t="shared" si="494"/>
        <v>8</v>
      </c>
      <c r="ER320" s="1"/>
      <c r="ES320" s="1">
        <f t="shared" si="505"/>
        <v>1</v>
      </c>
      <c r="ET320" s="1">
        <f t="shared" si="506"/>
        <v>1</v>
      </c>
      <c r="EU320" s="1">
        <f t="shared" si="495"/>
        <v>1</v>
      </c>
      <c r="EV320" s="1">
        <f t="shared" si="495"/>
        <v>1</v>
      </c>
      <c r="EW320" s="1">
        <f t="shared" si="495"/>
        <v>1</v>
      </c>
      <c r="EX320" s="1">
        <f t="shared" si="495"/>
        <v>1</v>
      </c>
      <c r="EY320" s="1">
        <f t="shared" si="495"/>
        <v>1</v>
      </c>
      <c r="EZ320" s="1">
        <f t="shared" si="495"/>
        <v>1</v>
      </c>
      <c r="FC320" s="19"/>
      <c r="FD320" s="19"/>
      <c r="FE320" s="19"/>
      <c r="FF320" s="19"/>
      <c r="FG320" s="19"/>
      <c r="FH320" s="1"/>
    </row>
    <row r="321" spans="1:164" x14ac:dyDescent="0.2">
      <c r="A321" s="115">
        <v>8</v>
      </c>
      <c r="B321" s="115" t="s">
        <v>525</v>
      </c>
      <c r="C321" s="143">
        <v>20</v>
      </c>
      <c r="D321" s="143">
        <v>6</v>
      </c>
      <c r="E321" s="143">
        <v>6</v>
      </c>
      <c r="F321" s="143">
        <v>8</v>
      </c>
      <c r="G321" s="143">
        <v>30</v>
      </c>
      <c r="H321" s="143">
        <v>33</v>
      </c>
      <c r="I321" s="144">
        <v>24</v>
      </c>
      <c r="J321" s="145">
        <v>-3</v>
      </c>
      <c r="L321" s="140" t="s">
        <v>540</v>
      </c>
      <c r="M321" s="85"/>
      <c r="N321" s="86"/>
      <c r="O321" s="86"/>
      <c r="P321" s="103"/>
      <c r="Q321" s="52" t="s">
        <v>141</v>
      </c>
      <c r="R321" s="103"/>
      <c r="S321" s="86"/>
      <c r="T321" s="50"/>
      <c r="U321" s="86"/>
      <c r="V321" s="86"/>
      <c r="W321" s="90"/>
      <c r="AA321" s="140" t="s">
        <v>540</v>
      </c>
      <c r="AB321" s="85"/>
      <c r="AC321" s="86"/>
      <c r="AD321" s="86"/>
      <c r="AE321" s="103"/>
      <c r="AF321" s="52" t="s">
        <v>132</v>
      </c>
      <c r="AG321" s="103"/>
      <c r="AH321" s="86"/>
      <c r="AI321" s="50"/>
      <c r="AJ321" s="86"/>
      <c r="AK321" s="86"/>
      <c r="AL321" s="90"/>
      <c r="AW321" s="58" t="str">
        <f t="shared" si="496"/>
        <v/>
      </c>
      <c r="AX321" s="60" t="str">
        <f t="shared" si="496"/>
        <v/>
      </c>
      <c r="AY321" s="60" t="str">
        <f t="shared" si="496"/>
        <v/>
      </c>
      <c r="AZ321" s="60" t="str">
        <f t="shared" si="496"/>
        <v/>
      </c>
      <c r="BA321" s="60">
        <f t="shared" si="496"/>
        <v>3</v>
      </c>
      <c r="BB321" s="60" t="str">
        <f>(IF(R321="","",(IF(MID(R321,2,1)="-",LEFT(R321,1),LEFT(R321,2)))+0))</f>
        <v/>
      </c>
      <c r="BC321" s="60" t="str">
        <f>(IF(S321="","",(IF(MID(S321,2,1)="-",LEFT(S321,1),LEFT(S321,2)))+0))</f>
        <v/>
      </c>
      <c r="BD321" s="59"/>
      <c r="BE321" s="60" t="str">
        <f>(IF(U321="","",(IF(MID(U321,2,1)="-",LEFT(U321,1),LEFT(U321,2)))+0))</f>
        <v/>
      </c>
      <c r="BF321" s="60" t="str">
        <f>(IF(V321="","",(IF(MID(V321,2,1)="-",LEFT(V321,1),LEFT(V321,2)))+0))</f>
        <v/>
      </c>
      <c r="BG321" s="61" t="str">
        <f>(IF(W321="","",(IF(MID(W321,2,1)="-",LEFT(W321,1),LEFT(W321,2)))+0))</f>
        <v/>
      </c>
      <c r="BM321" s="43"/>
      <c r="BN321" s="43"/>
      <c r="BO321" s="43"/>
      <c r="BP321" s="43" t="str">
        <f t="shared" si="480"/>
        <v/>
      </c>
      <c r="BQ321" s="43" t="str">
        <f t="shared" si="480"/>
        <v/>
      </c>
      <c r="BR321" s="43" t="str">
        <f t="shared" si="480"/>
        <v/>
      </c>
      <c r="BS321" s="43" t="str">
        <f t="shared" si="480"/>
        <v/>
      </c>
      <c r="BT321" s="43" t="str">
        <f t="shared" si="480"/>
        <v/>
      </c>
      <c r="BU321" s="44"/>
      <c r="BV321" s="58" t="str">
        <f t="shared" si="497"/>
        <v/>
      </c>
      <c r="BW321" s="60" t="str">
        <f t="shared" si="497"/>
        <v/>
      </c>
      <c r="BX321" s="60" t="str">
        <f t="shared" si="497"/>
        <v/>
      </c>
      <c r="BY321" s="60" t="str">
        <f t="shared" si="497"/>
        <v/>
      </c>
      <c r="BZ321" s="60">
        <f t="shared" si="497"/>
        <v>2</v>
      </c>
      <c r="CA321" s="60" t="str">
        <f>(IF(R321="","",IF(RIGHT(R321,2)="10",RIGHT(R321,2),RIGHT(R321,1))+0))</f>
        <v/>
      </c>
      <c r="CB321" s="60" t="str">
        <f>(IF(S321="","",IF(RIGHT(S321,2)="10",RIGHT(S321,2),RIGHT(S321,1))+0))</f>
        <v/>
      </c>
      <c r="CC321" s="59"/>
      <c r="CD321" s="60" t="str">
        <f>(IF(U321="","",IF(RIGHT(U321,2)="10",RIGHT(U321,2),RIGHT(U321,1))+0))</f>
        <v/>
      </c>
      <c r="CE321" s="60" t="str">
        <f>(IF(V321="","",IF(RIGHT(V321,2)="10",RIGHT(V321,2),RIGHT(V321,1))+0))</f>
        <v/>
      </c>
      <c r="CF321" s="61" t="str">
        <f>(IF(W321="","",IF(RIGHT(W321,2)="10",RIGHT(W321,2),RIGHT(W321,1))+0))</f>
        <v/>
      </c>
      <c r="CL321" s="43"/>
      <c r="CM321" s="43"/>
      <c r="CN321" s="43"/>
      <c r="CO321" s="43" t="str">
        <f t="shared" si="482"/>
        <v/>
      </c>
      <c r="CP321" s="43" t="str">
        <f t="shared" si="482"/>
        <v/>
      </c>
      <c r="CQ321" s="43" t="str">
        <f t="shared" si="482"/>
        <v/>
      </c>
      <c r="CR321" s="43" t="str">
        <f t="shared" si="482"/>
        <v/>
      </c>
      <c r="CS321" s="43" t="str">
        <f t="shared" si="482"/>
        <v/>
      </c>
      <c r="CU321" s="58" t="str">
        <f>(IF(M321="","",IF(AW321&gt;BV321,"H",IF(AW321&lt;BV321,"A","D"))))</f>
        <v/>
      </c>
      <c r="CV321" s="60" t="str">
        <f t="shared" si="507"/>
        <v/>
      </c>
      <c r="CW321" s="60" t="str">
        <f t="shared" si="507"/>
        <v/>
      </c>
      <c r="CX321" s="60" t="str">
        <f t="shared" si="507"/>
        <v/>
      </c>
      <c r="CY321" s="60" t="str">
        <f t="shared" si="507"/>
        <v>H</v>
      </c>
      <c r="CZ321" s="60" t="str">
        <f>(IF(R321="","",IF(BB321&gt;CA321,"H",IF(BB321&lt;CA321,"A","D"))))</f>
        <v/>
      </c>
      <c r="DA321" s="60" t="str">
        <f>(IF(S321="","",IF(BC321&gt;CB321,"H",IF(BC321&lt;CB321,"A","D"))))</f>
        <v/>
      </c>
      <c r="DB321" s="59"/>
      <c r="DC321" s="60" t="str">
        <f t="shared" si="483"/>
        <v/>
      </c>
      <c r="DD321" s="60" t="str">
        <f t="shared" si="483"/>
        <v/>
      </c>
      <c r="DE321" s="61" t="str">
        <f t="shared" si="483"/>
        <v/>
      </c>
      <c r="DK321" s="43"/>
      <c r="DL321" s="43"/>
      <c r="DM321" s="43"/>
      <c r="DN321" s="21" t="str">
        <f t="shared" si="484"/>
        <v/>
      </c>
      <c r="DO321" s="21" t="str">
        <f t="shared" si="484"/>
        <v/>
      </c>
      <c r="DP321" s="21" t="str">
        <f t="shared" si="484"/>
        <v/>
      </c>
      <c r="DQ321" s="21" t="str">
        <f t="shared" si="484"/>
        <v/>
      </c>
      <c r="DR321" s="21" t="str">
        <f t="shared" si="484"/>
        <v/>
      </c>
      <c r="DT321" s="17" t="str">
        <f t="shared" si="485"/>
        <v>Horsham YMCA</v>
      </c>
      <c r="DU321" s="45">
        <f t="shared" si="498"/>
        <v>2</v>
      </c>
      <c r="DV321" s="46">
        <f t="shared" si="499"/>
        <v>1</v>
      </c>
      <c r="DW321" s="46">
        <f t="shared" si="500"/>
        <v>0</v>
      </c>
      <c r="DX321" s="46">
        <f t="shared" si="501"/>
        <v>0</v>
      </c>
      <c r="DY321" s="46">
        <f>COUNTIF(DB$314:DB$324,"A")</f>
        <v>1</v>
      </c>
      <c r="DZ321" s="46">
        <f>COUNTIF(DB$314:DB$324,"D")</f>
        <v>0</v>
      </c>
      <c r="EA321" s="46">
        <f>COUNTIF(DB$314:DB$324,"H")</f>
        <v>0</v>
      </c>
      <c r="EB321" s="45">
        <f t="shared" si="502"/>
        <v>2</v>
      </c>
      <c r="EC321" s="45">
        <f t="shared" si="486"/>
        <v>0</v>
      </c>
      <c r="ED321" s="45">
        <f t="shared" si="486"/>
        <v>0</v>
      </c>
      <c r="EE321" s="47">
        <f>SUM($AW321:$BT321)+SUM(CC$314:CC$324)</f>
        <v>6</v>
      </c>
      <c r="EF321" s="47">
        <f>SUM($BV321:$CS321)+SUM(BD$314:BD$324)</f>
        <v>4</v>
      </c>
      <c r="EG321" s="45">
        <f t="shared" si="503"/>
        <v>6</v>
      </c>
      <c r="EH321" s="47">
        <f t="shared" si="504"/>
        <v>2</v>
      </c>
      <c r="EI321" s="44"/>
      <c r="EJ321" s="46">
        <f t="shared" si="487"/>
        <v>20</v>
      </c>
      <c r="EK321" s="46">
        <f t="shared" si="488"/>
        <v>13</v>
      </c>
      <c r="EL321" s="46">
        <f t="shared" si="489"/>
        <v>4</v>
      </c>
      <c r="EM321" s="46">
        <f t="shared" si="490"/>
        <v>3</v>
      </c>
      <c r="EN321" s="46">
        <f t="shared" si="491"/>
        <v>48</v>
      </c>
      <c r="EO321" s="46">
        <f t="shared" si="492"/>
        <v>29</v>
      </c>
      <c r="EP321" s="46">
        <f t="shared" si="493"/>
        <v>43</v>
      </c>
      <c r="EQ321" s="46">
        <f t="shared" si="494"/>
        <v>19</v>
      </c>
      <c r="ES321" s="1">
        <f t="shared" si="505"/>
        <v>1</v>
      </c>
      <c r="ET321" s="1">
        <f t="shared" si="506"/>
        <v>1</v>
      </c>
      <c r="EU321" s="1">
        <f t="shared" si="495"/>
        <v>1</v>
      </c>
      <c r="EV321" s="1">
        <f t="shared" si="495"/>
        <v>1</v>
      </c>
      <c r="EW321" s="1">
        <f t="shared" si="495"/>
        <v>1</v>
      </c>
      <c r="EX321" s="1">
        <f t="shared" si="495"/>
        <v>1</v>
      </c>
      <c r="EY321" s="1">
        <f t="shared" si="495"/>
        <v>1</v>
      </c>
      <c r="EZ321" s="1">
        <f t="shared" si="495"/>
        <v>1</v>
      </c>
    </row>
    <row r="322" spans="1:164" x14ac:dyDescent="0.2">
      <c r="A322" s="115">
        <v>9</v>
      </c>
      <c r="B322" s="115" t="s">
        <v>545</v>
      </c>
      <c r="C322" s="143">
        <v>20</v>
      </c>
      <c r="D322" s="143">
        <v>7</v>
      </c>
      <c r="E322" s="143">
        <v>3</v>
      </c>
      <c r="F322" s="143">
        <v>10</v>
      </c>
      <c r="G322" s="143">
        <v>29</v>
      </c>
      <c r="H322" s="143">
        <v>36</v>
      </c>
      <c r="I322" s="144">
        <v>24</v>
      </c>
      <c r="J322" s="145">
        <v>-7</v>
      </c>
      <c r="L322" s="140" t="s">
        <v>311</v>
      </c>
      <c r="M322" s="85"/>
      <c r="N322" s="86"/>
      <c r="O322" s="86"/>
      <c r="P322" s="103"/>
      <c r="Q322" s="52" t="s">
        <v>216</v>
      </c>
      <c r="R322" s="103"/>
      <c r="S322" s="86"/>
      <c r="T322" s="86"/>
      <c r="U322" s="50"/>
      <c r="V322" s="53"/>
      <c r="W322" s="90"/>
      <c r="AA322" s="140" t="s">
        <v>311</v>
      </c>
      <c r="AB322" s="85"/>
      <c r="AC322" s="86"/>
      <c r="AD322" s="86"/>
      <c r="AE322" s="103"/>
      <c r="AF322" s="52" t="s">
        <v>546</v>
      </c>
      <c r="AG322" s="103"/>
      <c r="AH322" s="86"/>
      <c r="AI322" s="86"/>
      <c r="AJ322" s="50"/>
      <c r="AK322" s="53"/>
      <c r="AL322" s="90"/>
      <c r="AW322" s="58" t="str">
        <f t="shared" si="496"/>
        <v/>
      </c>
      <c r="AX322" s="60" t="str">
        <f t="shared" si="496"/>
        <v/>
      </c>
      <c r="AY322" s="60" t="str">
        <f t="shared" si="496"/>
        <v/>
      </c>
      <c r="AZ322" s="60" t="str">
        <f t="shared" si="496"/>
        <v/>
      </c>
      <c r="BA322" s="60">
        <f t="shared" si="496"/>
        <v>0</v>
      </c>
      <c r="BB322" s="60" t="str">
        <f>(IF(R322="","",(IF(MID(R322,2,1)="-",LEFT(R322,1),LEFT(R322,2)))+0))</f>
        <v/>
      </c>
      <c r="BC322" s="60" t="str">
        <f>(IF(S322="","",(IF(MID(S322,2,1)="-",LEFT(S322,1),LEFT(S322,2)))+0))</f>
        <v/>
      </c>
      <c r="BD322" s="60" t="str">
        <f>(IF(T322="","",(IF(MID(T322,2,1)="-",LEFT(T322,1),LEFT(T322,2)))+0))</f>
        <v/>
      </c>
      <c r="BE322" s="59"/>
      <c r="BF322" s="60" t="str">
        <f>(IF(V322="","",(IF(MID(V322,2,1)="-",LEFT(V322,1),LEFT(V322,2)))+0))</f>
        <v/>
      </c>
      <c r="BG322" s="61" t="str">
        <f>(IF(W322="","",(IF(MID(W322,2,1)="-",LEFT(W322,1),LEFT(W322,2)))+0))</f>
        <v/>
      </c>
      <c r="BM322" s="43"/>
      <c r="BN322" s="43"/>
      <c r="BO322" s="43"/>
      <c r="BP322" s="43" t="str">
        <f t="shared" si="480"/>
        <v/>
      </c>
      <c r="BQ322" s="43" t="str">
        <f t="shared" si="480"/>
        <v/>
      </c>
      <c r="BR322" s="43" t="str">
        <f t="shared" si="480"/>
        <v/>
      </c>
      <c r="BS322" s="43" t="str">
        <f t="shared" si="480"/>
        <v/>
      </c>
      <c r="BT322" s="43" t="str">
        <f t="shared" si="480"/>
        <v/>
      </c>
      <c r="BU322" s="71"/>
      <c r="BV322" s="58" t="str">
        <f t="shared" si="497"/>
        <v/>
      </c>
      <c r="BW322" s="60" t="str">
        <f t="shared" si="497"/>
        <v/>
      </c>
      <c r="BX322" s="60" t="str">
        <f t="shared" si="497"/>
        <v/>
      </c>
      <c r="BY322" s="60" t="str">
        <f t="shared" si="497"/>
        <v/>
      </c>
      <c r="BZ322" s="60">
        <f t="shared" si="497"/>
        <v>2</v>
      </c>
      <c r="CA322" s="60" t="str">
        <f>(IF(R322="","",IF(RIGHT(R322,2)="10",RIGHT(R322,2),RIGHT(R322,1))+0))</f>
        <v/>
      </c>
      <c r="CB322" s="60" t="str">
        <f>(IF(S322="","",IF(RIGHT(S322,2)="10",RIGHT(S322,2),RIGHT(S322,1))+0))</f>
        <v/>
      </c>
      <c r="CC322" s="60" t="str">
        <f>(IF(T322="","",IF(RIGHT(T322,2)="10",RIGHT(T322,2),RIGHT(T322,1))+0))</f>
        <v/>
      </c>
      <c r="CD322" s="59"/>
      <c r="CE322" s="60" t="str">
        <f>(IF(V322="","",IF(RIGHT(V322,2)="10",RIGHT(V322,2),RIGHT(V322,1))+0))</f>
        <v/>
      </c>
      <c r="CF322" s="61" t="str">
        <f>(IF(W322="","",IF(RIGHT(W322,2)="10",RIGHT(W322,2),RIGHT(W322,1))+0))</f>
        <v/>
      </c>
      <c r="CL322" s="43"/>
      <c r="CM322" s="43"/>
      <c r="CN322" s="43"/>
      <c r="CO322" s="43" t="str">
        <f t="shared" si="482"/>
        <v/>
      </c>
      <c r="CP322" s="43" t="str">
        <f t="shared" si="482"/>
        <v/>
      </c>
      <c r="CQ322" s="43" t="str">
        <f t="shared" si="482"/>
        <v/>
      </c>
      <c r="CR322" s="43" t="str">
        <f t="shared" si="482"/>
        <v/>
      </c>
      <c r="CS322" s="43" t="str">
        <f t="shared" si="482"/>
        <v/>
      </c>
      <c r="CT322" s="17"/>
      <c r="CU322" s="58" t="str">
        <f>(IF(M322="","",IF(AW322&gt;BV322,"H",IF(AW322&lt;BV322,"A","D"))))</f>
        <v/>
      </c>
      <c r="CV322" s="60" t="str">
        <f t="shared" si="507"/>
        <v/>
      </c>
      <c r="CW322" s="60" t="str">
        <f t="shared" si="507"/>
        <v/>
      </c>
      <c r="CX322" s="60" t="str">
        <f t="shared" si="507"/>
        <v/>
      </c>
      <c r="CY322" s="60" t="str">
        <f t="shared" si="507"/>
        <v>A</v>
      </c>
      <c r="CZ322" s="60" t="str">
        <f>(IF(R322="","",IF(BB322&gt;CA322,"H",IF(BB322&lt;CA322,"A","D"))))</f>
        <v/>
      </c>
      <c r="DA322" s="60"/>
      <c r="DB322" s="60"/>
      <c r="DC322" s="59"/>
      <c r="DD322" s="60" t="str">
        <f t="shared" si="483"/>
        <v/>
      </c>
      <c r="DE322" s="61" t="str">
        <f t="shared" si="483"/>
        <v/>
      </c>
      <c r="DK322" s="43"/>
      <c r="DL322" s="43"/>
      <c r="DM322" s="43"/>
      <c r="DN322" s="21" t="str">
        <f t="shared" si="484"/>
        <v/>
      </c>
      <c r="DO322" s="21" t="str">
        <f t="shared" si="484"/>
        <v/>
      </c>
      <c r="DP322" s="21" t="str">
        <f t="shared" si="484"/>
        <v/>
      </c>
      <c r="DQ322" s="21" t="str">
        <f t="shared" si="484"/>
        <v/>
      </c>
      <c r="DR322" s="21" t="str">
        <f t="shared" si="484"/>
        <v/>
      </c>
      <c r="DS322" s="17"/>
      <c r="DT322" s="17" t="str">
        <f t="shared" si="485"/>
        <v>Leatherhead</v>
      </c>
      <c r="DU322" s="45">
        <f t="shared" si="498"/>
        <v>2</v>
      </c>
      <c r="DV322" s="46">
        <f t="shared" si="499"/>
        <v>0</v>
      </c>
      <c r="DW322" s="46">
        <f t="shared" si="500"/>
        <v>0</v>
      </c>
      <c r="DX322" s="46">
        <f t="shared" si="501"/>
        <v>1</v>
      </c>
      <c r="DY322" s="46">
        <f>COUNTIF(DC$314:DC$324,"A")</f>
        <v>0</v>
      </c>
      <c r="DZ322" s="46">
        <f>COUNTIF(DC$314:DC$324,"D")</f>
        <v>0</v>
      </c>
      <c r="EA322" s="46">
        <f>COUNTIF(DC$314:DC$324,"H")</f>
        <v>1</v>
      </c>
      <c r="EB322" s="45">
        <f t="shared" si="502"/>
        <v>0</v>
      </c>
      <c r="EC322" s="45">
        <f t="shared" si="486"/>
        <v>0</v>
      </c>
      <c r="ED322" s="45">
        <f t="shared" si="486"/>
        <v>2</v>
      </c>
      <c r="EE322" s="47">
        <f>SUM($AW322:$BT322)+SUM(CD$314:CD$324)</f>
        <v>1</v>
      </c>
      <c r="EF322" s="47">
        <f>SUM($BV322:$CS322)+SUM(BE$314:BE$324)</f>
        <v>5</v>
      </c>
      <c r="EG322" s="45">
        <f t="shared" si="503"/>
        <v>0</v>
      </c>
      <c r="EH322" s="47">
        <f t="shared" si="504"/>
        <v>-4</v>
      </c>
      <c r="EI322" s="44"/>
      <c r="EJ322" s="46">
        <f t="shared" si="487"/>
        <v>20</v>
      </c>
      <c r="EK322" s="46">
        <f t="shared" si="488"/>
        <v>11</v>
      </c>
      <c r="EL322" s="46">
        <f t="shared" si="489"/>
        <v>0</v>
      </c>
      <c r="EM322" s="46">
        <f t="shared" si="490"/>
        <v>9</v>
      </c>
      <c r="EN322" s="46">
        <f t="shared" si="491"/>
        <v>47</v>
      </c>
      <c r="EO322" s="46">
        <f t="shared" si="492"/>
        <v>29</v>
      </c>
      <c r="EP322" s="46">
        <f t="shared" si="493"/>
        <v>33</v>
      </c>
      <c r="EQ322" s="46">
        <f t="shared" si="494"/>
        <v>18</v>
      </c>
      <c r="ER322" s="17"/>
      <c r="ES322" s="1">
        <f t="shared" si="505"/>
        <v>1</v>
      </c>
      <c r="ET322" s="1">
        <f t="shared" si="506"/>
        <v>1</v>
      </c>
      <c r="EU322" s="1">
        <f t="shared" si="495"/>
        <v>0</v>
      </c>
      <c r="EV322" s="1">
        <f t="shared" si="495"/>
        <v>1</v>
      </c>
      <c r="EW322" s="1">
        <f t="shared" si="495"/>
        <v>1</v>
      </c>
      <c r="EX322" s="1">
        <f t="shared" si="495"/>
        <v>1</v>
      </c>
      <c r="EY322" s="1">
        <f t="shared" si="495"/>
        <v>1</v>
      </c>
      <c r="EZ322" s="1">
        <f t="shared" si="495"/>
        <v>1</v>
      </c>
    </row>
    <row r="323" spans="1:164" x14ac:dyDescent="0.2">
      <c r="A323" s="115">
        <v>10</v>
      </c>
      <c r="B323" s="115" t="s">
        <v>523</v>
      </c>
      <c r="C323" s="143">
        <v>20</v>
      </c>
      <c r="D323" s="143">
        <v>3</v>
      </c>
      <c r="E323" s="143">
        <v>3</v>
      </c>
      <c r="F323" s="143">
        <v>14</v>
      </c>
      <c r="G323" s="143">
        <v>25</v>
      </c>
      <c r="H323" s="143">
        <v>49</v>
      </c>
      <c r="I323" s="144">
        <v>12</v>
      </c>
      <c r="J323" s="145">
        <v>-24</v>
      </c>
      <c r="L323" s="140" t="s">
        <v>545</v>
      </c>
      <c r="M323" s="85"/>
      <c r="N323" s="86"/>
      <c r="O323" s="86"/>
      <c r="P323" s="103"/>
      <c r="Q323" s="52" t="s">
        <v>100</v>
      </c>
      <c r="R323" s="103"/>
      <c r="S323" s="86"/>
      <c r="T323" s="86"/>
      <c r="U323" s="53"/>
      <c r="V323" s="50"/>
      <c r="W323" s="90"/>
      <c r="AA323" s="140" t="s">
        <v>545</v>
      </c>
      <c r="AB323" s="85"/>
      <c r="AC323" s="86"/>
      <c r="AD323" s="86"/>
      <c r="AE323" s="103"/>
      <c r="AF323" s="52" t="s">
        <v>238</v>
      </c>
      <c r="AG323" s="103"/>
      <c r="AH323" s="86"/>
      <c r="AI323" s="86"/>
      <c r="AJ323" s="53"/>
      <c r="AK323" s="50"/>
      <c r="AL323" s="90"/>
      <c r="AW323" s="58" t="str">
        <f t="shared" si="496"/>
        <v/>
      </c>
      <c r="AX323" s="60" t="str">
        <f t="shared" si="496"/>
        <v/>
      </c>
      <c r="AY323" s="60" t="str">
        <f t="shared" si="496"/>
        <v/>
      </c>
      <c r="AZ323" s="60" t="str">
        <f t="shared" si="496"/>
        <v/>
      </c>
      <c r="BA323" s="60">
        <f t="shared" si="496"/>
        <v>2</v>
      </c>
      <c r="BB323" s="60" t="str">
        <f>(IF(R323="","",(IF(MID(R323,2,1)="-",LEFT(R323,1),LEFT(R323,2)))+0))</f>
        <v/>
      </c>
      <c r="BC323" s="60" t="str">
        <f>(IF(S323="","",(IF(MID(S323,2,1)="-",LEFT(S323,1),LEFT(S323,2)))+0))</f>
        <v/>
      </c>
      <c r="BD323" s="60" t="str">
        <f>(IF(T323="","",(IF(MID(T323,2,1)="-",LEFT(T323,1),LEFT(T323,2)))+0))</f>
        <v/>
      </c>
      <c r="BE323" s="60" t="str">
        <f>(IF(U323="","",(IF(MID(U323,2,1)="-",LEFT(U323,1),LEFT(U323,2)))+0))</f>
        <v/>
      </c>
      <c r="BF323" s="59"/>
      <c r="BG323" s="61" t="str">
        <f>(IF(W323="","",(IF(MID(W323,2,1)="-",LEFT(W323,1),LEFT(W323,2)))+0))</f>
        <v/>
      </c>
      <c r="BV323" s="58" t="str">
        <f t="shared" si="497"/>
        <v/>
      </c>
      <c r="BW323" s="60" t="str">
        <f t="shared" si="497"/>
        <v/>
      </c>
      <c r="BX323" s="60" t="str">
        <f t="shared" si="497"/>
        <v/>
      </c>
      <c r="BY323" s="60" t="str">
        <f t="shared" si="497"/>
        <v/>
      </c>
      <c r="BZ323" s="60">
        <f t="shared" si="497"/>
        <v>2</v>
      </c>
      <c r="CA323" s="60" t="str">
        <f>(IF(R323="","",IF(RIGHT(R323,2)="10",RIGHT(R323,2),RIGHT(R323,1))+0))</f>
        <v/>
      </c>
      <c r="CB323" s="60" t="str">
        <f>(IF(S323="","",IF(RIGHT(S323,2)="10",RIGHT(S323,2),RIGHT(S323,1))+0))</f>
        <v/>
      </c>
      <c r="CC323" s="60" t="str">
        <f>(IF(T323="","",IF(RIGHT(T323,2)="10",RIGHT(T323,2),RIGHT(T323,1))+0))</f>
        <v/>
      </c>
      <c r="CD323" s="60" t="str">
        <f>(IF(U323="","",IF(RIGHT(U323,2)="10",RIGHT(U323,2),RIGHT(U323,1))+0))</f>
        <v/>
      </c>
      <c r="CE323" s="59"/>
      <c r="CF323" s="61" t="str">
        <f>(IF(W323="","",IF(RIGHT(W323,2)="10",RIGHT(W323,2),RIGHT(W323,1))+0))</f>
        <v/>
      </c>
      <c r="CU323" s="58" t="str">
        <f>(IF(M323="","",IF(AW323&gt;BV323,"H",IF(AW323&lt;BV323,"A","D"))))</f>
        <v/>
      </c>
      <c r="CV323" s="60" t="str">
        <f t="shared" si="507"/>
        <v/>
      </c>
      <c r="CW323" s="60" t="str">
        <f t="shared" si="507"/>
        <v/>
      </c>
      <c r="CX323" s="60" t="str">
        <f t="shared" si="507"/>
        <v/>
      </c>
      <c r="CY323" s="60" t="str">
        <f t="shared" si="507"/>
        <v>D</v>
      </c>
      <c r="CZ323" s="60" t="str">
        <f>(IF(R323="","",IF(BB323&gt;CA323,"H",IF(BB323&lt;CA323,"A","D"))))</f>
        <v/>
      </c>
      <c r="DA323" s="60"/>
      <c r="DB323" s="60"/>
      <c r="DC323" s="60" t="str">
        <f>(IF(U323="","",IF(BE323&gt;CD323,"H",IF(BE323&lt;CD323,"A","D"))))</f>
        <v/>
      </c>
      <c r="DD323" s="59" t="str">
        <f t="shared" si="483"/>
        <v/>
      </c>
      <c r="DE323" s="61" t="str">
        <f t="shared" si="483"/>
        <v/>
      </c>
      <c r="DT323" s="17" t="str">
        <f t="shared" si="485"/>
        <v>South Park</v>
      </c>
      <c r="DU323" s="45">
        <f t="shared" si="498"/>
        <v>2</v>
      </c>
      <c r="DV323" s="46">
        <f t="shared" si="499"/>
        <v>0</v>
      </c>
      <c r="DW323" s="46">
        <f t="shared" si="500"/>
        <v>1</v>
      </c>
      <c r="DX323" s="46">
        <f t="shared" si="501"/>
        <v>0</v>
      </c>
      <c r="DY323" s="46">
        <f>COUNTIF(DD$314:DD$324,"A")</f>
        <v>0</v>
      </c>
      <c r="DZ323" s="46">
        <f>COUNTIF(DD$314:DD$324,"D")</f>
        <v>0</v>
      </c>
      <c r="EA323" s="46">
        <f>COUNTIF(DD$314:DD$324,"H")</f>
        <v>1</v>
      </c>
      <c r="EB323" s="45">
        <f t="shared" si="502"/>
        <v>0</v>
      </c>
      <c r="EC323" s="45">
        <f t="shared" si="486"/>
        <v>1</v>
      </c>
      <c r="ED323" s="45">
        <f t="shared" si="486"/>
        <v>1</v>
      </c>
      <c r="EE323" s="47">
        <f>SUM($AW323:$BT323)+SUM(CE$314:CE$324)</f>
        <v>4</v>
      </c>
      <c r="EF323" s="47">
        <f>SUM($BV323:$CS323)+SUM(BF$314:BF$324)</f>
        <v>5</v>
      </c>
      <c r="EG323" s="45">
        <f t="shared" si="503"/>
        <v>1</v>
      </c>
      <c r="EH323" s="47">
        <f t="shared" si="504"/>
        <v>-1</v>
      </c>
      <c r="EI323" s="44"/>
      <c r="EJ323" s="46">
        <f t="shared" si="487"/>
        <v>20</v>
      </c>
      <c r="EK323" s="46">
        <f t="shared" si="488"/>
        <v>7</v>
      </c>
      <c r="EL323" s="46">
        <f t="shared" si="489"/>
        <v>3</v>
      </c>
      <c r="EM323" s="46">
        <f t="shared" si="490"/>
        <v>10</v>
      </c>
      <c r="EN323" s="46">
        <f t="shared" si="491"/>
        <v>29</v>
      </c>
      <c r="EO323" s="46">
        <f t="shared" si="492"/>
        <v>36</v>
      </c>
      <c r="EP323" s="46">
        <f t="shared" si="493"/>
        <v>24</v>
      </c>
      <c r="EQ323" s="46">
        <f t="shared" si="494"/>
        <v>-7</v>
      </c>
      <c r="ER323" s="17"/>
      <c r="ES323" s="1">
        <f t="shared" si="505"/>
        <v>1</v>
      </c>
      <c r="ET323" s="1">
        <f t="shared" si="506"/>
        <v>1</v>
      </c>
      <c r="EU323" s="1">
        <f t="shared" si="495"/>
        <v>1</v>
      </c>
      <c r="EV323" s="1">
        <f t="shared" si="495"/>
        <v>1</v>
      </c>
      <c r="EW323" s="1">
        <f t="shared" si="495"/>
        <v>1</v>
      </c>
      <c r="EX323" s="1">
        <f t="shared" si="495"/>
        <v>1</v>
      </c>
      <c r="EY323" s="1">
        <f t="shared" si="495"/>
        <v>1</v>
      </c>
      <c r="EZ323" s="1">
        <f t="shared" si="495"/>
        <v>1</v>
      </c>
    </row>
    <row r="324" spans="1:164" ht="12" thickBot="1" x14ac:dyDescent="0.25">
      <c r="A324" s="115">
        <v>11</v>
      </c>
      <c r="B324" s="115" t="s">
        <v>436</v>
      </c>
      <c r="C324" s="143">
        <v>20</v>
      </c>
      <c r="D324" s="143">
        <v>2</v>
      </c>
      <c r="E324" s="143">
        <v>6</v>
      </c>
      <c r="F324" s="143">
        <v>12</v>
      </c>
      <c r="G324" s="143">
        <v>18</v>
      </c>
      <c r="H324" s="143">
        <v>56</v>
      </c>
      <c r="I324" s="144">
        <v>12</v>
      </c>
      <c r="J324" s="145">
        <v>-38</v>
      </c>
      <c r="L324" s="148" t="s">
        <v>460</v>
      </c>
      <c r="M324" s="91"/>
      <c r="N324" s="92"/>
      <c r="O324" s="92"/>
      <c r="P324" s="138"/>
      <c r="Q324" s="76" t="s">
        <v>123</v>
      </c>
      <c r="R324" s="138"/>
      <c r="S324" s="92"/>
      <c r="T324" s="92"/>
      <c r="U324" s="92"/>
      <c r="V324" s="92"/>
      <c r="W324" s="77"/>
      <c r="AA324" s="148" t="s">
        <v>460</v>
      </c>
      <c r="AB324" s="91"/>
      <c r="AC324" s="92"/>
      <c r="AD324" s="92"/>
      <c r="AE324" s="138"/>
      <c r="AF324" s="76" t="s">
        <v>133</v>
      </c>
      <c r="AG324" s="138"/>
      <c r="AH324" s="92"/>
      <c r="AI324" s="92"/>
      <c r="AJ324" s="92"/>
      <c r="AK324" s="92"/>
      <c r="AL324" s="77"/>
      <c r="AW324" s="80" t="str">
        <f t="shared" si="496"/>
        <v/>
      </c>
      <c r="AX324" s="81" t="str">
        <f t="shared" si="496"/>
        <v/>
      </c>
      <c r="AY324" s="81" t="str">
        <f t="shared" si="496"/>
        <v/>
      </c>
      <c r="AZ324" s="81" t="str">
        <f t="shared" si="496"/>
        <v/>
      </c>
      <c r="BA324" s="81">
        <f t="shared" si="496"/>
        <v>3</v>
      </c>
      <c r="BB324" s="81" t="str">
        <f>(IF(R324="","",(IF(MID(R324,2,1)="-",LEFT(R324,1),LEFT(R324,2)))+0))</f>
        <v/>
      </c>
      <c r="BC324" s="81" t="str">
        <f>(IF(S324="","",(IF(MID(S324,2,1)="-",LEFT(S324,1),LEFT(S324,2)))+0))</f>
        <v/>
      </c>
      <c r="BD324" s="81" t="str">
        <f>(IF(T324="","",(IF(MID(T324,2,1)="-",LEFT(T324,1),LEFT(T324,2)))+0))</f>
        <v/>
      </c>
      <c r="BE324" s="81" t="str">
        <f>(IF(U324="","",(IF(MID(U324,2,1)="-",LEFT(U324,1),LEFT(U324,2)))+0))</f>
        <v/>
      </c>
      <c r="BF324" s="81" t="str">
        <f>(IF(V324="","",(IF(MID(V324,2,1)="-",LEFT(V324,1),LEFT(V324,2)))+0))</f>
        <v/>
      </c>
      <c r="BG324" s="82"/>
      <c r="BV324" s="80" t="str">
        <f t="shared" si="497"/>
        <v/>
      </c>
      <c r="BW324" s="81" t="str">
        <f t="shared" si="497"/>
        <v/>
      </c>
      <c r="BX324" s="81" t="str">
        <f t="shared" si="497"/>
        <v/>
      </c>
      <c r="BY324" s="81" t="str">
        <f t="shared" si="497"/>
        <v/>
      </c>
      <c r="BZ324" s="81">
        <f t="shared" si="497"/>
        <v>1</v>
      </c>
      <c r="CA324" s="81" t="str">
        <f>(IF(R324="","",IF(RIGHT(R324,2)="10",RIGHT(R324,2),RIGHT(R324,1))+0))</f>
        <v/>
      </c>
      <c r="CB324" s="81" t="str">
        <f>(IF(S324="","",IF(RIGHT(S324,2)="10",RIGHT(S324,2),RIGHT(S324,1))+0))</f>
        <v/>
      </c>
      <c r="CC324" s="81" t="str">
        <f>(IF(T324="","",IF(RIGHT(T324,2)="10",RIGHT(T324,2),RIGHT(T324,1))+0))</f>
        <v/>
      </c>
      <c r="CD324" s="81" t="str">
        <f>(IF(U324="","",IF(RIGHT(U324,2)="10",RIGHT(U324,2),RIGHT(U324,1))+0))</f>
        <v/>
      </c>
      <c r="CE324" s="81" t="str">
        <f>(IF(V324="","",IF(RIGHT(V324,2)="10",RIGHT(V324,2),RIGHT(V324,1))+0))</f>
        <v/>
      </c>
      <c r="CF324" s="82" t="str">
        <f>(IF(W324="","",IF(RIGHT(W324,2)="10",RIGHT(W324,2),RIGHT(W324,1))+0))</f>
        <v/>
      </c>
      <c r="CU324" s="80" t="str">
        <f>(IF(M324="","",IF(AW324&gt;BV324,"H",IF(AW324&lt;BV324,"A","D"))))</f>
        <v/>
      </c>
      <c r="CV324" s="81" t="str">
        <f t="shared" si="507"/>
        <v/>
      </c>
      <c r="CW324" s="81" t="str">
        <f t="shared" si="507"/>
        <v/>
      </c>
      <c r="CX324" s="81" t="str">
        <f t="shared" si="507"/>
        <v/>
      </c>
      <c r="CY324" s="81" t="str">
        <f t="shared" si="507"/>
        <v>H</v>
      </c>
      <c r="CZ324" s="81" t="str">
        <f>(IF(R324="","",IF(BB324&gt;CA324,"H",IF(BB324&lt;CA324,"A","D"))))</f>
        <v/>
      </c>
      <c r="DA324" s="81"/>
      <c r="DB324" s="81"/>
      <c r="DC324" s="81" t="str">
        <f>(IF(U324="","",IF(BE324&gt;CD324,"H",IF(BE324&lt;CD324,"A","D"))))</f>
        <v/>
      </c>
      <c r="DD324" s="81" t="str">
        <f t="shared" si="483"/>
        <v/>
      </c>
      <c r="DE324" s="82" t="str">
        <f t="shared" si="483"/>
        <v/>
      </c>
      <c r="DT324" s="17" t="str">
        <f t="shared" si="485"/>
        <v>Three Bridges</v>
      </c>
      <c r="DU324" s="45">
        <f t="shared" si="498"/>
        <v>2</v>
      </c>
      <c r="DV324" s="46">
        <f t="shared" si="499"/>
        <v>1</v>
      </c>
      <c r="DW324" s="46">
        <f t="shared" si="500"/>
        <v>0</v>
      </c>
      <c r="DX324" s="46">
        <f t="shared" si="501"/>
        <v>0</v>
      </c>
      <c r="DY324" s="46">
        <f>COUNTIF(DE$314:DE$324,"A")</f>
        <v>0</v>
      </c>
      <c r="DZ324" s="46">
        <f>COUNTIF(DE$314:DE$324,"D")</f>
        <v>1</v>
      </c>
      <c r="EA324" s="46">
        <f>COUNTIF(DE$314:DE$324,"H")</f>
        <v>0</v>
      </c>
      <c r="EB324" s="45">
        <f t="shared" si="502"/>
        <v>1</v>
      </c>
      <c r="EC324" s="45">
        <f t="shared" si="486"/>
        <v>1</v>
      </c>
      <c r="ED324" s="45">
        <f t="shared" si="486"/>
        <v>0</v>
      </c>
      <c r="EE324" s="47">
        <f>SUM($AW324:$BT324)+SUM(CF$314:CF$324)</f>
        <v>5</v>
      </c>
      <c r="EF324" s="47">
        <f>SUM($BV324:$CS324)+SUM(BG$314:BG$324)</f>
        <v>3</v>
      </c>
      <c r="EG324" s="45">
        <f t="shared" si="503"/>
        <v>4</v>
      </c>
      <c r="EH324" s="47">
        <f t="shared" si="504"/>
        <v>2</v>
      </c>
      <c r="EI324" s="44"/>
      <c r="EJ324" s="46">
        <f t="shared" si="487"/>
        <v>20</v>
      </c>
      <c r="EK324" s="46">
        <f t="shared" si="488"/>
        <v>10</v>
      </c>
      <c r="EL324" s="46">
        <f t="shared" si="489"/>
        <v>4</v>
      </c>
      <c r="EM324" s="46">
        <f t="shared" si="490"/>
        <v>6</v>
      </c>
      <c r="EN324" s="46">
        <f t="shared" si="491"/>
        <v>51</v>
      </c>
      <c r="EO324" s="46">
        <f t="shared" si="492"/>
        <v>43</v>
      </c>
      <c r="EP324" s="46">
        <f t="shared" si="493"/>
        <v>34</v>
      </c>
      <c r="EQ324" s="46">
        <f t="shared" si="494"/>
        <v>8</v>
      </c>
      <c r="ER324" s="17"/>
      <c r="ES324" s="1">
        <f t="shared" si="505"/>
        <v>1</v>
      </c>
      <c r="ET324" s="1">
        <f t="shared" si="506"/>
        <v>1</v>
      </c>
      <c r="EU324" s="1">
        <f t="shared" si="495"/>
        <v>1</v>
      </c>
      <c r="EV324" s="1">
        <f t="shared" si="495"/>
        <v>1</v>
      </c>
      <c r="EW324" s="1">
        <f t="shared" si="495"/>
        <v>1</v>
      </c>
      <c r="EX324" s="1">
        <f t="shared" si="495"/>
        <v>1</v>
      </c>
      <c r="EY324" s="1">
        <f t="shared" si="495"/>
        <v>1</v>
      </c>
      <c r="EZ324" s="1">
        <f t="shared" si="495"/>
        <v>1</v>
      </c>
    </row>
    <row r="325" spans="1:164" x14ac:dyDescent="0.2">
      <c r="A325" s="115"/>
      <c r="B325" s="115"/>
      <c r="C325" s="145"/>
      <c r="D325" s="145"/>
      <c r="E325" s="145"/>
      <c r="F325" s="145"/>
      <c r="G325" s="24">
        <f>SUM(G314:G324)</f>
        <v>410</v>
      </c>
      <c r="H325" s="24">
        <f>SUM(H314:H324)</f>
        <v>410</v>
      </c>
      <c r="J325" s="24">
        <f>SUM(J314:J324)</f>
        <v>0</v>
      </c>
    </row>
    <row r="326" spans="1:164" s="17" customFormat="1" ht="12" thickBot="1" x14ac:dyDescent="0.25">
      <c r="A326" s="17" t="s">
        <v>547</v>
      </c>
      <c r="C326" s="20" t="s">
        <v>548</v>
      </c>
      <c r="D326" s="18"/>
      <c r="E326" s="18"/>
      <c r="F326" s="18"/>
      <c r="G326" s="18"/>
      <c r="H326" s="18"/>
      <c r="I326" s="18"/>
      <c r="J326" s="18"/>
      <c r="FC326" s="19"/>
      <c r="FD326" s="19"/>
      <c r="FE326" s="19"/>
      <c r="FF326" s="19"/>
      <c r="FG326" s="19"/>
      <c r="FH326" s="1"/>
    </row>
    <row r="327" spans="1:164" ht="12" thickBot="1" x14ac:dyDescent="0.25">
      <c r="A327" s="146" t="s">
        <v>11</v>
      </c>
      <c r="B327" s="146" t="s">
        <v>12</v>
      </c>
      <c r="C327" s="147" t="s">
        <v>13</v>
      </c>
      <c r="D327" s="147" t="s">
        <v>14</v>
      </c>
      <c r="E327" s="147" t="s">
        <v>15</v>
      </c>
      <c r="F327" s="147" t="s">
        <v>16</v>
      </c>
      <c r="G327" s="147" t="s">
        <v>17</v>
      </c>
      <c r="H327" s="147" t="s">
        <v>18</v>
      </c>
      <c r="I327" s="147" t="s">
        <v>19</v>
      </c>
      <c r="J327" s="147" t="s">
        <v>97</v>
      </c>
      <c r="L327" s="30"/>
      <c r="M327" s="31" t="s">
        <v>294</v>
      </c>
      <c r="N327" s="31" t="s">
        <v>549</v>
      </c>
      <c r="O327" s="31" t="s">
        <v>483</v>
      </c>
      <c r="P327" s="33" t="s">
        <v>387</v>
      </c>
      <c r="Q327" s="32" t="s">
        <v>267</v>
      </c>
      <c r="R327" s="33" t="s">
        <v>550</v>
      </c>
      <c r="S327" s="31" t="s">
        <v>228</v>
      </c>
      <c r="T327" s="31" t="s">
        <v>518</v>
      </c>
      <c r="U327" s="34" t="s">
        <v>270</v>
      </c>
      <c r="AA327" s="30"/>
      <c r="AB327" s="31" t="s">
        <v>294</v>
      </c>
      <c r="AC327" s="31" t="s">
        <v>549</v>
      </c>
      <c r="AD327" s="31" t="s">
        <v>483</v>
      </c>
      <c r="AE327" s="33" t="s">
        <v>387</v>
      </c>
      <c r="AF327" s="32" t="s">
        <v>267</v>
      </c>
      <c r="AG327" s="33" t="s">
        <v>550</v>
      </c>
      <c r="AH327" s="31" t="s">
        <v>228</v>
      </c>
      <c r="AI327" s="31" t="s">
        <v>518</v>
      </c>
      <c r="AJ327" s="34" t="s">
        <v>270</v>
      </c>
      <c r="AP327" s="1" t="s">
        <v>106</v>
      </c>
      <c r="DU327" s="21" t="s">
        <v>13</v>
      </c>
      <c r="DV327" s="21" t="s">
        <v>91</v>
      </c>
      <c r="DW327" s="21" t="s">
        <v>92</v>
      </c>
      <c r="DX327" s="21" t="s">
        <v>93</v>
      </c>
      <c r="DY327" s="21" t="s">
        <v>94</v>
      </c>
      <c r="DZ327" s="21" t="s">
        <v>95</v>
      </c>
      <c r="EA327" s="21" t="s">
        <v>96</v>
      </c>
      <c r="EB327" s="21" t="s">
        <v>14</v>
      </c>
      <c r="EC327" s="21" t="s">
        <v>15</v>
      </c>
      <c r="ED327" s="21" t="s">
        <v>16</v>
      </c>
      <c r="EE327" s="21" t="s">
        <v>17</v>
      </c>
      <c r="EF327" s="21" t="s">
        <v>18</v>
      </c>
      <c r="EG327" s="21" t="s">
        <v>19</v>
      </c>
      <c r="EH327" s="21" t="s">
        <v>97</v>
      </c>
      <c r="EI327" s="21"/>
      <c r="EJ327" s="21" t="s">
        <v>13</v>
      </c>
      <c r="EK327" s="21" t="s">
        <v>14</v>
      </c>
      <c r="EL327" s="21" t="s">
        <v>15</v>
      </c>
      <c r="EM327" s="21" t="s">
        <v>16</v>
      </c>
      <c r="EN327" s="21" t="s">
        <v>17</v>
      </c>
      <c r="EO327" s="21" t="s">
        <v>18</v>
      </c>
      <c r="EP327" s="21" t="s">
        <v>19</v>
      </c>
      <c r="EQ327" s="21" t="s">
        <v>97</v>
      </c>
    </row>
    <row r="328" spans="1:164" x14ac:dyDescent="0.2">
      <c r="A328" s="115">
        <v>1</v>
      </c>
      <c r="B328" s="115" t="s">
        <v>392</v>
      </c>
      <c r="C328" s="143">
        <v>16</v>
      </c>
      <c r="D328" s="143">
        <v>13</v>
      </c>
      <c r="E328" s="143">
        <v>1</v>
      </c>
      <c r="F328" s="143">
        <v>2</v>
      </c>
      <c r="G328" s="143">
        <v>48</v>
      </c>
      <c r="H328" s="143">
        <v>19</v>
      </c>
      <c r="I328" s="144">
        <v>40</v>
      </c>
      <c r="J328" s="145">
        <v>29</v>
      </c>
      <c r="L328" s="95" t="s">
        <v>295</v>
      </c>
      <c r="M328" s="36"/>
      <c r="N328" s="31"/>
      <c r="O328" s="31"/>
      <c r="P328" s="137"/>
      <c r="Q328" s="32" t="s">
        <v>100</v>
      </c>
      <c r="R328" s="137"/>
      <c r="S328" s="31"/>
      <c r="T328" s="31"/>
      <c r="U328" s="34"/>
      <c r="AA328" s="95" t="s">
        <v>295</v>
      </c>
      <c r="AB328" s="36"/>
      <c r="AC328" s="31"/>
      <c r="AD328" s="31"/>
      <c r="AE328" s="137"/>
      <c r="AF328" s="32" t="s">
        <v>245</v>
      </c>
      <c r="AG328" s="137"/>
      <c r="AH328" s="31"/>
      <c r="AI328" s="31"/>
      <c r="AJ328" s="34"/>
      <c r="AW328" s="40"/>
      <c r="AX328" s="41" t="str">
        <f t="shared" ref="AX328:BE330" si="508">(IF(N328="","",(IF(MID(N328,2,1)="-",LEFT(N328,1),LEFT(N328,2)))+0))</f>
        <v/>
      </c>
      <c r="AY328" s="41" t="str">
        <f t="shared" si="508"/>
        <v/>
      </c>
      <c r="AZ328" s="41" t="str">
        <f t="shared" si="508"/>
        <v/>
      </c>
      <c r="BA328" s="41">
        <f t="shared" si="508"/>
        <v>2</v>
      </c>
      <c r="BB328" s="41" t="str">
        <f t="shared" si="508"/>
        <v/>
      </c>
      <c r="BC328" s="41" t="str">
        <f t="shared" si="508"/>
        <v/>
      </c>
      <c r="BD328" s="41" t="str">
        <f t="shared" si="508"/>
        <v/>
      </c>
      <c r="BE328" s="42" t="str">
        <f t="shared" si="508"/>
        <v/>
      </c>
      <c r="BM328" s="43"/>
      <c r="BN328" s="43"/>
      <c r="BO328" s="43"/>
      <c r="BP328" s="43" t="str">
        <f t="shared" ref="BP328:BT336" si="509">(IF(AQ328="","",(IF(MID(AQ328,2,1)="-",LEFT(AQ328,1),LEFT(AQ328,2)))+0))</f>
        <v/>
      </c>
      <c r="BQ328" s="43" t="str">
        <f t="shared" si="509"/>
        <v/>
      </c>
      <c r="BR328" s="43" t="str">
        <f t="shared" si="509"/>
        <v/>
      </c>
      <c r="BS328" s="43" t="str">
        <f t="shared" si="509"/>
        <v/>
      </c>
      <c r="BT328" s="43" t="str">
        <f t="shared" si="509"/>
        <v/>
      </c>
      <c r="BU328" s="44"/>
      <c r="BV328" s="40"/>
      <c r="BW328" s="41" t="str">
        <f t="shared" ref="BW328:CD330" si="510">(IF(N328="","",IF(RIGHT(N328,2)="10",RIGHT(N328,2),RIGHT(N328,1))+0))</f>
        <v/>
      </c>
      <c r="BX328" s="41" t="str">
        <f t="shared" si="510"/>
        <v/>
      </c>
      <c r="BY328" s="41" t="str">
        <f t="shared" si="510"/>
        <v/>
      </c>
      <c r="BZ328" s="41">
        <f t="shared" si="510"/>
        <v>2</v>
      </c>
      <c r="CA328" s="41" t="str">
        <f t="shared" si="510"/>
        <v/>
      </c>
      <c r="CB328" s="41" t="str">
        <f t="shared" si="510"/>
        <v/>
      </c>
      <c r="CC328" s="41" t="str">
        <f t="shared" si="510"/>
        <v/>
      </c>
      <c r="CD328" s="42" t="str">
        <f t="shared" si="510"/>
        <v/>
      </c>
      <c r="CL328" s="43"/>
      <c r="CM328" s="43"/>
      <c r="CN328" s="43"/>
      <c r="CO328" s="43" t="str">
        <f t="shared" ref="CO328:CS336" si="511">(IF(AQ328="","",IF(RIGHT(AQ328,2)="10",RIGHT(AQ328,2),RIGHT(AQ328,1))+0))</f>
        <v/>
      </c>
      <c r="CP328" s="43" t="str">
        <f t="shared" si="511"/>
        <v/>
      </c>
      <c r="CQ328" s="43" t="str">
        <f t="shared" si="511"/>
        <v/>
      </c>
      <c r="CR328" s="43" t="str">
        <f t="shared" si="511"/>
        <v/>
      </c>
      <c r="CS328" s="43" t="str">
        <f t="shared" si="511"/>
        <v/>
      </c>
      <c r="CU328" s="40"/>
      <c r="CV328" s="41" t="str">
        <f t="shared" ref="CV328:DC330" si="512">(IF(N328="","",IF(AX328&gt;BW328,"H",IF(AX328&lt;BW328,"A","D"))))</f>
        <v/>
      </c>
      <c r="CW328" s="41" t="str">
        <f t="shared" si="512"/>
        <v/>
      </c>
      <c r="CX328" s="41" t="str">
        <f t="shared" si="512"/>
        <v/>
      </c>
      <c r="CY328" s="41" t="str">
        <f t="shared" si="512"/>
        <v>D</v>
      </c>
      <c r="CZ328" s="41" t="str">
        <f t="shared" si="512"/>
        <v/>
      </c>
      <c r="DA328" s="41" t="str">
        <f t="shared" si="512"/>
        <v/>
      </c>
      <c r="DB328" s="41" t="str">
        <f t="shared" si="512"/>
        <v/>
      </c>
      <c r="DC328" s="42" t="str">
        <f t="shared" si="512"/>
        <v/>
      </c>
      <c r="DK328" s="43"/>
      <c r="DL328" s="43"/>
      <c r="DM328" s="43"/>
      <c r="DN328" s="21" t="str">
        <f t="shared" ref="DN328:DR336" si="513">(IF(AQ328="","",IF(BP328&gt;CO328,"H",IF(BP328&lt;CO328,"A","D"))))</f>
        <v/>
      </c>
      <c r="DO328" s="21" t="str">
        <f t="shared" si="513"/>
        <v/>
      </c>
      <c r="DP328" s="21" t="str">
        <f t="shared" si="513"/>
        <v/>
      </c>
      <c r="DQ328" s="21" t="str">
        <f t="shared" si="513"/>
        <v/>
      </c>
      <c r="DR328" s="21" t="str">
        <f t="shared" si="513"/>
        <v/>
      </c>
      <c r="DT328" s="17" t="str">
        <f t="shared" ref="DT328:DT336" si="514">L328</f>
        <v>Carshalton Athletic</v>
      </c>
      <c r="DU328" s="45">
        <f>SUM(EB328:ED328)</f>
        <v>2</v>
      </c>
      <c r="DV328" s="46">
        <f>COUNTIF($CU328:$DR328,"H")</f>
        <v>0</v>
      </c>
      <c r="DW328" s="46">
        <f>COUNTIF($CU328:$DR328,"D")</f>
        <v>1</v>
      </c>
      <c r="DX328" s="46">
        <f>COUNTIF($CU328:$DR328,"A")</f>
        <v>0</v>
      </c>
      <c r="DY328" s="46">
        <f>COUNTIF(CU$328:CU$336,"A")</f>
        <v>1</v>
      </c>
      <c r="DZ328" s="46">
        <f>COUNTIF(CU$328:CU$336,"D")</f>
        <v>0</v>
      </c>
      <c r="EA328" s="46">
        <f>COUNTIF(CU$328:CU$336,"H")</f>
        <v>0</v>
      </c>
      <c r="EB328" s="45">
        <f>DV328+DY328</f>
        <v>1</v>
      </c>
      <c r="EC328" s="45">
        <f t="shared" ref="EC328:ED336" si="515">DW328+DZ328</f>
        <v>1</v>
      </c>
      <c r="ED328" s="45">
        <f t="shared" si="515"/>
        <v>0</v>
      </c>
      <c r="EE328" s="47">
        <f>SUM($AW328:$BT328)+SUM(BV$328:BV$336)</f>
        <v>8</v>
      </c>
      <c r="EF328" s="47">
        <f>SUM($BV328:$CS328)+SUM(AW$328:AW$336)</f>
        <v>3</v>
      </c>
      <c r="EG328" s="45">
        <f>(EB328*3)+EC328</f>
        <v>4</v>
      </c>
      <c r="EH328" s="47">
        <f>EE328-EF328</f>
        <v>5</v>
      </c>
      <c r="EI328" s="44"/>
      <c r="EJ328" s="46">
        <f t="shared" ref="EJ328:EJ336" si="516">VLOOKUP($DT328,$B$328:$J$336,2,0)</f>
        <v>16</v>
      </c>
      <c r="EK328" s="46">
        <f t="shared" ref="EK328:EK336" si="517">VLOOKUP($DT328,$B$328:$J$336,3,0)</f>
        <v>12</v>
      </c>
      <c r="EL328" s="46">
        <f t="shared" ref="EL328:EL336" si="518">VLOOKUP($DT328,$B$328:$J$336,4,0)</f>
        <v>3</v>
      </c>
      <c r="EM328" s="46">
        <f t="shared" ref="EM328:EM336" si="519">VLOOKUP($DT328,$B$328:$J$336,5,0)</f>
        <v>1</v>
      </c>
      <c r="EN328" s="46">
        <f t="shared" ref="EN328:EN336" si="520">VLOOKUP($DT328,$B$328:$J$336,6,0)</f>
        <v>45</v>
      </c>
      <c r="EO328" s="46">
        <f t="shared" ref="EO328:EO336" si="521">VLOOKUP($DT328,$B$328:$J$336,7,0)</f>
        <v>17</v>
      </c>
      <c r="EP328" s="46">
        <f t="shared" ref="EP328:EP336" si="522">VLOOKUP($DT328,$B$328:$J$336,8,0)</f>
        <v>39</v>
      </c>
      <c r="EQ328" s="46">
        <f t="shared" ref="EQ328:EQ336" si="523">VLOOKUP($DT328,$B$328:$J$336,9,0)</f>
        <v>28</v>
      </c>
      <c r="ES328" s="1">
        <f>IF(DU328=EJ328,0,1)</f>
        <v>1</v>
      </c>
      <c r="ET328" s="1">
        <f>IF(EB328=EK328,0,1)</f>
        <v>1</v>
      </c>
      <c r="EU328" s="1">
        <f t="shared" ref="EU328:EZ336" si="524">IF(EC328=EL328,0,1)</f>
        <v>1</v>
      </c>
      <c r="EV328" s="1">
        <f t="shared" si="524"/>
        <v>1</v>
      </c>
      <c r="EW328" s="1">
        <f t="shared" si="524"/>
        <v>1</v>
      </c>
      <c r="EX328" s="1">
        <f t="shared" si="524"/>
        <v>1</v>
      </c>
      <c r="EY328" s="1">
        <f t="shared" si="524"/>
        <v>1</v>
      </c>
      <c r="EZ328" s="1">
        <f t="shared" si="524"/>
        <v>1</v>
      </c>
    </row>
    <row r="329" spans="1:164" x14ac:dyDescent="0.2">
      <c r="A329" s="115">
        <v>2</v>
      </c>
      <c r="B329" s="115" t="s">
        <v>295</v>
      </c>
      <c r="C329" s="143">
        <v>16</v>
      </c>
      <c r="D329" s="143">
        <v>12</v>
      </c>
      <c r="E329" s="143">
        <v>3</v>
      </c>
      <c r="F329" s="143">
        <v>1</v>
      </c>
      <c r="G329" s="143">
        <v>45</v>
      </c>
      <c r="H329" s="143">
        <v>17</v>
      </c>
      <c r="I329" s="144">
        <v>39</v>
      </c>
      <c r="J329" s="145">
        <v>28</v>
      </c>
      <c r="L329" s="140" t="s">
        <v>551</v>
      </c>
      <c r="M329" s="85"/>
      <c r="N329" s="50"/>
      <c r="O329" s="86"/>
      <c r="P329" s="103"/>
      <c r="Q329" s="52" t="s">
        <v>216</v>
      </c>
      <c r="R329" s="103"/>
      <c r="S329" s="53"/>
      <c r="T329" s="53"/>
      <c r="U329" s="70"/>
      <c r="AA329" s="140" t="s">
        <v>551</v>
      </c>
      <c r="AB329" s="85"/>
      <c r="AC329" s="50"/>
      <c r="AD329" s="86"/>
      <c r="AE329" s="103"/>
      <c r="AF329" s="52" t="s">
        <v>199</v>
      </c>
      <c r="AG329" s="103"/>
      <c r="AH329" s="53"/>
      <c r="AI329" s="53"/>
      <c r="AJ329" s="70"/>
      <c r="AW329" s="58" t="str">
        <f t="shared" ref="AW329:AY336" si="525">(IF(M329="","",(IF(MID(M329,2,1)="-",LEFT(M329,1),LEFT(M329,2)))+0))</f>
        <v/>
      </c>
      <c r="AX329" s="59"/>
      <c r="AY329" s="60" t="str">
        <f t="shared" si="508"/>
        <v/>
      </c>
      <c r="AZ329" s="60" t="str">
        <f t="shared" si="508"/>
        <v/>
      </c>
      <c r="BA329" s="60">
        <f t="shared" si="508"/>
        <v>0</v>
      </c>
      <c r="BB329" s="60" t="str">
        <f t="shared" si="508"/>
        <v/>
      </c>
      <c r="BC329" s="60" t="str">
        <f t="shared" si="508"/>
        <v/>
      </c>
      <c r="BD329" s="60" t="str">
        <f t="shared" si="508"/>
        <v/>
      </c>
      <c r="BE329" s="61" t="str">
        <f t="shared" si="508"/>
        <v/>
      </c>
      <c r="BM329" s="43"/>
      <c r="BN329" s="43"/>
      <c r="BO329" s="43"/>
      <c r="BP329" s="43" t="str">
        <f t="shared" si="509"/>
        <v/>
      </c>
      <c r="BQ329" s="43" t="str">
        <f t="shared" si="509"/>
        <v/>
      </c>
      <c r="BR329" s="43" t="str">
        <f t="shared" si="509"/>
        <v/>
      </c>
      <c r="BS329" s="43" t="str">
        <f t="shared" si="509"/>
        <v/>
      </c>
      <c r="BT329" s="43" t="str">
        <f t="shared" si="509"/>
        <v/>
      </c>
      <c r="BU329" s="44"/>
      <c r="BV329" s="58" t="str">
        <f t="shared" ref="BV329:BX336" si="526">(IF(M329="","",IF(RIGHT(M329,2)="10",RIGHT(M329,2),RIGHT(M329,1))+0))</f>
        <v/>
      </c>
      <c r="BW329" s="59"/>
      <c r="BX329" s="60" t="str">
        <f t="shared" si="510"/>
        <v/>
      </c>
      <c r="BY329" s="60" t="str">
        <f t="shared" si="510"/>
        <v/>
      </c>
      <c r="BZ329" s="60">
        <f t="shared" si="510"/>
        <v>2</v>
      </c>
      <c r="CA329" s="60" t="str">
        <f t="shared" si="510"/>
        <v/>
      </c>
      <c r="CB329" s="60" t="str">
        <f t="shared" si="510"/>
        <v/>
      </c>
      <c r="CC329" s="60" t="str">
        <f t="shared" si="510"/>
        <v/>
      </c>
      <c r="CD329" s="61" t="str">
        <f t="shared" si="510"/>
        <v/>
      </c>
      <c r="CL329" s="43"/>
      <c r="CM329" s="43"/>
      <c r="CN329" s="43"/>
      <c r="CO329" s="43" t="str">
        <f t="shared" si="511"/>
        <v/>
      </c>
      <c r="CP329" s="43" t="str">
        <f t="shared" si="511"/>
        <v/>
      </c>
      <c r="CQ329" s="43" t="str">
        <f t="shared" si="511"/>
        <v/>
      </c>
      <c r="CR329" s="43" t="str">
        <f t="shared" si="511"/>
        <v/>
      </c>
      <c r="CS329" s="43" t="str">
        <f t="shared" si="511"/>
        <v/>
      </c>
      <c r="CU329" s="58" t="str">
        <f t="shared" ref="CU329:CU336" si="527">(IF(M329="","",IF(AW329&gt;BV329,"H",IF(AW329&lt;BV329,"A","D"))))</f>
        <v/>
      </c>
      <c r="CV329" s="59"/>
      <c r="CW329" s="60" t="str">
        <f t="shared" si="512"/>
        <v/>
      </c>
      <c r="CX329" s="60" t="str">
        <f t="shared" si="512"/>
        <v/>
      </c>
      <c r="CY329" s="60" t="str">
        <f t="shared" si="512"/>
        <v>A</v>
      </c>
      <c r="CZ329" s="60" t="str">
        <f t="shared" si="512"/>
        <v/>
      </c>
      <c r="DA329" s="60" t="str">
        <f t="shared" si="512"/>
        <v/>
      </c>
      <c r="DB329" s="60" t="str">
        <f t="shared" si="512"/>
        <v/>
      </c>
      <c r="DC329" s="61" t="str">
        <f t="shared" si="512"/>
        <v/>
      </c>
      <c r="DK329" s="43"/>
      <c r="DL329" s="43"/>
      <c r="DM329" s="43"/>
      <c r="DN329" s="21" t="str">
        <f t="shared" si="513"/>
        <v/>
      </c>
      <c r="DO329" s="21" t="str">
        <f t="shared" si="513"/>
        <v/>
      </c>
      <c r="DP329" s="21" t="str">
        <f t="shared" si="513"/>
        <v/>
      </c>
      <c r="DQ329" s="21" t="str">
        <f t="shared" si="513"/>
        <v/>
      </c>
      <c r="DR329" s="21" t="str">
        <f t="shared" si="513"/>
        <v/>
      </c>
      <c r="DT329" s="17" t="str">
        <f t="shared" si="514"/>
        <v>Chipstead</v>
      </c>
      <c r="DU329" s="45">
        <f t="shared" ref="DU329:DU336" si="528">SUM(EB329:ED329)</f>
        <v>2</v>
      </c>
      <c r="DV329" s="46">
        <f t="shared" ref="DV329:DV336" si="529">COUNTIF($CU329:$DR329,"H")</f>
        <v>0</v>
      </c>
      <c r="DW329" s="46">
        <f t="shared" ref="DW329:DW336" si="530">COUNTIF($CU329:$DR329,"D")</f>
        <v>0</v>
      </c>
      <c r="DX329" s="46">
        <f t="shared" ref="DX329:DX336" si="531">COUNTIF($CU329:$DR329,"A")</f>
        <v>1</v>
      </c>
      <c r="DY329" s="46">
        <f>COUNTIF(CV$328:CV$336,"A")</f>
        <v>1</v>
      </c>
      <c r="DZ329" s="46">
        <f>COUNTIF(CV$328:CV$336,"D")</f>
        <v>0</v>
      </c>
      <c r="EA329" s="46">
        <f>COUNTIF(CV$328:CV$336,"H")</f>
        <v>0</v>
      </c>
      <c r="EB329" s="45">
        <f t="shared" ref="EB329:EB336" si="532">DV329+DY329</f>
        <v>1</v>
      </c>
      <c r="EC329" s="45">
        <f t="shared" si="515"/>
        <v>0</v>
      </c>
      <c r="ED329" s="45">
        <f t="shared" si="515"/>
        <v>1</v>
      </c>
      <c r="EE329" s="47">
        <f>SUM($AW329:$BT329)+SUM(BW$328:BW$336)</f>
        <v>2</v>
      </c>
      <c r="EF329" s="47">
        <f>SUM($BV329:$CS329)+SUM(AX$328:AX$336)</f>
        <v>2</v>
      </c>
      <c r="EG329" s="45">
        <f t="shared" ref="EG329:EG336" si="533">(EB329*3)+EC329</f>
        <v>3</v>
      </c>
      <c r="EH329" s="47">
        <f t="shared" ref="EH329:EH336" si="534">EE329-EF329</f>
        <v>0</v>
      </c>
      <c r="EI329" s="44"/>
      <c r="EJ329" s="46">
        <f t="shared" si="516"/>
        <v>16</v>
      </c>
      <c r="EK329" s="46">
        <f t="shared" si="517"/>
        <v>4</v>
      </c>
      <c r="EL329" s="46">
        <f t="shared" si="518"/>
        <v>2</v>
      </c>
      <c r="EM329" s="46">
        <f t="shared" si="519"/>
        <v>10</v>
      </c>
      <c r="EN329" s="46">
        <f t="shared" si="520"/>
        <v>22</v>
      </c>
      <c r="EO329" s="46">
        <f t="shared" si="521"/>
        <v>29</v>
      </c>
      <c r="EP329" s="46">
        <f t="shared" si="522"/>
        <v>14</v>
      </c>
      <c r="EQ329" s="46">
        <f t="shared" si="523"/>
        <v>-7</v>
      </c>
      <c r="ES329" s="1">
        <f t="shared" ref="ES329:ES336" si="535">IF(DU329=EJ329,0,1)</f>
        <v>1</v>
      </c>
      <c r="ET329" s="1">
        <f t="shared" ref="ET329:ET336" si="536">IF(EB329=EK329,0,1)</f>
        <v>1</v>
      </c>
      <c r="EU329" s="1">
        <f t="shared" si="524"/>
        <v>1</v>
      </c>
      <c r="EV329" s="1">
        <f t="shared" si="524"/>
        <v>1</v>
      </c>
      <c r="EW329" s="1">
        <f t="shared" si="524"/>
        <v>1</v>
      </c>
      <c r="EX329" s="1">
        <f t="shared" si="524"/>
        <v>1</v>
      </c>
      <c r="EY329" s="1">
        <f t="shared" si="524"/>
        <v>1</v>
      </c>
      <c r="EZ329" s="1">
        <f t="shared" si="524"/>
        <v>1</v>
      </c>
    </row>
    <row r="330" spans="1:164" x14ac:dyDescent="0.2">
      <c r="A330" s="115">
        <v>3</v>
      </c>
      <c r="B330" s="115" t="s">
        <v>303</v>
      </c>
      <c r="C330" s="143">
        <v>16</v>
      </c>
      <c r="D330" s="143">
        <v>11</v>
      </c>
      <c r="E330" s="143">
        <v>2</v>
      </c>
      <c r="F330" s="143">
        <v>3</v>
      </c>
      <c r="G330" s="143">
        <v>49</v>
      </c>
      <c r="H330" s="143">
        <v>23</v>
      </c>
      <c r="I330" s="144">
        <v>35</v>
      </c>
      <c r="J330" s="145">
        <v>26</v>
      </c>
      <c r="L330" s="140" t="s">
        <v>487</v>
      </c>
      <c r="M330" s="85"/>
      <c r="N330" s="86"/>
      <c r="O330" s="50"/>
      <c r="P330" s="103"/>
      <c r="Q330" s="52" t="s">
        <v>121</v>
      </c>
      <c r="R330" s="103"/>
      <c r="S330" s="86"/>
      <c r="T330" s="86"/>
      <c r="U330" s="90"/>
      <c r="AA330" s="140" t="s">
        <v>487</v>
      </c>
      <c r="AB330" s="85"/>
      <c r="AC330" s="86"/>
      <c r="AD330" s="50"/>
      <c r="AE330" s="103"/>
      <c r="AF330" s="52" t="s">
        <v>299</v>
      </c>
      <c r="AG330" s="103"/>
      <c r="AH330" s="86"/>
      <c r="AI330" s="86"/>
      <c r="AJ330" s="90"/>
      <c r="AW330" s="58" t="str">
        <f t="shared" si="525"/>
        <v/>
      </c>
      <c r="AX330" s="60" t="str">
        <f t="shared" si="525"/>
        <v/>
      </c>
      <c r="AY330" s="59"/>
      <c r="AZ330" s="60" t="str">
        <f t="shared" si="508"/>
        <v/>
      </c>
      <c r="BA330" s="60">
        <f t="shared" si="508"/>
        <v>2</v>
      </c>
      <c r="BB330" s="60" t="str">
        <f t="shared" si="508"/>
        <v/>
      </c>
      <c r="BC330" s="60" t="str">
        <f t="shared" si="508"/>
        <v/>
      </c>
      <c r="BD330" s="60" t="str">
        <f t="shared" si="508"/>
        <v/>
      </c>
      <c r="BE330" s="61" t="str">
        <f t="shared" si="508"/>
        <v/>
      </c>
      <c r="BM330" s="43"/>
      <c r="BN330" s="43"/>
      <c r="BO330" s="43"/>
      <c r="BP330" s="43" t="str">
        <f t="shared" si="509"/>
        <v/>
      </c>
      <c r="BQ330" s="43" t="str">
        <f t="shared" si="509"/>
        <v/>
      </c>
      <c r="BR330" s="43" t="str">
        <f t="shared" si="509"/>
        <v/>
      </c>
      <c r="BS330" s="43" t="str">
        <f t="shared" si="509"/>
        <v/>
      </c>
      <c r="BT330" s="43" t="str">
        <f t="shared" si="509"/>
        <v/>
      </c>
      <c r="BU330" s="44"/>
      <c r="BV330" s="58" t="str">
        <f t="shared" si="526"/>
        <v/>
      </c>
      <c r="BW330" s="60" t="str">
        <f t="shared" si="526"/>
        <v/>
      </c>
      <c r="BX330" s="59"/>
      <c r="BY330" s="60" t="str">
        <f t="shared" si="510"/>
        <v/>
      </c>
      <c r="BZ330" s="60">
        <f t="shared" si="510"/>
        <v>1</v>
      </c>
      <c r="CA330" s="60" t="str">
        <f t="shared" si="510"/>
        <v/>
      </c>
      <c r="CB330" s="60" t="str">
        <f t="shared" si="510"/>
        <v/>
      </c>
      <c r="CC330" s="60" t="str">
        <f t="shared" si="510"/>
        <v/>
      </c>
      <c r="CD330" s="61" t="str">
        <f t="shared" si="510"/>
        <v/>
      </c>
      <c r="CL330" s="43"/>
      <c r="CM330" s="43"/>
      <c r="CN330" s="43"/>
      <c r="CO330" s="43" t="str">
        <f t="shared" si="511"/>
        <v/>
      </c>
      <c r="CP330" s="43" t="str">
        <f t="shared" si="511"/>
        <v/>
      </c>
      <c r="CQ330" s="43" t="str">
        <f t="shared" si="511"/>
        <v/>
      </c>
      <c r="CR330" s="43" t="str">
        <f t="shared" si="511"/>
        <v/>
      </c>
      <c r="CS330" s="43" t="str">
        <f t="shared" si="511"/>
        <v/>
      </c>
      <c r="CU330" s="58" t="str">
        <f t="shared" si="527"/>
        <v/>
      </c>
      <c r="CV330" s="60" t="str">
        <f>(IF(N330="","",IF(AX330&gt;BW330,"H",IF(AX330&lt;BW330,"A","D"))))</f>
        <v/>
      </c>
      <c r="CW330" s="59"/>
      <c r="CX330" s="60" t="str">
        <f t="shared" si="512"/>
        <v/>
      </c>
      <c r="CY330" s="60" t="str">
        <f t="shared" si="512"/>
        <v>H</v>
      </c>
      <c r="CZ330" s="60" t="str">
        <f t="shared" si="512"/>
        <v/>
      </c>
      <c r="DA330" s="60" t="str">
        <f t="shared" si="512"/>
        <v/>
      </c>
      <c r="DB330" s="60" t="str">
        <f t="shared" si="512"/>
        <v/>
      </c>
      <c r="DC330" s="61" t="str">
        <f t="shared" si="512"/>
        <v/>
      </c>
      <c r="DK330" s="43"/>
      <c r="DL330" s="43"/>
      <c r="DM330" s="43"/>
      <c r="DN330" s="21" t="str">
        <f t="shared" si="513"/>
        <v/>
      </c>
      <c r="DO330" s="21" t="str">
        <f t="shared" si="513"/>
        <v/>
      </c>
      <c r="DP330" s="21" t="str">
        <f t="shared" si="513"/>
        <v/>
      </c>
      <c r="DQ330" s="21" t="str">
        <f t="shared" si="513"/>
        <v/>
      </c>
      <c r="DR330" s="21" t="str">
        <f t="shared" si="513"/>
        <v/>
      </c>
      <c r="DT330" s="17" t="str">
        <f t="shared" si="514"/>
        <v>Croydon Athletic</v>
      </c>
      <c r="DU330" s="45">
        <f t="shared" si="528"/>
        <v>2</v>
      </c>
      <c r="DV330" s="46">
        <f t="shared" si="529"/>
        <v>1</v>
      </c>
      <c r="DW330" s="46">
        <f t="shared" si="530"/>
        <v>0</v>
      </c>
      <c r="DX330" s="46">
        <f t="shared" si="531"/>
        <v>0</v>
      </c>
      <c r="DY330" s="46">
        <f>COUNTIF(CW$328:CW$336,"A")</f>
        <v>0</v>
      </c>
      <c r="DZ330" s="46">
        <f>COUNTIF(CW$328:CW$336,"D")</f>
        <v>0</v>
      </c>
      <c r="EA330" s="46">
        <f>COUNTIF(CW$328:CW$336,"H")</f>
        <v>1</v>
      </c>
      <c r="EB330" s="45">
        <f t="shared" si="532"/>
        <v>1</v>
      </c>
      <c r="EC330" s="45">
        <f t="shared" si="515"/>
        <v>0</v>
      </c>
      <c r="ED330" s="45">
        <f t="shared" si="515"/>
        <v>1</v>
      </c>
      <c r="EE330" s="47">
        <f>SUM($AW330:$BT330)+SUM(BX$328:BX$336)</f>
        <v>3</v>
      </c>
      <c r="EF330" s="47">
        <f>SUM($BV330:$CS330)+SUM(AY$328:AY$336)</f>
        <v>8</v>
      </c>
      <c r="EG330" s="45">
        <f t="shared" si="533"/>
        <v>3</v>
      </c>
      <c r="EH330" s="47">
        <f t="shared" si="534"/>
        <v>-5</v>
      </c>
      <c r="EI330" s="44"/>
      <c r="EJ330" s="46">
        <f t="shared" si="516"/>
        <v>16</v>
      </c>
      <c r="EK330" s="46">
        <f t="shared" si="517"/>
        <v>6</v>
      </c>
      <c r="EL330" s="46">
        <f t="shared" si="518"/>
        <v>2</v>
      </c>
      <c r="EM330" s="46">
        <f t="shared" si="519"/>
        <v>8</v>
      </c>
      <c r="EN330" s="46">
        <f t="shared" si="520"/>
        <v>22</v>
      </c>
      <c r="EO330" s="46">
        <f t="shared" si="521"/>
        <v>43</v>
      </c>
      <c r="EP330" s="46">
        <f t="shared" si="522"/>
        <v>20</v>
      </c>
      <c r="EQ330" s="46">
        <f t="shared" si="523"/>
        <v>-21</v>
      </c>
      <c r="ES330" s="1">
        <f t="shared" si="535"/>
        <v>1</v>
      </c>
      <c r="ET330" s="1">
        <f t="shared" si="536"/>
        <v>1</v>
      </c>
      <c r="EU330" s="1">
        <f t="shared" si="524"/>
        <v>1</v>
      </c>
      <c r="EV330" s="1">
        <f t="shared" si="524"/>
        <v>1</v>
      </c>
      <c r="EW330" s="1">
        <f t="shared" si="524"/>
        <v>1</v>
      </c>
      <c r="EX330" s="1">
        <f t="shared" si="524"/>
        <v>1</v>
      </c>
      <c r="EY330" s="1">
        <f t="shared" si="524"/>
        <v>1</v>
      </c>
      <c r="EZ330" s="1">
        <f t="shared" si="524"/>
        <v>1</v>
      </c>
    </row>
    <row r="331" spans="1:164" x14ac:dyDescent="0.2">
      <c r="A331" s="115">
        <v>4</v>
      </c>
      <c r="B331" s="115" t="s">
        <v>288</v>
      </c>
      <c r="C331" s="143">
        <v>16</v>
      </c>
      <c r="D331" s="143">
        <v>8</v>
      </c>
      <c r="E331" s="143">
        <v>1</v>
      </c>
      <c r="F331" s="143">
        <v>7</v>
      </c>
      <c r="G331" s="143">
        <v>36</v>
      </c>
      <c r="H331" s="143">
        <v>32</v>
      </c>
      <c r="I331" s="144">
        <v>25</v>
      </c>
      <c r="J331" s="145">
        <v>4</v>
      </c>
      <c r="L331" s="140" t="s">
        <v>392</v>
      </c>
      <c r="M331" s="102"/>
      <c r="N331" s="103"/>
      <c r="O331" s="103"/>
      <c r="P331" s="50"/>
      <c r="Q331" s="52" t="s">
        <v>214</v>
      </c>
      <c r="R331" s="103"/>
      <c r="S331" s="103"/>
      <c r="T331" s="103"/>
      <c r="U331" s="104"/>
      <c r="AA331" s="140" t="s">
        <v>392</v>
      </c>
      <c r="AB331" s="102"/>
      <c r="AC331" s="103"/>
      <c r="AD331" s="103"/>
      <c r="AE331" s="50"/>
      <c r="AF331" s="52" t="s">
        <v>552</v>
      </c>
      <c r="AG331" s="103"/>
      <c r="AH331" s="103"/>
      <c r="AI331" s="103"/>
      <c r="AJ331" s="104"/>
      <c r="AW331" s="58" t="str">
        <f t="shared" si="525"/>
        <v/>
      </c>
      <c r="AX331" s="60" t="str">
        <f t="shared" si="525"/>
        <v/>
      </c>
      <c r="AY331" s="60" t="str">
        <f t="shared" si="525"/>
        <v/>
      </c>
      <c r="AZ331" s="59"/>
      <c r="BA331" s="60">
        <f>(IF(Q331="","",(IF(MID(Q331,2,1)="-",LEFT(Q331,1),LEFT(Q331,2)))+0))</f>
        <v>5</v>
      </c>
      <c r="BB331" s="60" t="str">
        <f>(IF(R331="","",(IF(MID(R331,2,1)="-",LEFT(R331,1),LEFT(R331,2)))+0))</f>
        <v/>
      </c>
      <c r="BC331" s="60" t="str">
        <f>(IF(S331="","",(IF(MID(S331,2,1)="-",LEFT(S331,1),LEFT(S331,2)))+0))</f>
        <v/>
      </c>
      <c r="BD331" s="60" t="str">
        <f>(IF(T331="","",(IF(MID(T331,2,1)="-",LEFT(T331,1),LEFT(T331,2)))+0))</f>
        <v/>
      </c>
      <c r="BE331" s="61" t="str">
        <f>(IF(U331="","",(IF(MID(U331,2,1)="-",LEFT(U331,1),LEFT(U331,2)))+0))</f>
        <v/>
      </c>
      <c r="BM331" s="43"/>
      <c r="BN331" s="43"/>
      <c r="BO331" s="43"/>
      <c r="BP331" s="43" t="str">
        <f t="shared" si="509"/>
        <v/>
      </c>
      <c r="BQ331" s="43" t="str">
        <f t="shared" si="509"/>
        <v/>
      </c>
      <c r="BR331" s="43" t="str">
        <f t="shared" si="509"/>
        <v/>
      </c>
      <c r="BS331" s="43" t="str">
        <f t="shared" si="509"/>
        <v/>
      </c>
      <c r="BT331" s="43" t="str">
        <f t="shared" si="509"/>
        <v/>
      </c>
      <c r="BU331" s="44"/>
      <c r="BV331" s="58" t="str">
        <f t="shared" si="526"/>
        <v/>
      </c>
      <c r="BW331" s="60" t="str">
        <f t="shared" si="526"/>
        <v/>
      </c>
      <c r="BX331" s="60" t="str">
        <f t="shared" si="526"/>
        <v/>
      </c>
      <c r="BY331" s="59"/>
      <c r="BZ331" s="60">
        <f>(IF(Q331="","",IF(RIGHT(Q331,2)="10",RIGHT(Q331,2),RIGHT(Q331,1))+0))</f>
        <v>2</v>
      </c>
      <c r="CA331" s="60" t="str">
        <f>(IF(R331="","",IF(RIGHT(R331,2)="10",RIGHT(R331,2),RIGHT(R331,1))+0))</f>
        <v/>
      </c>
      <c r="CB331" s="60" t="str">
        <f>(IF(S331="","",IF(RIGHT(S331,2)="10",RIGHT(S331,2),RIGHT(S331,1))+0))</f>
        <v/>
      </c>
      <c r="CC331" s="60" t="str">
        <f>(IF(T331="","",IF(RIGHT(T331,2)="10",RIGHT(T331,2),RIGHT(T331,1))+0))</f>
        <v/>
      </c>
      <c r="CD331" s="61" t="str">
        <f>(IF(U331="","",IF(RIGHT(U331,2)="10",RIGHT(U331,2),RIGHT(U331,1))+0))</f>
        <v/>
      </c>
      <c r="CL331" s="43"/>
      <c r="CM331" s="43"/>
      <c r="CN331" s="43"/>
      <c r="CO331" s="43" t="str">
        <f t="shared" si="511"/>
        <v/>
      </c>
      <c r="CP331" s="43" t="str">
        <f t="shared" si="511"/>
        <v/>
      </c>
      <c r="CQ331" s="43" t="str">
        <f t="shared" si="511"/>
        <v/>
      </c>
      <c r="CR331" s="43" t="str">
        <f t="shared" si="511"/>
        <v/>
      </c>
      <c r="CS331" s="43" t="str">
        <f t="shared" si="511"/>
        <v/>
      </c>
      <c r="CU331" s="58" t="str">
        <f t="shared" si="527"/>
        <v/>
      </c>
      <c r="CV331" s="60" t="str">
        <f>(IF(N331="","",IF(AX331&gt;BW331,"H",IF(AX331&lt;BW331,"A","D"))))</f>
        <v/>
      </c>
      <c r="CW331" s="60" t="str">
        <f t="shared" ref="CW331:CW336" si="537">(IF(O331="","",IF(AY331&gt;BX331,"H",IF(AY331&lt;BX331,"A","D"))))</f>
        <v/>
      </c>
      <c r="CX331" s="59"/>
      <c r="CY331" s="60" t="str">
        <f>(IF(Q331="","",IF(BA331&gt;BZ331,"H",IF(BA331&lt;BZ331,"A","D"))))</f>
        <v>H</v>
      </c>
      <c r="CZ331" s="60" t="str">
        <f>(IF(R331="","",IF(BB331&gt;CA331,"H",IF(BB331&lt;CA331,"A","D"))))</f>
        <v/>
      </c>
      <c r="DA331" s="60" t="str">
        <f>(IF(S331="","",IF(BC331&gt;CB331,"H",IF(BC331&lt;CB331,"A","D"))))</f>
        <v/>
      </c>
      <c r="DB331" s="60" t="str">
        <f>(IF(T331="","",IF(BD331&gt;CC331,"H",IF(BD331&lt;CC331,"A","D"))))</f>
        <v/>
      </c>
      <c r="DC331" s="61" t="str">
        <f>(IF(U331="","",IF(BE331&gt;CD331,"H",IF(BE331&lt;CD331,"A","D"))))</f>
        <v/>
      </c>
      <c r="DK331" s="43"/>
      <c r="DL331" s="43"/>
      <c r="DM331" s="43"/>
      <c r="DN331" s="21" t="str">
        <f t="shared" si="513"/>
        <v/>
      </c>
      <c r="DO331" s="21" t="str">
        <f t="shared" si="513"/>
        <v/>
      </c>
      <c r="DP331" s="21" t="str">
        <f t="shared" si="513"/>
        <v/>
      </c>
      <c r="DQ331" s="21" t="str">
        <f t="shared" si="513"/>
        <v/>
      </c>
      <c r="DR331" s="21" t="str">
        <f t="shared" si="513"/>
        <v/>
      </c>
      <c r="DT331" s="17" t="str">
        <f t="shared" si="514"/>
        <v>Dulwich Hamlet</v>
      </c>
      <c r="DU331" s="45">
        <f t="shared" si="528"/>
        <v>2</v>
      </c>
      <c r="DV331" s="46">
        <f t="shared" si="529"/>
        <v>1</v>
      </c>
      <c r="DW331" s="46">
        <f t="shared" si="530"/>
        <v>0</v>
      </c>
      <c r="DX331" s="46">
        <f t="shared" si="531"/>
        <v>0</v>
      </c>
      <c r="DY331" s="46">
        <f>COUNTIF(CX$328:CX$336,"A")</f>
        <v>1</v>
      </c>
      <c r="DZ331" s="46">
        <f>COUNTIF(CX$328:CX$336,"D")</f>
        <v>0</v>
      </c>
      <c r="EA331" s="46">
        <f>COUNTIF(CX$328:CX$336,"H")</f>
        <v>0</v>
      </c>
      <c r="EB331" s="45">
        <f t="shared" si="532"/>
        <v>2</v>
      </c>
      <c r="EC331" s="45">
        <f t="shared" si="515"/>
        <v>0</v>
      </c>
      <c r="ED331" s="45">
        <f t="shared" si="515"/>
        <v>0</v>
      </c>
      <c r="EE331" s="47">
        <f>SUM($AW331:$BT331)+SUM(BY$328:BY$336)</f>
        <v>11</v>
      </c>
      <c r="EF331" s="47">
        <f>SUM($BV331:$CS331)+SUM(AZ$328:AZ$336)</f>
        <v>2</v>
      </c>
      <c r="EG331" s="45">
        <f t="shared" si="533"/>
        <v>6</v>
      </c>
      <c r="EH331" s="47">
        <f t="shared" si="534"/>
        <v>9</v>
      </c>
      <c r="EI331" s="44"/>
      <c r="EJ331" s="46">
        <f t="shared" si="516"/>
        <v>16</v>
      </c>
      <c r="EK331" s="46">
        <f t="shared" si="517"/>
        <v>13</v>
      </c>
      <c r="EL331" s="46">
        <f t="shared" si="518"/>
        <v>1</v>
      </c>
      <c r="EM331" s="46">
        <f t="shared" si="519"/>
        <v>2</v>
      </c>
      <c r="EN331" s="46">
        <f t="shared" si="520"/>
        <v>48</v>
      </c>
      <c r="EO331" s="46">
        <f t="shared" si="521"/>
        <v>19</v>
      </c>
      <c r="EP331" s="46">
        <f t="shared" si="522"/>
        <v>40</v>
      </c>
      <c r="EQ331" s="46">
        <f t="shared" si="523"/>
        <v>29</v>
      </c>
      <c r="ES331" s="1">
        <f t="shared" si="535"/>
        <v>1</v>
      </c>
      <c r="ET331" s="1">
        <f t="shared" si="536"/>
        <v>1</v>
      </c>
      <c r="EU331" s="1">
        <f t="shared" si="524"/>
        <v>1</v>
      </c>
      <c r="EV331" s="1">
        <f t="shared" si="524"/>
        <v>1</v>
      </c>
      <c r="EW331" s="1">
        <f t="shared" si="524"/>
        <v>1</v>
      </c>
      <c r="EX331" s="1">
        <f t="shared" si="524"/>
        <v>1</v>
      </c>
      <c r="EY331" s="1">
        <f t="shared" si="524"/>
        <v>1</v>
      </c>
      <c r="EZ331" s="1">
        <f t="shared" si="524"/>
        <v>1</v>
      </c>
    </row>
    <row r="332" spans="1:164" x14ac:dyDescent="0.2">
      <c r="A332" s="115">
        <v>5</v>
      </c>
      <c r="B332" s="115" t="s">
        <v>524</v>
      </c>
      <c r="C332" s="143">
        <v>16</v>
      </c>
      <c r="D332" s="143">
        <v>6</v>
      </c>
      <c r="E332" s="143">
        <v>2</v>
      </c>
      <c r="F332" s="143">
        <v>8</v>
      </c>
      <c r="G332" s="143">
        <v>29</v>
      </c>
      <c r="H332" s="143">
        <v>28</v>
      </c>
      <c r="I332" s="144">
        <v>20</v>
      </c>
      <c r="J332" s="145">
        <v>1</v>
      </c>
      <c r="L332" s="64" t="s">
        <v>274</v>
      </c>
      <c r="M332" s="65" t="s">
        <v>378</v>
      </c>
      <c r="N332" s="52" t="s">
        <v>216</v>
      </c>
      <c r="O332" s="52" t="s">
        <v>128</v>
      </c>
      <c r="P332" s="52" t="s">
        <v>153</v>
      </c>
      <c r="Q332" s="50"/>
      <c r="R332" s="52" t="s">
        <v>213</v>
      </c>
      <c r="S332" s="52" t="s">
        <v>139</v>
      </c>
      <c r="T332" s="52" t="s">
        <v>553</v>
      </c>
      <c r="U332" s="67" t="s">
        <v>129</v>
      </c>
      <c r="AA332" s="64" t="s">
        <v>274</v>
      </c>
      <c r="AB332" s="65" t="s">
        <v>325</v>
      </c>
      <c r="AC332" s="52" t="s">
        <v>554</v>
      </c>
      <c r="AD332" s="52" t="s">
        <v>555</v>
      </c>
      <c r="AE332" s="52" t="s">
        <v>361</v>
      </c>
      <c r="AF332" s="50"/>
      <c r="AG332" s="52" t="s">
        <v>556</v>
      </c>
      <c r="AH332" s="52" t="s">
        <v>292</v>
      </c>
      <c r="AI332" s="52" t="s">
        <v>278</v>
      </c>
      <c r="AJ332" s="67" t="s">
        <v>402</v>
      </c>
      <c r="AW332" s="58">
        <f t="shared" si="525"/>
        <v>1</v>
      </c>
      <c r="AX332" s="60">
        <f t="shared" si="525"/>
        <v>0</v>
      </c>
      <c r="AY332" s="60">
        <f t="shared" si="525"/>
        <v>7</v>
      </c>
      <c r="AZ332" s="60">
        <f>(IF(P332="","",(IF(MID(P332,2,1)="-",LEFT(P332,1),LEFT(P332,2)))+0))</f>
        <v>0</v>
      </c>
      <c r="BA332" s="59"/>
      <c r="BB332" s="60">
        <f>(IF(R332="","",(IF(MID(R332,2,1)="-",LEFT(R332,1),LEFT(R332,2)))+0))</f>
        <v>4</v>
      </c>
      <c r="BC332" s="60">
        <f>(IF(S332="","",(IF(MID(S332,2,1)="-",LEFT(S332,1),LEFT(S332,2)))+0))</f>
        <v>0</v>
      </c>
      <c r="BD332" s="60">
        <f>(IF(T332="","",(IF(MID(T332,2,1)="-",LEFT(T332,1),LEFT(T332,2)))+0))</f>
        <v>0</v>
      </c>
      <c r="BE332" s="61">
        <f>(IF(U332="","",(IF(MID(U332,2,1)="-",LEFT(U332,1),LEFT(U332,2)))+0))</f>
        <v>2</v>
      </c>
      <c r="BM332" s="43"/>
      <c r="BN332" s="43"/>
      <c r="BO332" s="43"/>
      <c r="BP332" s="43" t="str">
        <f t="shared" si="509"/>
        <v/>
      </c>
      <c r="BQ332" s="43" t="str">
        <f t="shared" si="509"/>
        <v/>
      </c>
      <c r="BR332" s="43" t="str">
        <f t="shared" si="509"/>
        <v/>
      </c>
      <c r="BS332" s="43" t="str">
        <f t="shared" si="509"/>
        <v/>
      </c>
      <c r="BT332" s="43" t="str">
        <f t="shared" si="509"/>
        <v/>
      </c>
      <c r="BU332" s="44"/>
      <c r="BV332" s="58">
        <f t="shared" si="526"/>
        <v>6</v>
      </c>
      <c r="BW332" s="60">
        <f t="shared" si="526"/>
        <v>2</v>
      </c>
      <c r="BX332" s="60">
        <f t="shared" si="526"/>
        <v>1</v>
      </c>
      <c r="BY332" s="60">
        <f>(IF(P332="","",IF(RIGHT(P332,2)="10",RIGHT(P332,2),RIGHT(P332,1))+0))</f>
        <v>6</v>
      </c>
      <c r="BZ332" s="59"/>
      <c r="CA332" s="60">
        <f>(IF(R332="","",IF(RIGHT(R332,2)="10",RIGHT(R332,2),RIGHT(R332,1))+0))</f>
        <v>0</v>
      </c>
      <c r="CB332" s="60">
        <f>(IF(S332="","",IF(RIGHT(S332,2)="10",RIGHT(S332,2),RIGHT(S332,1))+0))</f>
        <v>3</v>
      </c>
      <c r="CC332" s="60">
        <f>(IF(T332="","",IF(RIGHT(T332,2)="10",RIGHT(T332,2),RIGHT(T332,1))+0))</f>
        <v>7</v>
      </c>
      <c r="CD332" s="61">
        <f>(IF(U332="","",IF(RIGHT(U332,2)="10",RIGHT(U332,2),RIGHT(U332,1))+0))</f>
        <v>4</v>
      </c>
      <c r="CL332" s="43"/>
      <c r="CM332" s="43"/>
      <c r="CN332" s="43"/>
      <c r="CO332" s="43" t="str">
        <f t="shared" si="511"/>
        <v/>
      </c>
      <c r="CP332" s="43" t="str">
        <f t="shared" si="511"/>
        <v/>
      </c>
      <c r="CQ332" s="43" t="str">
        <f t="shared" si="511"/>
        <v/>
      </c>
      <c r="CR332" s="43" t="str">
        <f t="shared" si="511"/>
        <v/>
      </c>
      <c r="CS332" s="43" t="str">
        <f t="shared" si="511"/>
        <v/>
      </c>
      <c r="CU332" s="58" t="str">
        <f t="shared" si="527"/>
        <v>A</v>
      </c>
      <c r="CV332" s="60" t="str">
        <f>(IF(N332="","",IF(AX332&gt;BW332,"H",IF(AX332&lt;BW332,"A","D"))))</f>
        <v>A</v>
      </c>
      <c r="CW332" s="60" t="str">
        <f t="shared" si="537"/>
        <v>H</v>
      </c>
      <c r="CX332" s="60" t="str">
        <f>(IF(P332="","",IF(AZ332&gt;BY332,"H",IF(AZ332&lt;BY332,"A","D"))))</f>
        <v>A</v>
      </c>
      <c r="CY332" s="59"/>
      <c r="CZ332" s="60" t="str">
        <f>(IF(R332="","",IF(BB332&gt;CA332,"H",IF(BB332&lt;CA332,"A","D"))))</f>
        <v>H</v>
      </c>
      <c r="DA332" s="60" t="str">
        <f>(IF(S332="","",IF(BC332&gt;CB332,"H",IF(BC332&lt;CB332,"A","D"))))</f>
        <v>A</v>
      </c>
      <c r="DB332" s="60" t="str">
        <f>(IF(T332="","",IF(BD332&gt;CC332,"H",IF(BD332&lt;CC332,"A","D"))))</f>
        <v>A</v>
      </c>
      <c r="DC332" s="61" t="str">
        <f>(IF(U332="","",IF(BE332&gt;CD332,"H",IF(BE332&lt;CD332,"A","D"))))</f>
        <v>A</v>
      </c>
      <c r="DK332" s="43"/>
      <c r="DL332" s="43"/>
      <c r="DM332" s="43"/>
      <c r="DN332" s="21" t="str">
        <f t="shared" si="513"/>
        <v/>
      </c>
      <c r="DO332" s="21" t="str">
        <f t="shared" si="513"/>
        <v/>
      </c>
      <c r="DP332" s="21" t="str">
        <f t="shared" si="513"/>
        <v/>
      </c>
      <c r="DQ332" s="21" t="str">
        <f t="shared" si="513"/>
        <v/>
      </c>
      <c r="DR332" s="21" t="str">
        <f t="shared" si="513"/>
        <v/>
      </c>
      <c r="DT332" s="17" t="str">
        <f t="shared" si="514"/>
        <v>Epsom &amp; Ewell</v>
      </c>
      <c r="DU332" s="45">
        <f t="shared" si="528"/>
        <v>16</v>
      </c>
      <c r="DV332" s="46">
        <f t="shared" si="529"/>
        <v>2</v>
      </c>
      <c r="DW332" s="46">
        <f t="shared" si="530"/>
        <v>0</v>
      </c>
      <c r="DX332" s="46">
        <f t="shared" si="531"/>
        <v>6</v>
      </c>
      <c r="DY332" s="46">
        <f>COUNTIF(CY$328:CY$336,"A")</f>
        <v>2</v>
      </c>
      <c r="DZ332" s="46">
        <f>COUNTIF(CY$328:CY$336,"D")</f>
        <v>1</v>
      </c>
      <c r="EA332" s="46">
        <f>COUNTIF(CY$328:CY$336,"H")</f>
        <v>5</v>
      </c>
      <c r="EB332" s="45">
        <f t="shared" si="532"/>
        <v>4</v>
      </c>
      <c r="EC332" s="45">
        <f t="shared" si="515"/>
        <v>1</v>
      </c>
      <c r="ED332" s="45">
        <f t="shared" si="515"/>
        <v>11</v>
      </c>
      <c r="EE332" s="47">
        <f>SUM($AW332:$BT332)+SUM(BZ$328:BZ$336)</f>
        <v>26</v>
      </c>
      <c r="EF332" s="47">
        <f>SUM($BV332:$CS332)+SUM(BA$328:BA$336)</f>
        <v>48</v>
      </c>
      <c r="EG332" s="45">
        <f t="shared" si="533"/>
        <v>13</v>
      </c>
      <c r="EH332" s="47">
        <f t="shared" si="534"/>
        <v>-22</v>
      </c>
      <c r="EI332" s="44"/>
      <c r="EJ332" s="46">
        <f t="shared" si="516"/>
        <v>16</v>
      </c>
      <c r="EK332" s="46">
        <f t="shared" si="517"/>
        <v>4</v>
      </c>
      <c r="EL332" s="46">
        <f t="shared" si="518"/>
        <v>1</v>
      </c>
      <c r="EM332" s="46">
        <f t="shared" si="519"/>
        <v>11</v>
      </c>
      <c r="EN332" s="46">
        <f t="shared" si="520"/>
        <v>26</v>
      </c>
      <c r="EO332" s="46">
        <f t="shared" si="521"/>
        <v>48</v>
      </c>
      <c r="EP332" s="46">
        <f t="shared" si="522"/>
        <v>13</v>
      </c>
      <c r="EQ332" s="46">
        <f t="shared" si="523"/>
        <v>-22</v>
      </c>
      <c r="ES332" s="1">
        <f t="shared" si="535"/>
        <v>0</v>
      </c>
      <c r="ET332" s="1">
        <f t="shared" si="536"/>
        <v>0</v>
      </c>
      <c r="EU332" s="1">
        <f t="shared" si="524"/>
        <v>0</v>
      </c>
      <c r="EV332" s="1">
        <f t="shared" si="524"/>
        <v>0</v>
      </c>
      <c r="EW332" s="1">
        <f t="shared" si="524"/>
        <v>0</v>
      </c>
      <c r="EX332" s="1">
        <f t="shared" si="524"/>
        <v>0</v>
      </c>
      <c r="EY332" s="1">
        <f t="shared" si="524"/>
        <v>0</v>
      </c>
      <c r="EZ332" s="1">
        <f t="shared" si="524"/>
        <v>0</v>
      </c>
    </row>
    <row r="333" spans="1:164" x14ac:dyDescent="0.2">
      <c r="A333" s="115">
        <v>6</v>
      </c>
      <c r="B333" s="115" t="s">
        <v>487</v>
      </c>
      <c r="C333" s="143">
        <v>16</v>
      </c>
      <c r="D333" s="143">
        <v>6</v>
      </c>
      <c r="E333" s="143">
        <v>2</v>
      </c>
      <c r="F333" s="143">
        <v>8</v>
      </c>
      <c r="G333" s="143">
        <v>22</v>
      </c>
      <c r="H333" s="143">
        <v>43</v>
      </c>
      <c r="I333" s="144">
        <v>20</v>
      </c>
      <c r="J333" s="145">
        <v>-21</v>
      </c>
      <c r="L333" s="140" t="s">
        <v>557</v>
      </c>
      <c r="M333" s="102"/>
      <c r="N333" s="103"/>
      <c r="O333" s="103"/>
      <c r="P333" s="103"/>
      <c r="Q333" s="52" t="s">
        <v>216</v>
      </c>
      <c r="R333" s="50"/>
      <c r="S333" s="103"/>
      <c r="T333" s="103"/>
      <c r="U333" s="104"/>
      <c r="AA333" s="140" t="s">
        <v>557</v>
      </c>
      <c r="AB333" s="102"/>
      <c r="AC333" s="103"/>
      <c r="AD333" s="103"/>
      <c r="AE333" s="103"/>
      <c r="AF333" s="52" t="s">
        <v>360</v>
      </c>
      <c r="AG333" s="50"/>
      <c r="AH333" s="103"/>
      <c r="AI333" s="103"/>
      <c r="AJ333" s="104"/>
      <c r="AW333" s="58" t="str">
        <f t="shared" si="525"/>
        <v/>
      </c>
      <c r="AX333" s="60" t="str">
        <f t="shared" si="525"/>
        <v/>
      </c>
      <c r="AY333" s="60" t="str">
        <f t="shared" si="525"/>
        <v/>
      </c>
      <c r="AZ333" s="60" t="str">
        <f>(IF(P333="","",(IF(MID(P333,2,1)="-",LEFT(P333,1),LEFT(P333,2)))+0))</f>
        <v/>
      </c>
      <c r="BA333" s="60">
        <f>(IF(Q333="","",(IF(MID(Q333,2,1)="-",LEFT(Q333,1),LEFT(Q333,2)))+0))</f>
        <v>0</v>
      </c>
      <c r="BB333" s="59"/>
      <c r="BC333" s="60" t="str">
        <f>(IF(S333="","",(IF(MID(S333,2,1)="-",LEFT(S333,1),LEFT(S333,2)))+0))</f>
        <v/>
      </c>
      <c r="BD333" s="60" t="str">
        <f>(IF(T333="","",(IF(MID(T333,2,1)="-",LEFT(T333,1),LEFT(T333,2)))+0))</f>
        <v/>
      </c>
      <c r="BE333" s="61" t="str">
        <f>(IF(U333="","",(IF(MID(U333,2,1)="-",LEFT(U333,1),LEFT(U333,2)))+0))</f>
        <v/>
      </c>
      <c r="BM333" s="43"/>
      <c r="BN333" s="43"/>
      <c r="BO333" s="43"/>
      <c r="BP333" s="43" t="str">
        <f t="shared" si="509"/>
        <v/>
      </c>
      <c r="BQ333" s="43" t="str">
        <f t="shared" si="509"/>
        <v/>
      </c>
      <c r="BR333" s="43" t="str">
        <f t="shared" si="509"/>
        <v/>
      </c>
      <c r="BS333" s="43" t="str">
        <f t="shared" si="509"/>
        <v/>
      </c>
      <c r="BT333" s="43" t="str">
        <f t="shared" si="509"/>
        <v/>
      </c>
      <c r="BU333" s="44"/>
      <c r="BV333" s="58" t="str">
        <f t="shared" si="526"/>
        <v/>
      </c>
      <c r="BW333" s="60" t="str">
        <f t="shared" si="526"/>
        <v/>
      </c>
      <c r="BX333" s="60" t="str">
        <f t="shared" si="526"/>
        <v/>
      </c>
      <c r="BY333" s="60" t="str">
        <f>(IF(P333="","",IF(RIGHT(P333,2)="10",RIGHT(P333,2),RIGHT(P333,1))+0))</f>
        <v/>
      </c>
      <c r="BZ333" s="60">
        <f>(IF(Q333="","",IF(RIGHT(Q333,2)="10",RIGHT(Q333,2),RIGHT(Q333,1))+0))</f>
        <v>2</v>
      </c>
      <c r="CA333" s="59"/>
      <c r="CB333" s="60" t="str">
        <f>(IF(S333="","",IF(RIGHT(S333,2)="10",RIGHT(S333,2),RIGHT(S333,1))+0))</f>
        <v/>
      </c>
      <c r="CC333" s="60" t="str">
        <f>(IF(T333="","",IF(RIGHT(T333,2)="10",RIGHT(T333,2),RIGHT(T333,1))+0))</f>
        <v/>
      </c>
      <c r="CD333" s="61" t="str">
        <f>(IF(U333="","",IF(RIGHT(U333,2)="10",RIGHT(U333,2),RIGHT(U333,1))+0))</f>
        <v/>
      </c>
      <c r="CL333" s="43"/>
      <c r="CM333" s="43"/>
      <c r="CN333" s="43"/>
      <c r="CO333" s="43" t="str">
        <f t="shared" si="511"/>
        <v/>
      </c>
      <c r="CP333" s="43" t="str">
        <f t="shared" si="511"/>
        <v/>
      </c>
      <c r="CQ333" s="43" t="str">
        <f t="shared" si="511"/>
        <v/>
      </c>
      <c r="CR333" s="43" t="str">
        <f t="shared" si="511"/>
        <v/>
      </c>
      <c r="CS333" s="43" t="str">
        <f t="shared" si="511"/>
        <v/>
      </c>
      <c r="CU333" s="58" t="str">
        <f t="shared" si="527"/>
        <v/>
      </c>
      <c r="CV333" s="60" t="str">
        <f>(IF(N333="","",IF(AX333&gt;BW333,"H",IF(AX333&lt;BW333,"A","D"))))</f>
        <v/>
      </c>
      <c r="CW333" s="60" t="str">
        <f t="shared" si="537"/>
        <v/>
      </c>
      <c r="CX333" s="60" t="str">
        <f>(IF(P333="","",IF(AZ333&gt;BY333,"H",IF(AZ333&lt;BY333,"A","D"))))</f>
        <v/>
      </c>
      <c r="CY333" s="60" t="str">
        <f>(IF(Q333="","",IF(BA333&gt;BZ333,"H",IF(BA333&lt;BZ333,"A","D"))))</f>
        <v>A</v>
      </c>
      <c r="CZ333" s="59"/>
      <c r="DA333" s="60"/>
      <c r="DB333" s="60" t="str">
        <f>(IF(T333="","",IF(BD333&gt;CC333,"H",IF(BD333&lt;CC333,"A","D"))))</f>
        <v/>
      </c>
      <c r="DC333" s="61" t="str">
        <f>(IF(U333="","",IF(BE333&gt;CD333,"H",IF(BE333&lt;CD333,"A","D"))))</f>
        <v/>
      </c>
      <c r="DK333" s="43"/>
      <c r="DL333" s="43"/>
      <c r="DM333" s="43"/>
      <c r="DN333" s="21" t="str">
        <f t="shared" si="513"/>
        <v/>
      </c>
      <c r="DO333" s="21" t="str">
        <f t="shared" si="513"/>
        <v/>
      </c>
      <c r="DP333" s="21" t="str">
        <f t="shared" si="513"/>
        <v/>
      </c>
      <c r="DQ333" s="21" t="str">
        <f t="shared" si="513"/>
        <v/>
      </c>
      <c r="DR333" s="21" t="str">
        <f t="shared" si="513"/>
        <v/>
      </c>
      <c r="DT333" s="17" t="str">
        <f t="shared" si="514"/>
        <v>Lewisham Borough</v>
      </c>
      <c r="DU333" s="45">
        <f t="shared" si="528"/>
        <v>2</v>
      </c>
      <c r="DV333" s="46">
        <f t="shared" si="529"/>
        <v>0</v>
      </c>
      <c r="DW333" s="46">
        <f t="shared" si="530"/>
        <v>0</v>
      </c>
      <c r="DX333" s="46">
        <f t="shared" si="531"/>
        <v>1</v>
      </c>
      <c r="DY333" s="46">
        <f>COUNTIF(CZ$328:CZ$336,"A")</f>
        <v>0</v>
      </c>
      <c r="DZ333" s="46">
        <f>COUNTIF(CZ$328:CZ$336,"D")</f>
        <v>0</v>
      </c>
      <c r="EA333" s="46">
        <f>COUNTIF(CZ$328:CZ$336,"H")</f>
        <v>1</v>
      </c>
      <c r="EB333" s="45">
        <f t="shared" si="532"/>
        <v>0</v>
      </c>
      <c r="EC333" s="45">
        <f t="shared" si="515"/>
        <v>0</v>
      </c>
      <c r="ED333" s="45">
        <f t="shared" si="515"/>
        <v>2</v>
      </c>
      <c r="EE333" s="47">
        <f>SUM($AW333:$BT333)+SUM(CA$328:CA$336)</f>
        <v>0</v>
      </c>
      <c r="EF333" s="47">
        <f>SUM($BV333:$CS333)+SUM(BB$328:BB$336)</f>
        <v>6</v>
      </c>
      <c r="EG333" s="45">
        <f t="shared" si="533"/>
        <v>0</v>
      </c>
      <c r="EH333" s="47">
        <f t="shared" si="534"/>
        <v>-6</v>
      </c>
      <c r="EI333" s="44"/>
      <c r="EJ333" s="46">
        <f t="shared" si="516"/>
        <v>16</v>
      </c>
      <c r="EK333" s="46">
        <f t="shared" si="517"/>
        <v>0</v>
      </c>
      <c r="EL333" s="46">
        <f t="shared" si="518"/>
        <v>2</v>
      </c>
      <c r="EM333" s="46">
        <f t="shared" si="519"/>
        <v>14</v>
      </c>
      <c r="EN333" s="46">
        <f t="shared" si="520"/>
        <v>13</v>
      </c>
      <c r="EO333" s="46">
        <f t="shared" si="521"/>
        <v>51</v>
      </c>
      <c r="EP333" s="46">
        <f t="shared" si="522"/>
        <v>2</v>
      </c>
      <c r="EQ333" s="46">
        <f t="shared" si="523"/>
        <v>-38</v>
      </c>
      <c r="ES333" s="1">
        <f t="shared" si="535"/>
        <v>1</v>
      </c>
      <c r="ET333" s="1">
        <f t="shared" si="536"/>
        <v>0</v>
      </c>
      <c r="EU333" s="1">
        <f t="shared" si="524"/>
        <v>1</v>
      </c>
      <c r="EV333" s="1">
        <f t="shared" si="524"/>
        <v>1</v>
      </c>
      <c r="EW333" s="1">
        <f t="shared" si="524"/>
        <v>1</v>
      </c>
      <c r="EX333" s="1">
        <f t="shared" si="524"/>
        <v>1</v>
      </c>
      <c r="EY333" s="1">
        <f t="shared" si="524"/>
        <v>1</v>
      </c>
      <c r="EZ333" s="1">
        <f t="shared" si="524"/>
        <v>1</v>
      </c>
    </row>
    <row r="334" spans="1:164" x14ac:dyDescent="0.2">
      <c r="A334" s="115">
        <v>7</v>
      </c>
      <c r="B334" s="115" t="s">
        <v>551</v>
      </c>
      <c r="C334" s="143">
        <v>16</v>
      </c>
      <c r="D334" s="143">
        <v>4</v>
      </c>
      <c r="E334" s="143">
        <v>2</v>
      </c>
      <c r="F334" s="143">
        <v>10</v>
      </c>
      <c r="G334" s="143">
        <v>22</v>
      </c>
      <c r="H334" s="143">
        <v>29</v>
      </c>
      <c r="I334" s="144">
        <v>14</v>
      </c>
      <c r="J334" s="145">
        <v>-7</v>
      </c>
      <c r="L334" s="140" t="s">
        <v>303</v>
      </c>
      <c r="M334" s="85"/>
      <c r="N334" s="86"/>
      <c r="O334" s="86"/>
      <c r="P334" s="103"/>
      <c r="Q334" s="52" t="s">
        <v>213</v>
      </c>
      <c r="R334" s="103"/>
      <c r="S334" s="50"/>
      <c r="T334" s="86"/>
      <c r="U334" s="90"/>
      <c r="AA334" s="140" t="s">
        <v>303</v>
      </c>
      <c r="AB334" s="85"/>
      <c r="AC334" s="86"/>
      <c r="AD334" s="86"/>
      <c r="AE334" s="103"/>
      <c r="AF334" s="52" t="s">
        <v>558</v>
      </c>
      <c r="AG334" s="103"/>
      <c r="AH334" s="50"/>
      <c r="AI334" s="86"/>
      <c r="AJ334" s="90"/>
      <c r="AW334" s="58" t="str">
        <f t="shared" si="525"/>
        <v/>
      </c>
      <c r="AX334" s="60" t="str">
        <f t="shared" si="525"/>
        <v/>
      </c>
      <c r="AY334" s="60" t="str">
        <f t="shared" si="525"/>
        <v/>
      </c>
      <c r="AZ334" s="60" t="str">
        <f>(IF(P334="","",(IF(MID(P334,2,1)="-",LEFT(P334,1),LEFT(P334,2)))+0))</f>
        <v/>
      </c>
      <c r="BA334" s="60">
        <f>(IF(Q334="","",(IF(MID(Q334,2,1)="-",LEFT(Q334,1),LEFT(Q334,2)))+0))</f>
        <v>4</v>
      </c>
      <c r="BB334" s="60" t="str">
        <f>(IF(R334="","",(IF(MID(R334,2,1)="-",LEFT(R334,1),LEFT(R334,2)))+0))</f>
        <v/>
      </c>
      <c r="BC334" s="59"/>
      <c r="BD334" s="60" t="str">
        <f>(IF(T334="","",(IF(MID(T334,2,1)="-",LEFT(T334,1),LEFT(T334,2)))+0))</f>
        <v/>
      </c>
      <c r="BE334" s="61" t="str">
        <f>(IF(U334="","",(IF(MID(U334,2,1)="-",LEFT(U334,1),LEFT(U334,2)))+0))</f>
        <v/>
      </c>
      <c r="BM334" s="43"/>
      <c r="BN334" s="43"/>
      <c r="BO334" s="43"/>
      <c r="BP334" s="43" t="str">
        <f t="shared" si="509"/>
        <v/>
      </c>
      <c r="BQ334" s="43" t="str">
        <f t="shared" si="509"/>
        <v/>
      </c>
      <c r="BR334" s="43" t="str">
        <f t="shared" si="509"/>
        <v/>
      </c>
      <c r="BS334" s="43" t="str">
        <f t="shared" si="509"/>
        <v/>
      </c>
      <c r="BT334" s="43" t="str">
        <f t="shared" si="509"/>
        <v/>
      </c>
      <c r="BU334" s="44"/>
      <c r="BV334" s="58" t="str">
        <f t="shared" si="526"/>
        <v/>
      </c>
      <c r="BW334" s="60" t="str">
        <f t="shared" si="526"/>
        <v/>
      </c>
      <c r="BX334" s="60" t="str">
        <f t="shared" si="526"/>
        <v/>
      </c>
      <c r="BY334" s="60" t="str">
        <f>(IF(P334="","",IF(RIGHT(P334,2)="10",RIGHT(P334,2),RIGHT(P334,1))+0))</f>
        <v/>
      </c>
      <c r="BZ334" s="60">
        <f>(IF(Q334="","",IF(RIGHT(Q334,2)="10",RIGHT(Q334,2),RIGHT(Q334,1))+0))</f>
        <v>0</v>
      </c>
      <c r="CA334" s="60" t="str">
        <f>(IF(R334="","",IF(RIGHT(R334,2)="10",RIGHT(R334,2),RIGHT(R334,1))+0))</f>
        <v/>
      </c>
      <c r="CB334" s="59"/>
      <c r="CC334" s="60" t="str">
        <f>(IF(T334="","",IF(RIGHT(T334,2)="10",RIGHT(T334,2),RIGHT(T334,1))+0))</f>
        <v/>
      </c>
      <c r="CD334" s="61" t="str">
        <f>(IF(U334="","",IF(RIGHT(U334,2)="10",RIGHT(U334,2),RIGHT(U334,1))+0))</f>
        <v/>
      </c>
      <c r="CL334" s="43"/>
      <c r="CM334" s="43"/>
      <c r="CN334" s="43"/>
      <c r="CO334" s="43" t="str">
        <f t="shared" si="511"/>
        <v/>
      </c>
      <c r="CP334" s="43" t="str">
        <f t="shared" si="511"/>
        <v/>
      </c>
      <c r="CQ334" s="43" t="str">
        <f t="shared" si="511"/>
        <v/>
      </c>
      <c r="CR334" s="43" t="str">
        <f t="shared" si="511"/>
        <v/>
      </c>
      <c r="CS334" s="43" t="str">
        <f t="shared" si="511"/>
        <v/>
      </c>
      <c r="CU334" s="58" t="str">
        <f t="shared" si="527"/>
        <v/>
      </c>
      <c r="CV334" s="60"/>
      <c r="CW334" s="60" t="str">
        <f t="shared" si="537"/>
        <v/>
      </c>
      <c r="CX334" s="60" t="str">
        <f>(IF(P334="","",IF(AZ334&gt;BY334,"H",IF(AZ334&lt;BY334,"A","D"))))</f>
        <v/>
      </c>
      <c r="CY334" s="60" t="str">
        <f>(IF(Q334="","",IF(BA334&gt;BZ334,"H",IF(BA334&lt;BZ334,"A","D"))))</f>
        <v>H</v>
      </c>
      <c r="CZ334" s="60" t="str">
        <f>(IF(R334="","",IF(BB334&gt;CA334,"H",IF(BB334&lt;CA334,"A","D"))))</f>
        <v/>
      </c>
      <c r="DA334" s="59"/>
      <c r="DB334" s="60" t="str">
        <f>(IF(T334="","",IF(BD334&gt;CC334,"H",IF(BD334&lt;CC334,"A","D"))))</f>
        <v/>
      </c>
      <c r="DC334" s="61" t="str">
        <f>(IF(U334="","",IF(BE334&gt;CD334,"H",IF(BE334&lt;CD334,"A","D"))))</f>
        <v/>
      </c>
      <c r="DK334" s="43"/>
      <c r="DL334" s="43"/>
      <c r="DM334" s="43"/>
      <c r="DN334" s="21" t="str">
        <f t="shared" si="513"/>
        <v/>
      </c>
      <c r="DO334" s="21" t="str">
        <f t="shared" si="513"/>
        <v/>
      </c>
      <c r="DP334" s="21" t="str">
        <f t="shared" si="513"/>
        <v/>
      </c>
      <c r="DQ334" s="21" t="str">
        <f t="shared" si="513"/>
        <v/>
      </c>
      <c r="DR334" s="21" t="str">
        <f t="shared" si="513"/>
        <v/>
      </c>
      <c r="DT334" s="17" t="str">
        <f t="shared" si="514"/>
        <v>Sutton United</v>
      </c>
      <c r="DU334" s="45">
        <f t="shared" si="528"/>
        <v>2</v>
      </c>
      <c r="DV334" s="46">
        <f t="shared" si="529"/>
        <v>1</v>
      </c>
      <c r="DW334" s="46">
        <f t="shared" si="530"/>
        <v>0</v>
      </c>
      <c r="DX334" s="46">
        <f t="shared" si="531"/>
        <v>0</v>
      </c>
      <c r="DY334" s="46">
        <f>COUNTIF(DA$328:DA$336,"A")</f>
        <v>1</v>
      </c>
      <c r="DZ334" s="46">
        <f>COUNTIF(DA$328:DA$336,"D")</f>
        <v>0</v>
      </c>
      <c r="EA334" s="46">
        <f>COUNTIF(DA$328:DA$336,"H")</f>
        <v>0</v>
      </c>
      <c r="EB334" s="45">
        <f t="shared" si="532"/>
        <v>2</v>
      </c>
      <c r="EC334" s="45">
        <f t="shared" si="515"/>
        <v>0</v>
      </c>
      <c r="ED334" s="45">
        <f t="shared" si="515"/>
        <v>0</v>
      </c>
      <c r="EE334" s="47">
        <f>SUM($AW334:$BT334)+SUM(CB$328:CB$336)</f>
        <v>7</v>
      </c>
      <c r="EF334" s="47">
        <f>SUM($BV334:$CS334)+SUM(BC$328:BC$336)</f>
        <v>0</v>
      </c>
      <c r="EG334" s="45">
        <f t="shared" si="533"/>
        <v>6</v>
      </c>
      <c r="EH334" s="47">
        <f t="shared" si="534"/>
        <v>7</v>
      </c>
      <c r="EI334" s="44"/>
      <c r="EJ334" s="46">
        <f t="shared" si="516"/>
        <v>16</v>
      </c>
      <c r="EK334" s="46">
        <f t="shared" si="517"/>
        <v>11</v>
      </c>
      <c r="EL334" s="46">
        <f t="shared" si="518"/>
        <v>2</v>
      </c>
      <c r="EM334" s="46">
        <f t="shared" si="519"/>
        <v>3</v>
      </c>
      <c r="EN334" s="46">
        <f t="shared" si="520"/>
        <v>49</v>
      </c>
      <c r="EO334" s="46">
        <f t="shared" si="521"/>
        <v>23</v>
      </c>
      <c r="EP334" s="46">
        <f t="shared" si="522"/>
        <v>35</v>
      </c>
      <c r="EQ334" s="46">
        <f t="shared" si="523"/>
        <v>26</v>
      </c>
      <c r="ES334" s="1">
        <f t="shared" si="535"/>
        <v>1</v>
      </c>
      <c r="ET334" s="1">
        <f t="shared" si="536"/>
        <v>1</v>
      </c>
      <c r="EU334" s="1">
        <f t="shared" si="524"/>
        <v>1</v>
      </c>
      <c r="EV334" s="1">
        <f t="shared" si="524"/>
        <v>1</v>
      </c>
      <c r="EW334" s="1">
        <f t="shared" si="524"/>
        <v>1</v>
      </c>
      <c r="EX334" s="1">
        <f t="shared" si="524"/>
        <v>1</v>
      </c>
      <c r="EY334" s="1">
        <f t="shared" si="524"/>
        <v>1</v>
      </c>
      <c r="EZ334" s="1">
        <f t="shared" si="524"/>
        <v>1</v>
      </c>
    </row>
    <row r="335" spans="1:164" s="17" customFormat="1" x14ac:dyDescent="0.2">
      <c r="A335" s="146">
        <v>8</v>
      </c>
      <c r="B335" s="146" t="s">
        <v>274</v>
      </c>
      <c r="C335" s="144">
        <v>16</v>
      </c>
      <c r="D335" s="144">
        <v>4</v>
      </c>
      <c r="E335" s="144">
        <v>1</v>
      </c>
      <c r="F335" s="144">
        <v>11</v>
      </c>
      <c r="G335" s="144">
        <v>26</v>
      </c>
      <c r="H335" s="144">
        <v>48</v>
      </c>
      <c r="I335" s="144">
        <v>13</v>
      </c>
      <c r="J335" s="147">
        <v>-22</v>
      </c>
      <c r="L335" s="140" t="s">
        <v>524</v>
      </c>
      <c r="M335" s="85"/>
      <c r="N335" s="86"/>
      <c r="O335" s="86"/>
      <c r="P335" s="103"/>
      <c r="Q335" s="52" t="s">
        <v>123</v>
      </c>
      <c r="R335" s="103"/>
      <c r="S335" s="86"/>
      <c r="T335" s="50"/>
      <c r="U335" s="90"/>
      <c r="AA335" s="140" t="s">
        <v>524</v>
      </c>
      <c r="AB335" s="85"/>
      <c r="AC335" s="86"/>
      <c r="AD335" s="86"/>
      <c r="AE335" s="103"/>
      <c r="AF335" s="52" t="s">
        <v>429</v>
      </c>
      <c r="AG335" s="103"/>
      <c r="AH335" s="86"/>
      <c r="AI335" s="50"/>
      <c r="AJ335" s="90"/>
      <c r="AW335" s="58" t="str">
        <f t="shared" si="525"/>
        <v/>
      </c>
      <c r="AX335" s="60" t="str">
        <f t="shared" si="525"/>
        <v/>
      </c>
      <c r="AY335" s="60" t="str">
        <f t="shared" si="525"/>
        <v/>
      </c>
      <c r="AZ335" s="60" t="str">
        <f>(IF(P335="","",(IF(MID(P335,2,1)="-",LEFT(P335,1),LEFT(P335,2)))+0))</f>
        <v/>
      </c>
      <c r="BA335" s="60">
        <f>(IF(Q335="","",(IF(MID(Q335,2,1)="-",LEFT(Q335,1),LEFT(Q335,2)))+0))</f>
        <v>3</v>
      </c>
      <c r="BB335" s="60" t="str">
        <f>(IF(R335="","",(IF(MID(R335,2,1)="-",LEFT(R335,1),LEFT(R335,2)))+0))</f>
        <v/>
      </c>
      <c r="BC335" s="60" t="str">
        <f>(IF(S335="","",(IF(MID(S335,2,1)="-",LEFT(S335,1),LEFT(S335,2)))+0))</f>
        <v/>
      </c>
      <c r="BD335" s="59"/>
      <c r="BE335" s="61" t="str">
        <f>(IF(U335="","",(IF(MID(U335,2,1)="-",LEFT(U335,1),LEFT(U335,2)))+0))</f>
        <v/>
      </c>
      <c r="BF335" s="1"/>
      <c r="BG335" s="1"/>
      <c r="BH335" s="1"/>
      <c r="BI335" s="1"/>
      <c r="BJ335" s="1"/>
      <c r="BK335" s="1"/>
      <c r="BL335" s="1"/>
      <c r="BM335" s="43"/>
      <c r="BN335" s="43"/>
      <c r="BO335" s="43"/>
      <c r="BP335" s="43" t="str">
        <f t="shared" si="509"/>
        <v/>
      </c>
      <c r="BQ335" s="43" t="str">
        <f t="shared" si="509"/>
        <v/>
      </c>
      <c r="BR335" s="43" t="str">
        <f t="shared" si="509"/>
        <v/>
      </c>
      <c r="BS335" s="43" t="str">
        <f t="shared" si="509"/>
        <v/>
      </c>
      <c r="BT335" s="43" t="str">
        <f t="shared" si="509"/>
        <v/>
      </c>
      <c r="BU335" s="44"/>
      <c r="BV335" s="58" t="str">
        <f t="shared" si="526"/>
        <v/>
      </c>
      <c r="BW335" s="60" t="str">
        <f t="shared" si="526"/>
        <v/>
      </c>
      <c r="BX335" s="60" t="str">
        <f t="shared" si="526"/>
        <v/>
      </c>
      <c r="BY335" s="60" t="str">
        <f>(IF(P335="","",IF(RIGHT(P335,2)="10",RIGHT(P335,2),RIGHT(P335,1))+0))</f>
        <v/>
      </c>
      <c r="BZ335" s="60">
        <f>(IF(Q335="","",IF(RIGHT(Q335,2)="10",RIGHT(Q335,2),RIGHT(Q335,1))+0))</f>
        <v>1</v>
      </c>
      <c r="CA335" s="60" t="str">
        <f>(IF(R335="","",IF(RIGHT(R335,2)="10",RIGHT(R335,2),RIGHT(R335,1))+0))</f>
        <v/>
      </c>
      <c r="CB335" s="60" t="str">
        <f>(IF(S335="","",IF(RIGHT(S335,2)="10",RIGHT(S335,2),RIGHT(S335,1))+0))</f>
        <v/>
      </c>
      <c r="CC335" s="59"/>
      <c r="CD335" s="61" t="str">
        <f>(IF(U335="","",IF(RIGHT(U335,2)="10",RIGHT(U335,2),RIGHT(U335,1))+0))</f>
        <v/>
      </c>
      <c r="CE335" s="1"/>
      <c r="CF335" s="1"/>
      <c r="CG335" s="1"/>
      <c r="CH335" s="1"/>
      <c r="CI335" s="1"/>
      <c r="CJ335" s="1"/>
      <c r="CK335" s="1"/>
      <c r="CL335" s="43"/>
      <c r="CM335" s="43"/>
      <c r="CN335" s="43"/>
      <c r="CO335" s="43" t="str">
        <f t="shared" si="511"/>
        <v/>
      </c>
      <c r="CP335" s="43" t="str">
        <f t="shared" si="511"/>
        <v/>
      </c>
      <c r="CQ335" s="43" t="str">
        <f t="shared" si="511"/>
        <v/>
      </c>
      <c r="CR335" s="43" t="str">
        <f t="shared" si="511"/>
        <v/>
      </c>
      <c r="CS335" s="43" t="str">
        <f t="shared" si="511"/>
        <v/>
      </c>
      <c r="CT335" s="1"/>
      <c r="CU335" s="58" t="str">
        <f t="shared" si="527"/>
        <v/>
      </c>
      <c r="CV335" s="60" t="str">
        <f>(IF(N335="","",IF(AX335&gt;BW335,"H",IF(AX335&lt;BW335,"A","D"))))</f>
        <v/>
      </c>
      <c r="CW335" s="60" t="str">
        <f t="shared" si="537"/>
        <v/>
      </c>
      <c r="CX335" s="60" t="str">
        <f>(IF(P335="","",IF(AZ335&gt;BY335,"H",IF(AZ335&lt;BY335,"A","D"))))</f>
        <v/>
      </c>
      <c r="CY335" s="60" t="str">
        <f>(IF(Q335="","",IF(BA335&gt;BZ335,"H",IF(BA335&lt;BZ335,"A","D"))))</f>
        <v>H</v>
      </c>
      <c r="CZ335" s="60" t="str">
        <f>(IF(R335="","",IF(BB335&gt;CA335,"H",IF(BB335&lt;CA335,"A","D"))))</f>
        <v/>
      </c>
      <c r="DA335" s="60" t="str">
        <f>(IF(S335="","",IF(BC335&gt;CB335,"H",IF(BC335&lt;CB335,"A","D"))))</f>
        <v/>
      </c>
      <c r="DB335" s="59"/>
      <c r="DC335" s="61" t="str">
        <f>(IF(U335="","",IF(BE335&gt;CD335,"H",IF(BE335&lt;CD335,"A","D"))))</f>
        <v/>
      </c>
      <c r="DD335" s="1"/>
      <c r="DE335" s="1"/>
      <c r="DF335" s="1"/>
      <c r="DG335" s="1"/>
      <c r="DH335" s="1"/>
      <c r="DI335" s="1"/>
      <c r="DJ335" s="1"/>
      <c r="DK335" s="43"/>
      <c r="DL335" s="43"/>
      <c r="DM335" s="43"/>
      <c r="DN335" s="21" t="str">
        <f t="shared" si="513"/>
        <v/>
      </c>
      <c r="DO335" s="21" t="str">
        <f t="shared" si="513"/>
        <v/>
      </c>
      <c r="DP335" s="21" t="str">
        <f t="shared" si="513"/>
        <v/>
      </c>
      <c r="DQ335" s="21" t="str">
        <f t="shared" si="513"/>
        <v/>
      </c>
      <c r="DR335" s="21" t="str">
        <f t="shared" si="513"/>
        <v/>
      </c>
      <c r="DS335" s="1"/>
      <c r="DT335" s="17" t="str">
        <f t="shared" si="514"/>
        <v>Tonbridge Angels</v>
      </c>
      <c r="DU335" s="45">
        <f t="shared" si="528"/>
        <v>2</v>
      </c>
      <c r="DV335" s="46">
        <f t="shared" si="529"/>
        <v>1</v>
      </c>
      <c r="DW335" s="46">
        <f t="shared" si="530"/>
        <v>0</v>
      </c>
      <c r="DX335" s="46">
        <f t="shared" si="531"/>
        <v>0</v>
      </c>
      <c r="DY335" s="46">
        <f>COUNTIF(DB$328:DB$336,"A")</f>
        <v>1</v>
      </c>
      <c r="DZ335" s="46">
        <f>COUNTIF(DB$328:DB$336,"D")</f>
        <v>0</v>
      </c>
      <c r="EA335" s="46">
        <f>COUNTIF(DB$328:DB$336,"H")</f>
        <v>0</v>
      </c>
      <c r="EB335" s="45">
        <f t="shared" si="532"/>
        <v>2</v>
      </c>
      <c r="EC335" s="45">
        <f t="shared" si="515"/>
        <v>0</v>
      </c>
      <c r="ED335" s="45">
        <f t="shared" si="515"/>
        <v>0</v>
      </c>
      <c r="EE335" s="47">
        <f>SUM($AW335:$BT335)+SUM(CC$328:CC$336)</f>
        <v>10</v>
      </c>
      <c r="EF335" s="47">
        <f>SUM($BV335:$CS335)+SUM(BD$328:BD$336)</f>
        <v>1</v>
      </c>
      <c r="EG335" s="45">
        <f t="shared" si="533"/>
        <v>6</v>
      </c>
      <c r="EH335" s="47">
        <f t="shared" si="534"/>
        <v>9</v>
      </c>
      <c r="EI335" s="44"/>
      <c r="EJ335" s="46">
        <f t="shared" si="516"/>
        <v>16</v>
      </c>
      <c r="EK335" s="46">
        <f t="shared" si="517"/>
        <v>6</v>
      </c>
      <c r="EL335" s="46">
        <f t="shared" si="518"/>
        <v>2</v>
      </c>
      <c r="EM335" s="46">
        <f t="shared" si="519"/>
        <v>8</v>
      </c>
      <c r="EN335" s="46">
        <f t="shared" si="520"/>
        <v>29</v>
      </c>
      <c r="EO335" s="46">
        <f t="shared" si="521"/>
        <v>28</v>
      </c>
      <c r="EP335" s="46">
        <f t="shared" si="522"/>
        <v>20</v>
      </c>
      <c r="EQ335" s="46">
        <f t="shared" si="523"/>
        <v>1</v>
      </c>
      <c r="ER335" s="1"/>
      <c r="ES335" s="1">
        <f t="shared" si="535"/>
        <v>1</v>
      </c>
      <c r="ET335" s="1">
        <f t="shared" si="536"/>
        <v>1</v>
      </c>
      <c r="EU335" s="1">
        <f t="shared" si="524"/>
        <v>1</v>
      </c>
      <c r="EV335" s="1">
        <f t="shared" si="524"/>
        <v>1</v>
      </c>
      <c r="EW335" s="1">
        <f t="shared" si="524"/>
        <v>1</v>
      </c>
      <c r="EX335" s="1">
        <f t="shared" si="524"/>
        <v>1</v>
      </c>
      <c r="EY335" s="1">
        <f t="shared" si="524"/>
        <v>1</v>
      </c>
      <c r="EZ335" s="1">
        <f t="shared" si="524"/>
        <v>1</v>
      </c>
      <c r="FC335" s="19"/>
      <c r="FD335" s="19"/>
      <c r="FE335" s="19"/>
      <c r="FF335" s="19"/>
      <c r="FG335" s="19"/>
      <c r="FH335" s="1"/>
    </row>
    <row r="336" spans="1:164" ht="12" thickBot="1" x14ac:dyDescent="0.25">
      <c r="A336" s="115">
        <v>9</v>
      </c>
      <c r="B336" s="115" t="s">
        <v>557</v>
      </c>
      <c r="C336" s="143">
        <v>16</v>
      </c>
      <c r="D336" s="143">
        <v>0</v>
      </c>
      <c r="E336" s="143">
        <v>2</v>
      </c>
      <c r="F336" s="143">
        <v>14</v>
      </c>
      <c r="G336" s="143">
        <v>13</v>
      </c>
      <c r="H336" s="143">
        <v>51</v>
      </c>
      <c r="I336" s="144">
        <v>2</v>
      </c>
      <c r="J336" s="145">
        <v>-38</v>
      </c>
      <c r="L336" s="148" t="s">
        <v>288</v>
      </c>
      <c r="M336" s="91"/>
      <c r="N336" s="92"/>
      <c r="O336" s="92"/>
      <c r="P336" s="138"/>
      <c r="Q336" s="76" t="s">
        <v>141</v>
      </c>
      <c r="R336" s="138"/>
      <c r="S336" s="92"/>
      <c r="T336" s="92"/>
      <c r="U336" s="77"/>
      <c r="AA336" s="148" t="s">
        <v>288</v>
      </c>
      <c r="AB336" s="91"/>
      <c r="AC336" s="92"/>
      <c r="AD336" s="92"/>
      <c r="AE336" s="138"/>
      <c r="AF336" s="76" t="s">
        <v>389</v>
      </c>
      <c r="AG336" s="138"/>
      <c r="AH336" s="92"/>
      <c r="AI336" s="92"/>
      <c r="AJ336" s="77"/>
      <c r="AW336" s="80" t="str">
        <f t="shared" si="525"/>
        <v/>
      </c>
      <c r="AX336" s="81" t="str">
        <f t="shared" si="525"/>
        <v/>
      </c>
      <c r="AY336" s="81" t="str">
        <f t="shared" si="525"/>
        <v/>
      </c>
      <c r="AZ336" s="81" t="str">
        <f>(IF(P336="","",(IF(MID(P336,2,1)="-",LEFT(P336,1),LEFT(P336,2)))+0))</f>
        <v/>
      </c>
      <c r="BA336" s="81">
        <f>(IF(Q336="","",(IF(MID(Q336,2,1)="-",LEFT(Q336,1),LEFT(Q336,2)))+0))</f>
        <v>3</v>
      </c>
      <c r="BB336" s="81" t="str">
        <f>(IF(R336="","",(IF(MID(R336,2,1)="-",LEFT(R336,1),LEFT(R336,2)))+0))</f>
        <v/>
      </c>
      <c r="BC336" s="81" t="str">
        <f>(IF(S336="","",(IF(MID(S336,2,1)="-",LEFT(S336,1),LEFT(S336,2)))+0))</f>
        <v/>
      </c>
      <c r="BD336" s="81" t="str">
        <f>(IF(T336="","",(IF(MID(T336,2,1)="-",LEFT(T336,1),LEFT(T336,2)))+0))</f>
        <v/>
      </c>
      <c r="BE336" s="82"/>
      <c r="BM336" s="43"/>
      <c r="BN336" s="43"/>
      <c r="BO336" s="43"/>
      <c r="BP336" s="43" t="str">
        <f t="shared" si="509"/>
        <v/>
      </c>
      <c r="BQ336" s="43" t="str">
        <f t="shared" si="509"/>
        <v/>
      </c>
      <c r="BR336" s="43" t="str">
        <f t="shared" si="509"/>
        <v/>
      </c>
      <c r="BS336" s="43" t="str">
        <f t="shared" si="509"/>
        <v/>
      </c>
      <c r="BT336" s="43" t="str">
        <f t="shared" si="509"/>
        <v/>
      </c>
      <c r="BU336" s="71"/>
      <c r="BV336" s="80" t="str">
        <f t="shared" si="526"/>
        <v/>
      </c>
      <c r="BW336" s="81" t="str">
        <f t="shared" si="526"/>
        <v/>
      </c>
      <c r="BX336" s="81" t="str">
        <f t="shared" si="526"/>
        <v/>
      </c>
      <c r="BY336" s="81" t="str">
        <f>(IF(P336="","",IF(RIGHT(P336,2)="10",RIGHT(P336,2),RIGHT(P336,1))+0))</f>
        <v/>
      </c>
      <c r="BZ336" s="81">
        <f>(IF(Q336="","",IF(RIGHT(Q336,2)="10",RIGHT(Q336,2),RIGHT(Q336,1))+0))</f>
        <v>2</v>
      </c>
      <c r="CA336" s="81" t="str">
        <f>(IF(R336="","",IF(RIGHT(R336,2)="10",RIGHT(R336,2),RIGHT(R336,1))+0))</f>
        <v/>
      </c>
      <c r="CB336" s="81" t="str">
        <f>(IF(S336="","",IF(RIGHT(S336,2)="10",RIGHT(S336,2),RIGHT(S336,1))+0))</f>
        <v/>
      </c>
      <c r="CC336" s="81" t="str">
        <f>(IF(T336="","",IF(RIGHT(T336,2)="10",RIGHT(T336,2),RIGHT(T336,1))+0))</f>
        <v/>
      </c>
      <c r="CD336" s="82"/>
      <c r="CL336" s="43"/>
      <c r="CM336" s="43"/>
      <c r="CN336" s="43"/>
      <c r="CO336" s="43" t="str">
        <f t="shared" si="511"/>
        <v/>
      </c>
      <c r="CP336" s="43" t="str">
        <f t="shared" si="511"/>
        <v/>
      </c>
      <c r="CQ336" s="43" t="str">
        <f t="shared" si="511"/>
        <v/>
      </c>
      <c r="CR336" s="43" t="str">
        <f t="shared" si="511"/>
        <v/>
      </c>
      <c r="CS336" s="43" t="str">
        <f t="shared" si="511"/>
        <v/>
      </c>
      <c r="CT336" s="17"/>
      <c r="CU336" s="80" t="str">
        <f t="shared" si="527"/>
        <v/>
      </c>
      <c r="CV336" s="81" t="str">
        <f>(IF(N336="","",IF(AX336&gt;BW336,"H",IF(AX336&lt;BW336,"A","D"))))</f>
        <v/>
      </c>
      <c r="CW336" s="81" t="str">
        <f t="shared" si="537"/>
        <v/>
      </c>
      <c r="CX336" s="81" t="str">
        <f>(IF(P336="","",IF(AZ336&gt;BY336,"H",IF(AZ336&lt;BY336,"A","D"))))</f>
        <v/>
      </c>
      <c r="CY336" s="81" t="str">
        <f>(IF(Q336="","",IF(BA336&gt;BZ336,"H",IF(BA336&lt;BZ336,"A","D"))))</f>
        <v>H</v>
      </c>
      <c r="CZ336" s="81" t="str">
        <f>(IF(R336="","",IF(BB336&gt;CA336,"H",IF(BB336&lt;CA336,"A","D"))))</f>
        <v/>
      </c>
      <c r="DA336" s="81" t="str">
        <f>(IF(S336="","",IF(BC336&gt;CB336,"H",IF(BC336&lt;CB336,"A","D"))))</f>
        <v/>
      </c>
      <c r="DB336" s="81" t="str">
        <f>(IF(T336="","",IF(BD336&gt;CC336,"H",IF(BD336&lt;CC336,"A","D"))))</f>
        <v/>
      </c>
      <c r="DC336" s="82"/>
      <c r="DK336" s="43"/>
      <c r="DL336" s="43"/>
      <c r="DM336" s="43"/>
      <c r="DN336" s="21" t="str">
        <f t="shared" si="513"/>
        <v/>
      </c>
      <c r="DO336" s="21" t="str">
        <f t="shared" si="513"/>
        <v/>
      </c>
      <c r="DP336" s="21" t="str">
        <f t="shared" si="513"/>
        <v/>
      </c>
      <c r="DQ336" s="21" t="str">
        <f t="shared" si="513"/>
        <v/>
      </c>
      <c r="DR336" s="21" t="str">
        <f t="shared" si="513"/>
        <v/>
      </c>
      <c r="DS336" s="17"/>
      <c r="DT336" s="17" t="str">
        <f t="shared" si="514"/>
        <v>Whyteleafe</v>
      </c>
      <c r="DU336" s="45">
        <f t="shared" si="528"/>
        <v>2</v>
      </c>
      <c r="DV336" s="46">
        <f t="shared" si="529"/>
        <v>1</v>
      </c>
      <c r="DW336" s="46">
        <f t="shared" si="530"/>
        <v>0</v>
      </c>
      <c r="DX336" s="46">
        <f t="shared" si="531"/>
        <v>0</v>
      </c>
      <c r="DY336" s="46">
        <f>COUNTIF(DC$328:DC$336,"A")</f>
        <v>1</v>
      </c>
      <c r="DZ336" s="46">
        <f>COUNTIF(DC$328:DC$336,"D")</f>
        <v>0</v>
      </c>
      <c r="EA336" s="46">
        <f>COUNTIF(DC$328:DC$336,"H")</f>
        <v>0</v>
      </c>
      <c r="EB336" s="45">
        <f t="shared" si="532"/>
        <v>2</v>
      </c>
      <c r="EC336" s="45">
        <f t="shared" si="515"/>
        <v>0</v>
      </c>
      <c r="ED336" s="45">
        <f t="shared" si="515"/>
        <v>0</v>
      </c>
      <c r="EE336" s="47">
        <f>SUM($AW336:$BT336)+SUM(CD$328:CD$336)</f>
        <v>7</v>
      </c>
      <c r="EF336" s="47">
        <f>SUM($BV336:$CS336)+SUM(BE$328:BE$336)</f>
        <v>4</v>
      </c>
      <c r="EG336" s="45">
        <f t="shared" si="533"/>
        <v>6</v>
      </c>
      <c r="EH336" s="47">
        <f t="shared" si="534"/>
        <v>3</v>
      </c>
      <c r="EI336" s="44"/>
      <c r="EJ336" s="46">
        <f t="shared" si="516"/>
        <v>16</v>
      </c>
      <c r="EK336" s="46">
        <f t="shared" si="517"/>
        <v>8</v>
      </c>
      <c r="EL336" s="46">
        <f t="shared" si="518"/>
        <v>1</v>
      </c>
      <c r="EM336" s="46">
        <f t="shared" si="519"/>
        <v>7</v>
      </c>
      <c r="EN336" s="46">
        <f t="shared" si="520"/>
        <v>36</v>
      </c>
      <c r="EO336" s="46">
        <f t="shared" si="521"/>
        <v>32</v>
      </c>
      <c r="EP336" s="46">
        <f t="shared" si="522"/>
        <v>25</v>
      </c>
      <c r="EQ336" s="46">
        <f t="shared" si="523"/>
        <v>4</v>
      </c>
      <c r="ER336" s="17"/>
      <c r="ES336" s="1">
        <f t="shared" si="535"/>
        <v>1</v>
      </c>
      <c r="ET336" s="1">
        <f t="shared" si="536"/>
        <v>1</v>
      </c>
      <c r="EU336" s="1">
        <f t="shared" si="524"/>
        <v>1</v>
      </c>
      <c r="EV336" s="1">
        <f t="shared" si="524"/>
        <v>1</v>
      </c>
      <c r="EW336" s="1">
        <f t="shared" si="524"/>
        <v>1</v>
      </c>
      <c r="EX336" s="1">
        <f t="shared" si="524"/>
        <v>1</v>
      </c>
      <c r="EY336" s="1">
        <f t="shared" si="524"/>
        <v>1</v>
      </c>
      <c r="EZ336" s="1">
        <f t="shared" si="524"/>
        <v>1</v>
      </c>
    </row>
    <row r="337" spans="1:164" x14ac:dyDescent="0.2">
      <c r="A337" s="115"/>
      <c r="B337" s="115"/>
      <c r="C337" s="145"/>
      <c r="D337" s="145"/>
      <c r="E337" s="145"/>
      <c r="F337" s="145"/>
      <c r="G337" s="24">
        <f>SUM(G326:G336)</f>
        <v>290</v>
      </c>
      <c r="H337" s="24">
        <f>SUM(H326:H336)</f>
        <v>290</v>
      </c>
      <c r="J337" s="24">
        <f>SUM(J326:J336)</f>
        <v>0</v>
      </c>
    </row>
    <row r="338" spans="1:164" ht="12" thickBot="1" x14ac:dyDescent="0.25">
      <c r="A338" s="17" t="s">
        <v>559</v>
      </c>
      <c r="B338" s="17"/>
      <c r="C338" s="20" t="s">
        <v>560</v>
      </c>
      <c r="D338" s="18"/>
      <c r="E338" s="18"/>
      <c r="F338" s="18"/>
      <c r="G338" s="18"/>
      <c r="H338" s="18"/>
      <c r="J338" s="18"/>
    </row>
    <row r="339" spans="1:164" ht="12" thickBot="1" x14ac:dyDescent="0.25">
      <c r="A339" s="146" t="s">
        <v>11</v>
      </c>
      <c r="B339" s="146" t="s">
        <v>12</v>
      </c>
      <c r="C339" s="147" t="s">
        <v>13</v>
      </c>
      <c r="D339" s="147" t="s">
        <v>14</v>
      </c>
      <c r="E339" s="147" t="s">
        <v>15</v>
      </c>
      <c r="F339" s="147" t="s">
        <v>16</v>
      </c>
      <c r="G339" s="147" t="s">
        <v>17</v>
      </c>
      <c r="H339" s="147" t="s">
        <v>18</v>
      </c>
      <c r="I339" s="147" t="s">
        <v>19</v>
      </c>
      <c r="J339" s="147" t="s">
        <v>97</v>
      </c>
      <c r="L339" s="30"/>
      <c r="M339" s="31" t="s">
        <v>561</v>
      </c>
      <c r="N339" s="31" t="s">
        <v>442</v>
      </c>
      <c r="O339" s="31" t="s">
        <v>513</v>
      </c>
      <c r="P339" s="33" t="s">
        <v>562</v>
      </c>
      <c r="Q339" s="31" t="s">
        <v>563</v>
      </c>
      <c r="R339" s="32" t="s">
        <v>267</v>
      </c>
      <c r="S339" s="31" t="s">
        <v>564</v>
      </c>
      <c r="T339" s="31" t="s">
        <v>470</v>
      </c>
      <c r="U339" s="31" t="s">
        <v>565</v>
      </c>
      <c r="V339" s="34" t="s">
        <v>566</v>
      </c>
      <c r="AA339" s="30"/>
      <c r="AB339" s="31" t="s">
        <v>561</v>
      </c>
      <c r="AC339" s="31" t="s">
        <v>442</v>
      </c>
      <c r="AD339" s="31" t="s">
        <v>513</v>
      </c>
      <c r="AE339" s="33" t="s">
        <v>562</v>
      </c>
      <c r="AF339" s="31" t="s">
        <v>563</v>
      </c>
      <c r="AG339" s="32" t="s">
        <v>267</v>
      </c>
      <c r="AH339" s="31" t="s">
        <v>564</v>
      </c>
      <c r="AI339" s="31" t="s">
        <v>470</v>
      </c>
      <c r="AJ339" s="31" t="s">
        <v>565</v>
      </c>
      <c r="AK339" s="34" t="s">
        <v>566</v>
      </c>
      <c r="AP339" s="1" t="s">
        <v>106</v>
      </c>
      <c r="DU339" s="21" t="s">
        <v>13</v>
      </c>
      <c r="DV339" s="21" t="s">
        <v>91</v>
      </c>
      <c r="DW339" s="21" t="s">
        <v>92</v>
      </c>
      <c r="DX339" s="21" t="s">
        <v>93</v>
      </c>
      <c r="DY339" s="21" t="s">
        <v>94</v>
      </c>
      <c r="DZ339" s="21" t="s">
        <v>95</v>
      </c>
      <c r="EA339" s="21" t="s">
        <v>96</v>
      </c>
      <c r="EB339" s="21" t="s">
        <v>14</v>
      </c>
      <c r="EC339" s="21" t="s">
        <v>15</v>
      </c>
      <c r="ED339" s="21" t="s">
        <v>16</v>
      </c>
      <c r="EE339" s="21" t="s">
        <v>17</v>
      </c>
      <c r="EF339" s="21" t="s">
        <v>18</v>
      </c>
      <c r="EG339" s="21" t="s">
        <v>19</v>
      </c>
      <c r="EH339" s="21" t="s">
        <v>97</v>
      </c>
      <c r="EI339" s="21"/>
      <c r="EJ339" s="21" t="s">
        <v>13</v>
      </c>
      <c r="EK339" s="21" t="s">
        <v>14</v>
      </c>
      <c r="EL339" s="21" t="s">
        <v>15</v>
      </c>
      <c r="EM339" s="21" t="s">
        <v>16</v>
      </c>
      <c r="EN339" s="21" t="s">
        <v>17</v>
      </c>
      <c r="EO339" s="21" t="s">
        <v>18</v>
      </c>
      <c r="EP339" s="21" t="s">
        <v>19</v>
      </c>
      <c r="EQ339" s="21" t="s">
        <v>97</v>
      </c>
    </row>
    <row r="340" spans="1:164" x14ac:dyDescent="0.2">
      <c r="A340" s="115">
        <v>1</v>
      </c>
      <c r="B340" s="149" t="s">
        <v>567</v>
      </c>
      <c r="C340" s="150">
        <v>18</v>
      </c>
      <c r="D340" s="150">
        <v>13</v>
      </c>
      <c r="E340" s="150">
        <v>3</v>
      </c>
      <c r="F340" s="150">
        <v>2</v>
      </c>
      <c r="G340" s="150">
        <v>47</v>
      </c>
      <c r="H340" s="150">
        <v>14</v>
      </c>
      <c r="I340" s="151">
        <v>42</v>
      </c>
      <c r="J340" s="152">
        <v>33</v>
      </c>
      <c r="L340" s="35" t="s">
        <v>568</v>
      </c>
      <c r="M340" s="36"/>
      <c r="N340" s="31"/>
      <c r="O340" s="31"/>
      <c r="P340" s="137"/>
      <c r="Q340" s="31"/>
      <c r="R340" s="32" t="s">
        <v>100</v>
      </c>
      <c r="S340" s="31"/>
      <c r="T340" s="31"/>
      <c r="U340" s="31"/>
      <c r="V340" s="34"/>
      <c r="AA340" s="35" t="s">
        <v>568</v>
      </c>
      <c r="AB340" s="36"/>
      <c r="AC340" s="31"/>
      <c r="AD340" s="31"/>
      <c r="AE340" s="137"/>
      <c r="AF340" s="31"/>
      <c r="AG340" s="32" t="s">
        <v>440</v>
      </c>
      <c r="AH340" s="31"/>
      <c r="AI340" s="31"/>
      <c r="AJ340" s="31"/>
      <c r="AK340" s="34"/>
      <c r="AW340" s="40"/>
      <c r="AX340" s="41" t="str">
        <f t="shared" ref="AX340:BF343" si="538">(IF(N340="","",(IF(MID(N340,2,1)="-",LEFT(N340,1),LEFT(N340,2)))+0))</f>
        <v/>
      </c>
      <c r="AY340" s="41" t="str">
        <f t="shared" si="538"/>
        <v/>
      </c>
      <c r="AZ340" s="41" t="str">
        <f t="shared" si="538"/>
        <v/>
      </c>
      <c r="BA340" s="41" t="str">
        <f t="shared" si="538"/>
        <v/>
      </c>
      <c r="BB340" s="41">
        <f t="shared" si="538"/>
        <v>2</v>
      </c>
      <c r="BC340" s="41" t="str">
        <f t="shared" si="538"/>
        <v/>
      </c>
      <c r="BD340" s="41" t="str">
        <f t="shared" si="538"/>
        <v/>
      </c>
      <c r="BE340" s="41" t="str">
        <f t="shared" si="538"/>
        <v/>
      </c>
      <c r="BF340" s="42" t="str">
        <f t="shared" si="538"/>
        <v/>
      </c>
      <c r="BM340" s="43"/>
      <c r="BN340" s="43"/>
      <c r="BO340" s="43"/>
      <c r="BP340" s="43" t="str">
        <f t="shared" ref="BP340:BT348" si="539">(IF(AQ340="","",(IF(MID(AQ340,2,1)="-",LEFT(AQ340,1),LEFT(AQ340,2)))+0))</f>
        <v/>
      </c>
      <c r="BQ340" s="43" t="str">
        <f t="shared" si="539"/>
        <v/>
      </c>
      <c r="BR340" s="43" t="str">
        <f t="shared" si="539"/>
        <v/>
      </c>
      <c r="BS340" s="43" t="str">
        <f t="shared" si="539"/>
        <v/>
      </c>
      <c r="BT340" s="43" t="str">
        <f t="shared" si="539"/>
        <v/>
      </c>
      <c r="BU340" s="44"/>
      <c r="BV340" s="40"/>
      <c r="BW340" s="41" t="str">
        <f t="shared" ref="BW340:CE343" si="540">(IF(N340="","",IF(RIGHT(N340,2)="10",RIGHT(N340,2),RIGHT(N340,1))+0))</f>
        <v/>
      </c>
      <c r="BX340" s="41" t="str">
        <f t="shared" si="540"/>
        <v/>
      </c>
      <c r="BY340" s="41" t="str">
        <f t="shared" si="540"/>
        <v/>
      </c>
      <c r="BZ340" s="41" t="str">
        <f t="shared" si="540"/>
        <v/>
      </c>
      <c r="CA340" s="41">
        <f t="shared" si="540"/>
        <v>2</v>
      </c>
      <c r="CB340" s="41" t="str">
        <f t="shared" si="540"/>
        <v/>
      </c>
      <c r="CC340" s="41" t="str">
        <f t="shared" si="540"/>
        <v/>
      </c>
      <c r="CD340" s="41" t="str">
        <f t="shared" si="540"/>
        <v/>
      </c>
      <c r="CE340" s="42" t="str">
        <f t="shared" si="540"/>
        <v/>
      </c>
      <c r="CL340" s="43"/>
      <c r="CM340" s="43"/>
      <c r="CN340" s="43"/>
      <c r="CO340" s="43" t="str">
        <f t="shared" ref="CO340:CS348" si="541">(IF(AQ340="","",IF(RIGHT(AQ340,2)="10",RIGHT(AQ340,2),RIGHT(AQ340,1))+0))</f>
        <v/>
      </c>
      <c r="CP340" s="43" t="str">
        <f t="shared" si="541"/>
        <v/>
      </c>
      <c r="CQ340" s="43" t="str">
        <f t="shared" si="541"/>
        <v/>
      </c>
      <c r="CR340" s="43" t="str">
        <f t="shared" si="541"/>
        <v/>
      </c>
      <c r="CS340" s="43" t="str">
        <f t="shared" si="541"/>
        <v/>
      </c>
      <c r="CU340" s="40"/>
      <c r="CV340" s="41" t="str">
        <f t="shared" ref="CV340:DD343" si="542">(IF(N340="","",IF(AX340&gt;BW340,"H",IF(AX340&lt;BW340,"A","D"))))</f>
        <v/>
      </c>
      <c r="CW340" s="41" t="str">
        <f t="shared" si="542"/>
        <v/>
      </c>
      <c r="CX340" s="41" t="str">
        <f t="shared" si="542"/>
        <v/>
      </c>
      <c r="CY340" s="41" t="str">
        <f t="shared" si="542"/>
        <v/>
      </c>
      <c r="CZ340" s="41" t="str">
        <f t="shared" si="542"/>
        <v>D</v>
      </c>
      <c r="DA340" s="41" t="str">
        <f t="shared" si="542"/>
        <v/>
      </c>
      <c r="DB340" s="41" t="str">
        <f t="shared" si="542"/>
        <v/>
      </c>
      <c r="DC340" s="41" t="str">
        <f t="shared" si="542"/>
        <v/>
      </c>
      <c r="DD340" s="42" t="str">
        <f t="shared" si="542"/>
        <v/>
      </c>
      <c r="DK340" s="43"/>
      <c r="DL340" s="43"/>
      <c r="DM340" s="43"/>
      <c r="DN340" s="21" t="str">
        <f t="shared" ref="DN340:DR348" si="543">(IF(AQ340="","",IF(BP340&gt;CO340,"H",IF(BP340&lt;CO340,"A","D"))))</f>
        <v/>
      </c>
      <c r="DO340" s="21" t="str">
        <f t="shared" si="543"/>
        <v/>
      </c>
      <c r="DP340" s="21" t="str">
        <f t="shared" si="543"/>
        <v/>
      </c>
      <c r="DQ340" s="21" t="str">
        <f t="shared" si="543"/>
        <v/>
      </c>
      <c r="DR340" s="21" t="str">
        <f t="shared" si="543"/>
        <v/>
      </c>
      <c r="DT340" s="17" t="str">
        <f t="shared" ref="DT340:DT349" si="544">L340</f>
        <v>Ashford Town (Middx)</v>
      </c>
      <c r="DU340" s="45">
        <f>SUM(EB340:ED340)</f>
        <v>2</v>
      </c>
      <c r="DV340" s="46">
        <f>COUNTIF($CU340:$DR340,"H")</f>
        <v>0</v>
      </c>
      <c r="DW340" s="46">
        <f>COUNTIF($CU340:$DR340,"D")</f>
        <v>1</v>
      </c>
      <c r="DX340" s="46">
        <f>COUNTIF($CU340:$DR340,"A")</f>
        <v>0</v>
      </c>
      <c r="DY340" s="46">
        <f>COUNTIF(CU$340:CU$349,"A")</f>
        <v>1</v>
      </c>
      <c r="DZ340" s="46">
        <f>COUNTIF(CU$340:CU$349,"D")</f>
        <v>0</v>
      </c>
      <c r="EA340" s="46">
        <f>COUNTIF(CU$340:CU$349,"H")</f>
        <v>0</v>
      </c>
      <c r="EB340" s="45">
        <f>DV340+DY340</f>
        <v>1</v>
      </c>
      <c r="EC340" s="45">
        <f t="shared" ref="EC340:ED349" si="545">DW340+DZ340</f>
        <v>1</v>
      </c>
      <c r="ED340" s="45">
        <f t="shared" si="545"/>
        <v>0</v>
      </c>
      <c r="EE340" s="47">
        <f>SUM($AW340:$BT340)+SUM(BV$340:BV$349)</f>
        <v>4</v>
      </c>
      <c r="EF340" s="47">
        <f>SUM($BV340:$CS340)+SUM(AW$340:AW$349)</f>
        <v>3</v>
      </c>
      <c r="EG340" s="45">
        <f>(EB340*3)+EC340</f>
        <v>4</v>
      </c>
      <c r="EH340" s="47">
        <f>EE340-EF340</f>
        <v>1</v>
      </c>
      <c r="EI340" s="44"/>
      <c r="EJ340" s="46">
        <f t="shared" ref="EJ340:EJ349" si="546">VLOOKUP($DT340,$B$340:$J$349,2,0)</f>
        <v>18</v>
      </c>
      <c r="EK340" s="46">
        <f t="shared" ref="EK340:EK349" si="547">VLOOKUP($DT340,$B$340:$J$349,3,0)</f>
        <v>13</v>
      </c>
      <c r="EL340" s="46">
        <f t="shared" ref="EL340:EL349" si="548">VLOOKUP($DT340,$B$340:$J$349,4,0)</f>
        <v>1</v>
      </c>
      <c r="EM340" s="46">
        <f t="shared" ref="EM340:EM349" si="549">VLOOKUP($DT340,$B$340:$J$349,5,0)</f>
        <v>4</v>
      </c>
      <c r="EN340" s="46">
        <f t="shared" ref="EN340:EN349" si="550">VLOOKUP($DT340,$B$340:$J$349,6,0)</f>
        <v>44</v>
      </c>
      <c r="EO340" s="46">
        <f t="shared" ref="EO340:EO349" si="551">VLOOKUP($DT340,$B$340:$J$349,7,0)</f>
        <v>20</v>
      </c>
      <c r="EP340" s="46">
        <f t="shared" ref="EP340:EP349" si="552">VLOOKUP($DT340,$B$340:$J$349,8,0)</f>
        <v>40</v>
      </c>
      <c r="EQ340" s="46">
        <f t="shared" ref="EQ340:EQ349" si="553">VLOOKUP($DT340,$B$340:$J$349,9,0)</f>
        <v>24</v>
      </c>
      <c r="ES340" s="1">
        <f>IF(DU340=EJ340,0,1)</f>
        <v>1</v>
      </c>
      <c r="ET340" s="1">
        <f>IF(EB340=EK340,0,1)</f>
        <v>1</v>
      </c>
      <c r="EU340" s="1">
        <f t="shared" ref="EU340:EZ349" si="554">IF(EC340=EL340,0,1)</f>
        <v>0</v>
      </c>
      <c r="EV340" s="1">
        <f t="shared" si="554"/>
        <v>1</v>
      </c>
      <c r="EW340" s="1">
        <f t="shared" si="554"/>
        <v>1</v>
      </c>
      <c r="EX340" s="1">
        <f t="shared" si="554"/>
        <v>1</v>
      </c>
      <c r="EY340" s="1">
        <f t="shared" si="554"/>
        <v>1</v>
      </c>
      <c r="EZ340" s="1">
        <f t="shared" si="554"/>
        <v>1</v>
      </c>
    </row>
    <row r="341" spans="1:164" x14ac:dyDescent="0.2">
      <c r="A341" s="115">
        <v>2</v>
      </c>
      <c r="B341" s="149" t="s">
        <v>568</v>
      </c>
      <c r="C341" s="150">
        <v>18</v>
      </c>
      <c r="D341" s="150">
        <v>13</v>
      </c>
      <c r="E341" s="150">
        <v>1</v>
      </c>
      <c r="F341" s="150">
        <v>4</v>
      </c>
      <c r="G341" s="150">
        <v>44</v>
      </c>
      <c r="H341" s="150">
        <v>20</v>
      </c>
      <c r="I341" s="151">
        <v>40</v>
      </c>
      <c r="J341" s="152">
        <v>24</v>
      </c>
      <c r="L341" s="48" t="s">
        <v>445</v>
      </c>
      <c r="M341" s="85"/>
      <c r="N341" s="50"/>
      <c r="O341" s="86"/>
      <c r="P341" s="103"/>
      <c r="Q341" s="86"/>
      <c r="R341" s="52" t="s">
        <v>184</v>
      </c>
      <c r="S341" s="53"/>
      <c r="T341" s="53"/>
      <c r="U341" s="53"/>
      <c r="V341" s="70"/>
      <c r="AA341" s="48" t="s">
        <v>445</v>
      </c>
      <c r="AB341" s="85"/>
      <c r="AC341" s="50"/>
      <c r="AD341" s="86"/>
      <c r="AE341" s="103"/>
      <c r="AF341" s="86"/>
      <c r="AG341" s="52" t="s">
        <v>569</v>
      </c>
      <c r="AH341" s="53"/>
      <c r="AI341" s="53"/>
      <c r="AJ341" s="53"/>
      <c r="AK341" s="70"/>
      <c r="AW341" s="58" t="str">
        <f t="shared" ref="AW341:AZ349" si="555">(IF(M341="","",(IF(MID(M341,2,1)="-",LEFT(M341,1),LEFT(M341,2)))+0))</f>
        <v/>
      </c>
      <c r="AX341" s="59"/>
      <c r="AY341" s="60" t="str">
        <f t="shared" si="538"/>
        <v/>
      </c>
      <c r="AZ341" s="60" t="str">
        <f t="shared" si="538"/>
        <v/>
      </c>
      <c r="BA341" s="60" t="str">
        <f t="shared" si="538"/>
        <v/>
      </c>
      <c r="BB341" s="60">
        <f t="shared" si="538"/>
        <v>1</v>
      </c>
      <c r="BC341" s="60" t="str">
        <f t="shared" si="538"/>
        <v/>
      </c>
      <c r="BD341" s="60" t="str">
        <f t="shared" si="538"/>
        <v/>
      </c>
      <c r="BE341" s="60" t="str">
        <f t="shared" si="538"/>
        <v/>
      </c>
      <c r="BF341" s="61" t="str">
        <f t="shared" si="538"/>
        <v/>
      </c>
      <c r="BM341" s="43"/>
      <c r="BN341" s="43"/>
      <c r="BO341" s="43"/>
      <c r="BP341" s="43" t="str">
        <f t="shared" si="539"/>
        <v/>
      </c>
      <c r="BQ341" s="43" t="str">
        <f t="shared" si="539"/>
        <v/>
      </c>
      <c r="BR341" s="43" t="str">
        <f t="shared" si="539"/>
        <v/>
      </c>
      <c r="BS341" s="43" t="str">
        <f t="shared" si="539"/>
        <v/>
      </c>
      <c r="BT341" s="43" t="str">
        <f t="shared" si="539"/>
        <v/>
      </c>
      <c r="BU341" s="44"/>
      <c r="BV341" s="58" t="str">
        <f t="shared" ref="BV341:BY349" si="556">(IF(M341="","",IF(RIGHT(M341,2)="10",RIGHT(M341,2),RIGHT(M341,1))+0))</f>
        <v/>
      </c>
      <c r="BW341" s="59"/>
      <c r="BX341" s="60" t="str">
        <f t="shared" si="540"/>
        <v/>
      </c>
      <c r="BY341" s="60" t="str">
        <f t="shared" si="540"/>
        <v/>
      </c>
      <c r="BZ341" s="60" t="str">
        <f t="shared" si="540"/>
        <v/>
      </c>
      <c r="CA341" s="60">
        <f t="shared" si="540"/>
        <v>2</v>
      </c>
      <c r="CB341" s="60" t="str">
        <f t="shared" si="540"/>
        <v/>
      </c>
      <c r="CC341" s="60" t="str">
        <f t="shared" si="540"/>
        <v/>
      </c>
      <c r="CD341" s="60" t="str">
        <f t="shared" si="540"/>
        <v/>
      </c>
      <c r="CE341" s="61" t="str">
        <f t="shared" si="540"/>
        <v/>
      </c>
      <c r="CL341" s="43"/>
      <c r="CM341" s="43"/>
      <c r="CN341" s="43"/>
      <c r="CO341" s="43" t="str">
        <f t="shared" si="541"/>
        <v/>
      </c>
      <c r="CP341" s="43" t="str">
        <f t="shared" si="541"/>
        <v/>
      </c>
      <c r="CQ341" s="43" t="str">
        <f t="shared" si="541"/>
        <v/>
      </c>
      <c r="CR341" s="43" t="str">
        <f t="shared" si="541"/>
        <v/>
      </c>
      <c r="CS341" s="43" t="str">
        <f t="shared" si="541"/>
        <v/>
      </c>
      <c r="CU341" s="58" t="str">
        <f t="shared" ref="CU341:CX349" si="557">(IF(M341="","",IF(AW341&gt;BV341,"H",IF(AW341&lt;BV341,"A","D"))))</f>
        <v/>
      </c>
      <c r="CV341" s="59"/>
      <c r="CW341" s="60" t="str">
        <f t="shared" si="542"/>
        <v/>
      </c>
      <c r="CX341" s="60" t="str">
        <f t="shared" si="542"/>
        <v/>
      </c>
      <c r="CY341" s="60" t="str">
        <f t="shared" si="542"/>
        <v/>
      </c>
      <c r="CZ341" s="60" t="str">
        <f t="shared" si="542"/>
        <v>A</v>
      </c>
      <c r="DA341" s="60" t="str">
        <f t="shared" si="542"/>
        <v/>
      </c>
      <c r="DB341" s="60" t="str">
        <f t="shared" si="542"/>
        <v/>
      </c>
      <c r="DC341" s="60" t="str">
        <f t="shared" si="542"/>
        <v/>
      </c>
      <c r="DD341" s="61" t="str">
        <f t="shared" si="542"/>
        <v/>
      </c>
      <c r="DK341" s="43"/>
      <c r="DL341" s="43"/>
      <c r="DM341" s="43"/>
      <c r="DN341" s="21" t="str">
        <f t="shared" si="543"/>
        <v/>
      </c>
      <c r="DO341" s="21" t="str">
        <f t="shared" si="543"/>
        <v/>
      </c>
      <c r="DP341" s="21" t="str">
        <f t="shared" si="543"/>
        <v/>
      </c>
      <c r="DQ341" s="21" t="str">
        <f t="shared" si="543"/>
        <v/>
      </c>
      <c r="DR341" s="21" t="str">
        <f t="shared" si="543"/>
        <v/>
      </c>
      <c r="DT341" s="17" t="str">
        <f t="shared" si="544"/>
        <v>Bedfont</v>
      </c>
      <c r="DU341" s="45">
        <f t="shared" ref="DU341:DU349" si="558">SUM(EB341:ED341)</f>
        <v>2</v>
      </c>
      <c r="DV341" s="46">
        <f t="shared" ref="DV341:DV349" si="559">COUNTIF($CU341:$DR341,"H")</f>
        <v>0</v>
      </c>
      <c r="DW341" s="46">
        <f t="shared" ref="DW341:DW349" si="560">COUNTIF($CU341:$DR341,"D")</f>
        <v>0</v>
      </c>
      <c r="DX341" s="46">
        <f t="shared" ref="DX341:DX349" si="561">COUNTIF($CU341:$DR341,"A")</f>
        <v>1</v>
      </c>
      <c r="DY341" s="46">
        <f>COUNTIF(CV$340:CV$349,"A")</f>
        <v>0</v>
      </c>
      <c r="DZ341" s="46">
        <f>COUNTIF(CV$340:CV$349,"D")</f>
        <v>1</v>
      </c>
      <c r="EA341" s="46">
        <f>COUNTIF(CV$340:CV$349,"H")</f>
        <v>0</v>
      </c>
      <c r="EB341" s="45">
        <f t="shared" ref="EB341:EB349" si="562">DV341+DY341</f>
        <v>0</v>
      </c>
      <c r="EC341" s="45">
        <f t="shared" si="545"/>
        <v>1</v>
      </c>
      <c r="ED341" s="45">
        <f t="shared" si="545"/>
        <v>1</v>
      </c>
      <c r="EE341" s="47">
        <f>SUM($AW341:$BT341)+SUM(BW$340:BW$349)</f>
        <v>2</v>
      </c>
      <c r="EF341" s="47">
        <f>SUM($BV341:$CS341)+SUM(AX$340:AX$349)</f>
        <v>3</v>
      </c>
      <c r="EG341" s="45">
        <f t="shared" ref="EG341:EG349" si="563">(EB341*3)+EC341</f>
        <v>1</v>
      </c>
      <c r="EH341" s="47">
        <f t="shared" ref="EH341:EH349" si="564">EE341-EF341</f>
        <v>-1</v>
      </c>
      <c r="EI341" s="44"/>
      <c r="EJ341" s="46">
        <f t="shared" si="546"/>
        <v>18</v>
      </c>
      <c r="EK341" s="46">
        <f t="shared" si="547"/>
        <v>4</v>
      </c>
      <c r="EL341" s="46">
        <f t="shared" si="548"/>
        <v>3</v>
      </c>
      <c r="EM341" s="46">
        <f t="shared" si="549"/>
        <v>11</v>
      </c>
      <c r="EN341" s="46">
        <f t="shared" si="550"/>
        <v>22</v>
      </c>
      <c r="EO341" s="46">
        <f t="shared" si="551"/>
        <v>31</v>
      </c>
      <c r="EP341" s="46">
        <f t="shared" si="552"/>
        <v>15</v>
      </c>
      <c r="EQ341" s="46">
        <f t="shared" si="553"/>
        <v>-9</v>
      </c>
      <c r="ES341" s="1">
        <f t="shared" ref="ES341:ES349" si="565">IF(DU341=EJ341,0,1)</f>
        <v>1</v>
      </c>
      <c r="ET341" s="1">
        <f t="shared" ref="ET341:ET349" si="566">IF(EB341=EK341,0,1)</f>
        <v>1</v>
      </c>
      <c r="EU341" s="1">
        <f t="shared" si="554"/>
        <v>1</v>
      </c>
      <c r="EV341" s="1">
        <f t="shared" si="554"/>
        <v>1</v>
      </c>
      <c r="EW341" s="1">
        <f t="shared" si="554"/>
        <v>1</v>
      </c>
      <c r="EX341" s="1">
        <f t="shared" si="554"/>
        <v>1</v>
      </c>
      <c r="EY341" s="1">
        <f t="shared" si="554"/>
        <v>1</v>
      </c>
      <c r="EZ341" s="1">
        <f t="shared" si="554"/>
        <v>1</v>
      </c>
    </row>
    <row r="342" spans="1:164" x14ac:dyDescent="0.2">
      <c r="A342" s="115">
        <v>3</v>
      </c>
      <c r="B342" s="149" t="s">
        <v>525</v>
      </c>
      <c r="C342" s="150">
        <v>18</v>
      </c>
      <c r="D342" s="150">
        <v>8</v>
      </c>
      <c r="E342" s="150">
        <v>4</v>
      </c>
      <c r="F342" s="150">
        <v>6</v>
      </c>
      <c r="G342" s="150">
        <v>41</v>
      </c>
      <c r="H342" s="150">
        <v>35</v>
      </c>
      <c r="I342" s="151">
        <v>28</v>
      </c>
      <c r="J342" s="152">
        <v>6</v>
      </c>
      <c r="L342" s="48" t="s">
        <v>525</v>
      </c>
      <c r="M342" s="85"/>
      <c r="N342" s="86"/>
      <c r="O342" s="50"/>
      <c r="P342" s="103"/>
      <c r="Q342" s="86"/>
      <c r="R342" s="52" t="s">
        <v>131</v>
      </c>
      <c r="S342" s="86"/>
      <c r="T342" s="86"/>
      <c r="U342" s="86"/>
      <c r="V342" s="90"/>
      <c r="AA342" s="48" t="s">
        <v>525</v>
      </c>
      <c r="AB342" s="85"/>
      <c r="AC342" s="86"/>
      <c r="AD342" s="50"/>
      <c r="AE342" s="103"/>
      <c r="AF342" s="86"/>
      <c r="AG342" s="52" t="s">
        <v>360</v>
      </c>
      <c r="AH342" s="86"/>
      <c r="AI342" s="86"/>
      <c r="AJ342" s="86"/>
      <c r="AK342" s="90"/>
      <c r="AW342" s="58" t="str">
        <f t="shared" si="555"/>
        <v/>
      </c>
      <c r="AX342" s="60" t="str">
        <f t="shared" si="555"/>
        <v/>
      </c>
      <c r="AY342" s="59"/>
      <c r="AZ342" s="60" t="str">
        <f t="shared" si="538"/>
        <v/>
      </c>
      <c r="BA342" s="60" t="str">
        <f t="shared" si="538"/>
        <v/>
      </c>
      <c r="BB342" s="60">
        <f t="shared" si="538"/>
        <v>0</v>
      </c>
      <c r="BC342" s="60" t="str">
        <f t="shared" si="538"/>
        <v/>
      </c>
      <c r="BD342" s="60" t="str">
        <f t="shared" si="538"/>
        <v/>
      </c>
      <c r="BE342" s="60" t="str">
        <f t="shared" si="538"/>
        <v/>
      </c>
      <c r="BF342" s="61" t="str">
        <f t="shared" si="538"/>
        <v/>
      </c>
      <c r="BM342" s="43"/>
      <c r="BN342" s="43"/>
      <c r="BO342" s="43"/>
      <c r="BP342" s="43" t="str">
        <f t="shared" si="539"/>
        <v/>
      </c>
      <c r="BQ342" s="43" t="str">
        <f t="shared" si="539"/>
        <v/>
      </c>
      <c r="BR342" s="43" t="str">
        <f t="shared" si="539"/>
        <v/>
      </c>
      <c r="BS342" s="43" t="str">
        <f t="shared" si="539"/>
        <v/>
      </c>
      <c r="BT342" s="43" t="str">
        <f t="shared" si="539"/>
        <v/>
      </c>
      <c r="BU342" s="44"/>
      <c r="BV342" s="58" t="str">
        <f t="shared" si="556"/>
        <v/>
      </c>
      <c r="BW342" s="60" t="str">
        <f t="shared" si="556"/>
        <v/>
      </c>
      <c r="BX342" s="59"/>
      <c r="BY342" s="60" t="str">
        <f t="shared" si="540"/>
        <v/>
      </c>
      <c r="BZ342" s="60" t="str">
        <f t="shared" si="540"/>
        <v/>
      </c>
      <c r="CA342" s="60">
        <f t="shared" si="540"/>
        <v>1</v>
      </c>
      <c r="CB342" s="60" t="str">
        <f t="shared" si="540"/>
        <v/>
      </c>
      <c r="CC342" s="60" t="str">
        <f t="shared" si="540"/>
        <v/>
      </c>
      <c r="CD342" s="60" t="str">
        <f t="shared" si="540"/>
        <v/>
      </c>
      <c r="CE342" s="61" t="str">
        <f t="shared" si="540"/>
        <v/>
      </c>
      <c r="CL342" s="43"/>
      <c r="CM342" s="43"/>
      <c r="CN342" s="43"/>
      <c r="CO342" s="43" t="str">
        <f t="shared" si="541"/>
        <v/>
      </c>
      <c r="CP342" s="43" t="str">
        <f t="shared" si="541"/>
        <v/>
      </c>
      <c r="CQ342" s="43" t="str">
        <f t="shared" si="541"/>
        <v/>
      </c>
      <c r="CR342" s="43" t="str">
        <f t="shared" si="541"/>
        <v/>
      </c>
      <c r="CS342" s="43" t="str">
        <f t="shared" si="541"/>
        <v/>
      </c>
      <c r="CU342" s="58" t="str">
        <f t="shared" si="557"/>
        <v/>
      </c>
      <c r="CV342" s="60" t="str">
        <f t="shared" si="557"/>
        <v/>
      </c>
      <c r="CW342" s="59"/>
      <c r="CX342" s="60" t="str">
        <f t="shared" si="542"/>
        <v/>
      </c>
      <c r="CY342" s="60" t="str">
        <f t="shared" si="542"/>
        <v/>
      </c>
      <c r="CZ342" s="60" t="str">
        <f t="shared" si="542"/>
        <v>A</v>
      </c>
      <c r="DA342" s="60" t="str">
        <f t="shared" si="542"/>
        <v/>
      </c>
      <c r="DB342" s="60" t="str">
        <f t="shared" si="542"/>
        <v/>
      </c>
      <c r="DC342" s="60" t="str">
        <f t="shared" si="542"/>
        <v/>
      </c>
      <c r="DD342" s="61" t="str">
        <f t="shared" si="542"/>
        <v/>
      </c>
      <c r="DK342" s="43"/>
      <c r="DL342" s="43"/>
      <c r="DM342" s="43"/>
      <c r="DN342" s="21" t="str">
        <f t="shared" si="543"/>
        <v/>
      </c>
      <c r="DO342" s="21" t="str">
        <f t="shared" si="543"/>
        <v/>
      </c>
      <c r="DP342" s="21" t="str">
        <f t="shared" si="543"/>
        <v/>
      </c>
      <c r="DQ342" s="21" t="str">
        <f t="shared" si="543"/>
        <v/>
      </c>
      <c r="DR342" s="21" t="str">
        <f t="shared" si="543"/>
        <v/>
      </c>
      <c r="DT342" s="17" t="str">
        <f t="shared" si="544"/>
        <v>Cobham</v>
      </c>
      <c r="DU342" s="45">
        <f t="shared" si="558"/>
        <v>2</v>
      </c>
      <c r="DV342" s="46">
        <f t="shared" si="559"/>
        <v>0</v>
      </c>
      <c r="DW342" s="46">
        <f t="shared" si="560"/>
        <v>0</v>
      </c>
      <c r="DX342" s="46">
        <f t="shared" si="561"/>
        <v>1</v>
      </c>
      <c r="DY342" s="46">
        <f>COUNTIF(CW$340:CW$349,"A")</f>
        <v>0</v>
      </c>
      <c r="DZ342" s="46">
        <f>COUNTIF(CW$340:CW$349,"D")</f>
        <v>1</v>
      </c>
      <c r="EA342" s="46">
        <f>COUNTIF(CW$340:CW$349,"H")</f>
        <v>0</v>
      </c>
      <c r="EB342" s="45">
        <f t="shared" si="562"/>
        <v>0</v>
      </c>
      <c r="EC342" s="45">
        <f t="shared" si="545"/>
        <v>1</v>
      </c>
      <c r="ED342" s="45">
        <f t="shared" si="545"/>
        <v>1</v>
      </c>
      <c r="EE342" s="47">
        <f>SUM($AW342:$BT342)+SUM(BX$340:BX$349)</f>
        <v>3</v>
      </c>
      <c r="EF342" s="47">
        <f>SUM($BV342:$CS342)+SUM(AY$340:AY$349)</f>
        <v>4</v>
      </c>
      <c r="EG342" s="45">
        <f t="shared" si="563"/>
        <v>1</v>
      </c>
      <c r="EH342" s="47">
        <f t="shared" si="564"/>
        <v>-1</v>
      </c>
      <c r="EI342" s="44"/>
      <c r="EJ342" s="46">
        <f t="shared" si="546"/>
        <v>18</v>
      </c>
      <c r="EK342" s="46">
        <f t="shared" si="547"/>
        <v>8</v>
      </c>
      <c r="EL342" s="46">
        <f t="shared" si="548"/>
        <v>4</v>
      </c>
      <c r="EM342" s="46">
        <f t="shared" si="549"/>
        <v>6</v>
      </c>
      <c r="EN342" s="46">
        <f t="shared" si="550"/>
        <v>41</v>
      </c>
      <c r="EO342" s="46">
        <f t="shared" si="551"/>
        <v>35</v>
      </c>
      <c r="EP342" s="46">
        <f t="shared" si="552"/>
        <v>28</v>
      </c>
      <c r="EQ342" s="46">
        <f t="shared" si="553"/>
        <v>6</v>
      </c>
      <c r="ES342" s="1">
        <f t="shared" si="565"/>
        <v>1</v>
      </c>
      <c r="ET342" s="1">
        <f t="shared" si="566"/>
        <v>1</v>
      </c>
      <c r="EU342" s="1">
        <f t="shared" si="554"/>
        <v>1</v>
      </c>
      <c r="EV342" s="1">
        <f t="shared" si="554"/>
        <v>1</v>
      </c>
      <c r="EW342" s="1">
        <f t="shared" si="554"/>
        <v>1</v>
      </c>
      <c r="EX342" s="1">
        <f t="shared" si="554"/>
        <v>1</v>
      </c>
      <c r="EY342" s="1">
        <f t="shared" si="554"/>
        <v>1</v>
      </c>
      <c r="EZ342" s="1">
        <f t="shared" si="554"/>
        <v>1</v>
      </c>
    </row>
    <row r="343" spans="1:164" x14ac:dyDescent="0.2">
      <c r="A343" s="115">
        <v>4</v>
      </c>
      <c r="B343" s="149" t="s">
        <v>570</v>
      </c>
      <c r="C343" s="150">
        <v>18</v>
      </c>
      <c r="D343" s="150">
        <v>8</v>
      </c>
      <c r="E343" s="150">
        <v>3</v>
      </c>
      <c r="F343" s="150">
        <v>7</v>
      </c>
      <c r="G343" s="150">
        <v>34</v>
      </c>
      <c r="H343" s="150">
        <v>33</v>
      </c>
      <c r="I343" s="151">
        <v>27</v>
      </c>
      <c r="J343" s="152">
        <v>1</v>
      </c>
      <c r="L343" s="48" t="s">
        <v>570</v>
      </c>
      <c r="M343" s="102"/>
      <c r="N343" s="103"/>
      <c r="O343" s="103"/>
      <c r="P343" s="50"/>
      <c r="Q343" s="103"/>
      <c r="R343" s="52" t="s">
        <v>123</v>
      </c>
      <c r="S343" s="103"/>
      <c r="T343" s="103"/>
      <c r="U343" s="103"/>
      <c r="V343" s="104"/>
      <c r="AA343" s="48" t="s">
        <v>570</v>
      </c>
      <c r="AB343" s="102"/>
      <c r="AC343" s="103"/>
      <c r="AD343" s="103"/>
      <c r="AE343" s="50"/>
      <c r="AF343" s="103"/>
      <c r="AG343" s="52" t="s">
        <v>361</v>
      </c>
      <c r="AH343" s="103"/>
      <c r="AI343" s="103"/>
      <c r="AJ343" s="103"/>
      <c r="AK343" s="104"/>
      <c r="AW343" s="58" t="str">
        <f t="shared" si="555"/>
        <v/>
      </c>
      <c r="AX343" s="60" t="str">
        <f t="shared" si="555"/>
        <v/>
      </c>
      <c r="AY343" s="60" t="str">
        <f t="shared" si="555"/>
        <v/>
      </c>
      <c r="AZ343" s="59"/>
      <c r="BA343" s="60" t="str">
        <f t="shared" si="538"/>
        <v/>
      </c>
      <c r="BB343" s="60">
        <f t="shared" si="538"/>
        <v>3</v>
      </c>
      <c r="BC343" s="60" t="str">
        <f t="shared" si="538"/>
        <v/>
      </c>
      <c r="BD343" s="60" t="str">
        <f t="shared" si="538"/>
        <v/>
      </c>
      <c r="BE343" s="60" t="str">
        <f t="shared" si="538"/>
        <v/>
      </c>
      <c r="BF343" s="61" t="str">
        <f t="shared" si="538"/>
        <v/>
      </c>
      <c r="BM343" s="43"/>
      <c r="BN343" s="43"/>
      <c r="BO343" s="43"/>
      <c r="BP343" s="43" t="str">
        <f t="shared" si="539"/>
        <v/>
      </c>
      <c r="BQ343" s="43" t="str">
        <f t="shared" si="539"/>
        <v/>
      </c>
      <c r="BR343" s="43" t="str">
        <f t="shared" si="539"/>
        <v/>
      </c>
      <c r="BS343" s="43" t="str">
        <f t="shared" si="539"/>
        <v/>
      </c>
      <c r="BT343" s="43" t="str">
        <f t="shared" si="539"/>
        <v/>
      </c>
      <c r="BU343" s="44"/>
      <c r="BV343" s="58" t="str">
        <f t="shared" si="556"/>
        <v/>
      </c>
      <c r="BW343" s="60" t="str">
        <f t="shared" si="556"/>
        <v/>
      </c>
      <c r="BX343" s="60" t="str">
        <f t="shared" si="556"/>
        <v/>
      </c>
      <c r="BY343" s="59"/>
      <c r="BZ343" s="60" t="str">
        <f t="shared" si="540"/>
        <v/>
      </c>
      <c r="CA343" s="60">
        <f t="shared" si="540"/>
        <v>1</v>
      </c>
      <c r="CB343" s="60" t="str">
        <f t="shared" si="540"/>
        <v/>
      </c>
      <c r="CC343" s="60" t="str">
        <f t="shared" si="540"/>
        <v/>
      </c>
      <c r="CD343" s="60" t="str">
        <f t="shared" si="540"/>
        <v/>
      </c>
      <c r="CE343" s="61" t="str">
        <f t="shared" si="540"/>
        <v/>
      </c>
      <c r="CL343" s="43"/>
      <c r="CM343" s="43"/>
      <c r="CN343" s="43"/>
      <c r="CO343" s="43" t="str">
        <f t="shared" si="541"/>
        <v/>
      </c>
      <c r="CP343" s="43" t="str">
        <f t="shared" si="541"/>
        <v/>
      </c>
      <c r="CQ343" s="43" t="str">
        <f t="shared" si="541"/>
        <v/>
      </c>
      <c r="CR343" s="43" t="str">
        <f t="shared" si="541"/>
        <v/>
      </c>
      <c r="CS343" s="43" t="str">
        <f t="shared" si="541"/>
        <v/>
      </c>
      <c r="CU343" s="58" t="str">
        <f t="shared" si="557"/>
        <v/>
      </c>
      <c r="CV343" s="60" t="str">
        <f t="shared" si="557"/>
        <v/>
      </c>
      <c r="CW343" s="60" t="str">
        <f t="shared" si="557"/>
        <v/>
      </c>
      <c r="CX343" s="59"/>
      <c r="CY343" s="60" t="str">
        <f t="shared" si="542"/>
        <v/>
      </c>
      <c r="CZ343" s="60" t="str">
        <f t="shared" si="542"/>
        <v>H</v>
      </c>
      <c r="DA343" s="60" t="str">
        <f t="shared" si="542"/>
        <v/>
      </c>
      <c r="DB343" s="60" t="str">
        <f t="shared" si="542"/>
        <v/>
      </c>
      <c r="DC343" s="60" t="str">
        <f t="shared" si="542"/>
        <v/>
      </c>
      <c r="DD343" s="61" t="str">
        <f t="shared" si="542"/>
        <v/>
      </c>
      <c r="DK343" s="43"/>
      <c r="DL343" s="43"/>
      <c r="DM343" s="43"/>
      <c r="DN343" s="21" t="str">
        <f t="shared" si="543"/>
        <v/>
      </c>
      <c r="DO343" s="21" t="str">
        <f t="shared" si="543"/>
        <v/>
      </c>
      <c r="DP343" s="21" t="str">
        <f t="shared" si="543"/>
        <v/>
      </c>
      <c r="DQ343" s="21" t="str">
        <f t="shared" si="543"/>
        <v/>
      </c>
      <c r="DR343" s="21" t="str">
        <f t="shared" si="543"/>
        <v/>
      </c>
      <c r="DT343" s="17" t="str">
        <f t="shared" si="544"/>
        <v>Colliers Wood</v>
      </c>
      <c r="DU343" s="45">
        <f t="shared" si="558"/>
        <v>2</v>
      </c>
      <c r="DV343" s="46">
        <f t="shared" si="559"/>
        <v>1</v>
      </c>
      <c r="DW343" s="46">
        <f t="shared" si="560"/>
        <v>0</v>
      </c>
      <c r="DX343" s="46">
        <f t="shared" si="561"/>
        <v>0</v>
      </c>
      <c r="DY343" s="46">
        <f>COUNTIF(CX$340:CX$349,"A")</f>
        <v>0</v>
      </c>
      <c r="DZ343" s="46">
        <f>COUNTIF(CX$340:CX$349,"D")</f>
        <v>1</v>
      </c>
      <c r="EA343" s="46">
        <f>COUNTIF(CX$340:CX$349,"H")</f>
        <v>0</v>
      </c>
      <c r="EB343" s="45">
        <f t="shared" si="562"/>
        <v>1</v>
      </c>
      <c r="EC343" s="45">
        <f t="shared" si="545"/>
        <v>1</v>
      </c>
      <c r="ED343" s="45">
        <f t="shared" si="545"/>
        <v>0</v>
      </c>
      <c r="EE343" s="47">
        <f>SUM($AW343:$BT343)+SUM(BY$340:BY$349)</f>
        <v>5</v>
      </c>
      <c r="EF343" s="47">
        <f>SUM($BV343:$CS343)+SUM(AZ$340:AZ$349)</f>
        <v>3</v>
      </c>
      <c r="EG343" s="45">
        <f t="shared" si="563"/>
        <v>4</v>
      </c>
      <c r="EH343" s="47">
        <f t="shared" si="564"/>
        <v>2</v>
      </c>
      <c r="EI343" s="44"/>
      <c r="EJ343" s="46">
        <f t="shared" si="546"/>
        <v>18</v>
      </c>
      <c r="EK343" s="46">
        <f t="shared" si="547"/>
        <v>8</v>
      </c>
      <c r="EL343" s="46">
        <f t="shared" si="548"/>
        <v>3</v>
      </c>
      <c r="EM343" s="46">
        <f t="shared" si="549"/>
        <v>7</v>
      </c>
      <c r="EN343" s="46">
        <f t="shared" si="550"/>
        <v>34</v>
      </c>
      <c r="EO343" s="46">
        <f t="shared" si="551"/>
        <v>33</v>
      </c>
      <c r="EP343" s="46">
        <f t="shared" si="552"/>
        <v>27</v>
      </c>
      <c r="EQ343" s="46">
        <f t="shared" si="553"/>
        <v>1</v>
      </c>
      <c r="ES343" s="1">
        <f t="shared" si="565"/>
        <v>1</v>
      </c>
      <c r="ET343" s="1">
        <f t="shared" si="566"/>
        <v>1</v>
      </c>
      <c r="EU343" s="1">
        <f t="shared" si="554"/>
        <v>1</v>
      </c>
      <c r="EV343" s="1">
        <f t="shared" si="554"/>
        <v>1</v>
      </c>
      <c r="EW343" s="1">
        <f t="shared" si="554"/>
        <v>1</v>
      </c>
      <c r="EX343" s="1">
        <f t="shared" si="554"/>
        <v>1</v>
      </c>
      <c r="EY343" s="1">
        <f t="shared" si="554"/>
        <v>1</v>
      </c>
      <c r="EZ343" s="1">
        <f t="shared" si="554"/>
        <v>1</v>
      </c>
    </row>
    <row r="344" spans="1:164" x14ac:dyDescent="0.2">
      <c r="A344" s="115">
        <v>5</v>
      </c>
      <c r="B344" s="149" t="s">
        <v>571</v>
      </c>
      <c r="C344" s="150">
        <v>18</v>
      </c>
      <c r="D344" s="150">
        <v>7</v>
      </c>
      <c r="E344" s="150">
        <v>5</v>
      </c>
      <c r="F344" s="150">
        <v>6</v>
      </c>
      <c r="G344" s="150">
        <v>20</v>
      </c>
      <c r="H344" s="150">
        <v>24</v>
      </c>
      <c r="I344" s="151">
        <v>26</v>
      </c>
      <c r="J344" s="152">
        <v>-4</v>
      </c>
      <c r="L344" s="48" t="s">
        <v>563</v>
      </c>
      <c r="M344" s="85"/>
      <c r="N344" s="86"/>
      <c r="O344" s="86"/>
      <c r="P344" s="103"/>
      <c r="Q344" s="50"/>
      <c r="R344" s="52" t="s">
        <v>185</v>
      </c>
      <c r="S344" s="86"/>
      <c r="T344" s="86"/>
      <c r="U344" s="86"/>
      <c r="V344" s="90"/>
      <c r="AA344" s="48" t="s">
        <v>563</v>
      </c>
      <c r="AB344" s="85"/>
      <c r="AC344" s="86"/>
      <c r="AD344" s="86"/>
      <c r="AE344" s="103"/>
      <c r="AF344" s="50"/>
      <c r="AG344" s="52" t="s">
        <v>300</v>
      </c>
      <c r="AH344" s="86"/>
      <c r="AI344" s="86"/>
      <c r="AJ344" s="86"/>
      <c r="AK344" s="90"/>
      <c r="AW344" s="58" t="str">
        <f t="shared" si="555"/>
        <v/>
      </c>
      <c r="AX344" s="60" t="str">
        <f t="shared" si="555"/>
        <v/>
      </c>
      <c r="AY344" s="60" t="str">
        <f t="shared" si="555"/>
        <v/>
      </c>
      <c r="AZ344" s="60" t="str">
        <f t="shared" si="555"/>
        <v/>
      </c>
      <c r="BA344" s="59"/>
      <c r="BB344" s="60">
        <f>(IF(R344="","",(IF(MID(R344,2,1)="-",LEFT(R344,1),LEFT(R344,2)))+0))</f>
        <v>0</v>
      </c>
      <c r="BC344" s="60" t="str">
        <f>(IF(S344="","",(IF(MID(S344,2,1)="-",LEFT(S344,1),LEFT(S344,2)))+0))</f>
        <v/>
      </c>
      <c r="BD344" s="60" t="str">
        <f>(IF(T344="","",(IF(MID(T344,2,1)="-",LEFT(T344,1),LEFT(T344,2)))+0))</f>
        <v/>
      </c>
      <c r="BE344" s="60" t="str">
        <f>(IF(U344="","",(IF(MID(U344,2,1)="-",LEFT(U344,1),LEFT(U344,2)))+0))</f>
        <v/>
      </c>
      <c r="BF344" s="61" t="str">
        <f>(IF(V344="","",(IF(MID(V344,2,1)="-",LEFT(V344,1),LEFT(V344,2)))+0))</f>
        <v/>
      </c>
      <c r="BM344" s="43"/>
      <c r="BN344" s="43"/>
      <c r="BO344" s="43"/>
      <c r="BP344" s="43" t="str">
        <f t="shared" si="539"/>
        <v/>
      </c>
      <c r="BQ344" s="43" t="str">
        <f t="shared" si="539"/>
        <v/>
      </c>
      <c r="BR344" s="43" t="str">
        <f t="shared" si="539"/>
        <v/>
      </c>
      <c r="BS344" s="43" t="str">
        <f t="shared" si="539"/>
        <v/>
      </c>
      <c r="BT344" s="43" t="str">
        <f t="shared" si="539"/>
        <v/>
      </c>
      <c r="BU344" s="44"/>
      <c r="BV344" s="58" t="str">
        <f t="shared" si="556"/>
        <v/>
      </c>
      <c r="BW344" s="60" t="str">
        <f t="shared" si="556"/>
        <v/>
      </c>
      <c r="BX344" s="60" t="str">
        <f t="shared" si="556"/>
        <v/>
      </c>
      <c r="BY344" s="60" t="str">
        <f t="shared" si="556"/>
        <v/>
      </c>
      <c r="BZ344" s="59"/>
      <c r="CA344" s="60">
        <f>(IF(R344="","",IF(RIGHT(R344,2)="10",RIGHT(R344,2),RIGHT(R344,1))+0))</f>
        <v>4</v>
      </c>
      <c r="CB344" s="60" t="str">
        <f>(IF(S344="","",IF(RIGHT(S344,2)="10",RIGHT(S344,2),RIGHT(S344,1))+0))</f>
        <v/>
      </c>
      <c r="CC344" s="60" t="str">
        <f>(IF(T344="","",IF(RIGHT(T344,2)="10",RIGHT(T344,2),RIGHT(T344,1))+0))</f>
        <v/>
      </c>
      <c r="CD344" s="60" t="str">
        <f>(IF(U344="","",IF(RIGHT(U344,2)="10",RIGHT(U344,2),RIGHT(U344,1))+0))</f>
        <v/>
      </c>
      <c r="CE344" s="61" t="str">
        <f>(IF(V344="","",IF(RIGHT(V344,2)="10",RIGHT(V344,2),RIGHT(V344,1))+0))</f>
        <v/>
      </c>
      <c r="CL344" s="43"/>
      <c r="CM344" s="43"/>
      <c r="CN344" s="43"/>
      <c r="CO344" s="43" t="str">
        <f t="shared" si="541"/>
        <v/>
      </c>
      <c r="CP344" s="43" t="str">
        <f t="shared" si="541"/>
        <v/>
      </c>
      <c r="CQ344" s="43" t="str">
        <f t="shared" si="541"/>
        <v/>
      </c>
      <c r="CR344" s="43" t="str">
        <f t="shared" si="541"/>
        <v/>
      </c>
      <c r="CS344" s="43" t="str">
        <f t="shared" si="541"/>
        <v/>
      </c>
      <c r="CU344" s="58" t="str">
        <f t="shared" si="557"/>
        <v/>
      </c>
      <c r="CV344" s="60" t="str">
        <f t="shared" si="557"/>
        <v/>
      </c>
      <c r="CW344" s="60" t="str">
        <f t="shared" si="557"/>
        <v/>
      </c>
      <c r="CX344" s="60" t="str">
        <f t="shared" si="557"/>
        <v/>
      </c>
      <c r="CY344" s="59"/>
      <c r="CZ344" s="60" t="str">
        <f>(IF(R344="","",IF(BB344&gt;CA344,"H",IF(BB344&lt;CA344,"A","D"))))</f>
        <v>A</v>
      </c>
      <c r="DA344" s="60" t="str">
        <f>(IF(S344="","",IF(BC344&gt;CB344,"H",IF(BC344&lt;CB344,"A","D"))))</f>
        <v/>
      </c>
      <c r="DB344" s="60" t="str">
        <f>(IF(T344="","",IF(BD344&gt;CC344,"H",IF(BD344&lt;CC344,"A","D"))))</f>
        <v/>
      </c>
      <c r="DC344" s="60" t="str">
        <f>(IF(U344="","",IF(BE344&gt;CD344,"H",IF(BE344&lt;CD344,"A","D"))))</f>
        <v/>
      </c>
      <c r="DD344" s="61" t="str">
        <f>(IF(V344="","",IF(BF344&gt;CE344,"H",IF(BF344&lt;CE344,"A","D"))))</f>
        <v/>
      </c>
      <c r="DK344" s="43"/>
      <c r="DL344" s="43"/>
      <c r="DM344" s="43"/>
      <c r="DN344" s="21" t="str">
        <f t="shared" si="543"/>
        <v/>
      </c>
      <c r="DO344" s="21" t="str">
        <f t="shared" si="543"/>
        <v/>
      </c>
      <c r="DP344" s="21" t="str">
        <f t="shared" si="543"/>
        <v/>
      </c>
      <c r="DQ344" s="21" t="str">
        <f t="shared" si="543"/>
        <v/>
      </c>
      <c r="DR344" s="21" t="str">
        <f t="shared" si="543"/>
        <v/>
      </c>
      <c r="DT344" s="17" t="str">
        <f t="shared" si="544"/>
        <v>Cove</v>
      </c>
      <c r="DU344" s="45">
        <f t="shared" si="558"/>
        <v>2</v>
      </c>
      <c r="DV344" s="46">
        <f t="shared" si="559"/>
        <v>0</v>
      </c>
      <c r="DW344" s="46">
        <f t="shared" si="560"/>
        <v>0</v>
      </c>
      <c r="DX344" s="46">
        <f t="shared" si="561"/>
        <v>1</v>
      </c>
      <c r="DY344" s="46">
        <f>COUNTIF(CY$340:CY$349,"A")</f>
        <v>0</v>
      </c>
      <c r="DZ344" s="46">
        <f>COUNTIF(CY$340:CY$349,"D")</f>
        <v>0</v>
      </c>
      <c r="EA344" s="46">
        <f>COUNTIF(CY$340:CY$349,"H")</f>
        <v>1</v>
      </c>
      <c r="EB344" s="45">
        <f t="shared" si="562"/>
        <v>0</v>
      </c>
      <c r="EC344" s="45">
        <f t="shared" si="545"/>
        <v>0</v>
      </c>
      <c r="ED344" s="45">
        <f t="shared" si="545"/>
        <v>2</v>
      </c>
      <c r="EE344" s="47">
        <f>SUM($AW344:$BT344)+SUM(BZ$340:BZ$349)</f>
        <v>0</v>
      </c>
      <c r="EF344" s="47">
        <f>SUM($BV344:$CS344)+SUM(BA$340:BA$349)</f>
        <v>9</v>
      </c>
      <c r="EG344" s="45">
        <f t="shared" si="563"/>
        <v>0</v>
      </c>
      <c r="EH344" s="47">
        <f t="shared" si="564"/>
        <v>-9</v>
      </c>
      <c r="EI344" s="44"/>
      <c r="EJ344" s="46">
        <f t="shared" si="546"/>
        <v>18</v>
      </c>
      <c r="EK344" s="46">
        <f t="shared" si="547"/>
        <v>5</v>
      </c>
      <c r="EL344" s="46">
        <f t="shared" si="548"/>
        <v>1</v>
      </c>
      <c r="EM344" s="46">
        <f t="shared" si="549"/>
        <v>12</v>
      </c>
      <c r="EN344" s="46">
        <f t="shared" si="550"/>
        <v>22</v>
      </c>
      <c r="EO344" s="46">
        <f t="shared" si="551"/>
        <v>50</v>
      </c>
      <c r="EP344" s="46">
        <f t="shared" si="552"/>
        <v>16</v>
      </c>
      <c r="EQ344" s="46">
        <f t="shared" si="553"/>
        <v>-28</v>
      </c>
      <c r="ES344" s="1">
        <f t="shared" si="565"/>
        <v>1</v>
      </c>
      <c r="ET344" s="1">
        <f t="shared" si="566"/>
        <v>1</v>
      </c>
      <c r="EU344" s="1">
        <f t="shared" si="554"/>
        <v>1</v>
      </c>
      <c r="EV344" s="1">
        <f t="shared" si="554"/>
        <v>1</v>
      </c>
      <c r="EW344" s="1">
        <f t="shared" si="554"/>
        <v>1</v>
      </c>
      <c r="EX344" s="1">
        <f t="shared" si="554"/>
        <v>1</v>
      </c>
      <c r="EY344" s="1">
        <f t="shared" si="554"/>
        <v>1</v>
      </c>
      <c r="EZ344" s="1">
        <f t="shared" si="554"/>
        <v>1</v>
      </c>
    </row>
    <row r="345" spans="1:164" s="17" customFormat="1" x14ac:dyDescent="0.2">
      <c r="A345" s="146">
        <v>6</v>
      </c>
      <c r="B345" s="153" t="s">
        <v>274</v>
      </c>
      <c r="C345" s="151">
        <v>18</v>
      </c>
      <c r="D345" s="151">
        <v>5</v>
      </c>
      <c r="E345" s="151">
        <v>7</v>
      </c>
      <c r="F345" s="151">
        <v>6</v>
      </c>
      <c r="G345" s="151">
        <v>32</v>
      </c>
      <c r="H345" s="151">
        <v>31</v>
      </c>
      <c r="I345" s="151">
        <v>22</v>
      </c>
      <c r="J345" s="154">
        <v>1</v>
      </c>
      <c r="L345" s="64" t="s">
        <v>274</v>
      </c>
      <c r="M345" s="65" t="s">
        <v>184</v>
      </c>
      <c r="N345" s="52" t="s">
        <v>110</v>
      </c>
      <c r="O345" s="52" t="s">
        <v>157</v>
      </c>
      <c r="P345" s="52" t="s">
        <v>100</v>
      </c>
      <c r="Q345" s="52" t="s">
        <v>112</v>
      </c>
      <c r="R345" s="50"/>
      <c r="S345" s="52" t="s">
        <v>184</v>
      </c>
      <c r="T345" s="52" t="s">
        <v>131</v>
      </c>
      <c r="U345" s="52" t="s">
        <v>244</v>
      </c>
      <c r="V345" s="67" t="s">
        <v>175</v>
      </c>
      <c r="AA345" s="64" t="s">
        <v>274</v>
      </c>
      <c r="AB345" s="65" t="s">
        <v>428</v>
      </c>
      <c r="AC345" s="52" t="s">
        <v>435</v>
      </c>
      <c r="AD345" s="52" t="s">
        <v>572</v>
      </c>
      <c r="AE345" s="52" t="s">
        <v>573</v>
      </c>
      <c r="AF345" s="52" t="s">
        <v>574</v>
      </c>
      <c r="AG345" s="50"/>
      <c r="AH345" s="52" t="s">
        <v>575</v>
      </c>
      <c r="AI345" s="52" t="s">
        <v>424</v>
      </c>
      <c r="AJ345" s="52" t="s">
        <v>576</v>
      </c>
      <c r="AK345" s="67" t="s">
        <v>577</v>
      </c>
      <c r="AW345" s="58">
        <f t="shared" si="555"/>
        <v>1</v>
      </c>
      <c r="AX345" s="60">
        <f t="shared" si="555"/>
        <v>1</v>
      </c>
      <c r="AY345" s="60">
        <f t="shared" si="555"/>
        <v>3</v>
      </c>
      <c r="AZ345" s="60">
        <f t="shared" si="555"/>
        <v>2</v>
      </c>
      <c r="BA345" s="60">
        <f>(IF(Q345="","",(IF(MID(Q345,2,1)="-",LEFT(Q345,1),LEFT(Q345,2)))+0))</f>
        <v>5</v>
      </c>
      <c r="BB345" s="59"/>
      <c r="BC345" s="60">
        <f>(IF(S345="","",(IF(MID(S345,2,1)="-",LEFT(S345,1),LEFT(S345,2)))+0))</f>
        <v>1</v>
      </c>
      <c r="BD345" s="60">
        <f>(IF(T345="","",(IF(MID(T345,2,1)="-",LEFT(T345,1),LEFT(T345,2)))+0))</f>
        <v>0</v>
      </c>
      <c r="BE345" s="60">
        <f>(IF(U345="","",(IF(MID(U345,2,1)="-",LEFT(U345,1),LEFT(U345,2)))+0))</f>
        <v>0</v>
      </c>
      <c r="BF345" s="61">
        <f>(IF(V345="","",(IF(MID(V345,2,1)="-",LEFT(V345,1),LEFT(V345,2)))+0))</f>
        <v>0</v>
      </c>
      <c r="BG345" s="1"/>
      <c r="BH345" s="1"/>
      <c r="BI345" s="1"/>
      <c r="BJ345" s="1"/>
      <c r="BK345" s="1"/>
      <c r="BL345" s="1"/>
      <c r="BM345" s="43"/>
      <c r="BN345" s="43"/>
      <c r="BO345" s="43"/>
      <c r="BP345" s="43" t="str">
        <f t="shared" si="539"/>
        <v/>
      </c>
      <c r="BQ345" s="43" t="str">
        <f t="shared" si="539"/>
        <v/>
      </c>
      <c r="BR345" s="43" t="str">
        <f t="shared" si="539"/>
        <v/>
      </c>
      <c r="BS345" s="43" t="str">
        <f t="shared" si="539"/>
        <v/>
      </c>
      <c r="BT345" s="43" t="str">
        <f t="shared" si="539"/>
        <v/>
      </c>
      <c r="BU345" s="44"/>
      <c r="BV345" s="58">
        <f t="shared" si="556"/>
        <v>2</v>
      </c>
      <c r="BW345" s="60">
        <f t="shared" si="556"/>
        <v>1</v>
      </c>
      <c r="BX345" s="60">
        <f t="shared" si="556"/>
        <v>3</v>
      </c>
      <c r="BY345" s="60">
        <f t="shared" si="556"/>
        <v>2</v>
      </c>
      <c r="BZ345" s="60">
        <f>(IF(Q345="","",IF(RIGHT(Q345,2)="10",RIGHT(Q345,2),RIGHT(Q345,1))+0))</f>
        <v>0</v>
      </c>
      <c r="CA345" s="59"/>
      <c r="CB345" s="60">
        <f>(IF(S345="","",IF(RIGHT(S345,2)="10",RIGHT(S345,2),RIGHT(S345,1))+0))</f>
        <v>2</v>
      </c>
      <c r="CC345" s="60">
        <f>(IF(T345="","",IF(RIGHT(T345,2)="10",RIGHT(T345,2),RIGHT(T345,1))+0))</f>
        <v>1</v>
      </c>
      <c r="CD345" s="60">
        <f>(IF(U345="","",IF(RIGHT(U345,2)="10",RIGHT(U345,2),RIGHT(U345,1))+0))</f>
        <v>0</v>
      </c>
      <c r="CE345" s="61">
        <f>(IF(V345="","",IF(RIGHT(V345,2)="10",RIGHT(V345,2),RIGHT(V345,1))+0))</f>
        <v>5</v>
      </c>
      <c r="CF345" s="1"/>
      <c r="CG345" s="1"/>
      <c r="CH345" s="1"/>
      <c r="CI345" s="1"/>
      <c r="CJ345" s="1"/>
      <c r="CK345" s="1"/>
      <c r="CL345" s="43"/>
      <c r="CM345" s="43"/>
      <c r="CN345" s="43"/>
      <c r="CO345" s="43" t="str">
        <f t="shared" si="541"/>
        <v/>
      </c>
      <c r="CP345" s="43" t="str">
        <f t="shared" si="541"/>
        <v/>
      </c>
      <c r="CQ345" s="43" t="str">
        <f t="shared" si="541"/>
        <v/>
      </c>
      <c r="CR345" s="43" t="str">
        <f t="shared" si="541"/>
        <v/>
      </c>
      <c r="CS345" s="43" t="str">
        <f t="shared" si="541"/>
        <v/>
      </c>
      <c r="CT345" s="1"/>
      <c r="CU345" s="58" t="str">
        <f t="shared" si="557"/>
        <v>A</v>
      </c>
      <c r="CV345" s="60" t="str">
        <f t="shared" si="557"/>
        <v>D</v>
      </c>
      <c r="CW345" s="60" t="str">
        <f t="shared" si="557"/>
        <v>D</v>
      </c>
      <c r="CX345" s="60" t="str">
        <f t="shared" si="557"/>
        <v>D</v>
      </c>
      <c r="CY345" s="60" t="str">
        <f>(IF(Q345="","",IF(BA345&gt;BZ345,"H",IF(BA345&lt;BZ345,"A","D"))))</f>
        <v>H</v>
      </c>
      <c r="CZ345" s="59"/>
      <c r="DA345" s="60" t="str">
        <f>(IF(S345="","",IF(BC345&gt;CB345,"H",IF(BC345&lt;CB345,"A","D"))))</f>
        <v>A</v>
      </c>
      <c r="DB345" s="60" t="str">
        <f>(IF(T345="","",IF(BD345&gt;CC345,"H",IF(BD345&lt;CC345,"A","D"))))</f>
        <v>A</v>
      </c>
      <c r="DC345" s="60" t="str">
        <f>(IF(U345="","",IF(BE345&gt;CD345,"H",IF(BE345&lt;CD345,"A","D"))))</f>
        <v>D</v>
      </c>
      <c r="DD345" s="61" t="str">
        <f>(IF(V345="","",IF(BF345&gt;CE345,"H",IF(BF345&lt;CE345,"A","D"))))</f>
        <v>A</v>
      </c>
      <c r="DE345" s="1"/>
      <c r="DF345" s="1"/>
      <c r="DG345" s="1"/>
      <c r="DH345" s="1"/>
      <c r="DI345" s="1"/>
      <c r="DJ345" s="1"/>
      <c r="DK345" s="43"/>
      <c r="DL345" s="43"/>
      <c r="DM345" s="43"/>
      <c r="DN345" s="21" t="str">
        <f t="shared" si="543"/>
        <v/>
      </c>
      <c r="DO345" s="21" t="str">
        <f t="shared" si="543"/>
        <v/>
      </c>
      <c r="DP345" s="21" t="str">
        <f t="shared" si="543"/>
        <v/>
      </c>
      <c r="DQ345" s="21" t="str">
        <f t="shared" si="543"/>
        <v/>
      </c>
      <c r="DR345" s="21" t="str">
        <f t="shared" si="543"/>
        <v/>
      </c>
      <c r="DS345" s="1"/>
      <c r="DT345" s="17" t="str">
        <f t="shared" si="544"/>
        <v>Epsom &amp; Ewell</v>
      </c>
      <c r="DU345" s="45">
        <f t="shared" si="558"/>
        <v>18</v>
      </c>
      <c r="DV345" s="46">
        <f t="shared" si="559"/>
        <v>1</v>
      </c>
      <c r="DW345" s="46">
        <f t="shared" si="560"/>
        <v>4</v>
      </c>
      <c r="DX345" s="46">
        <f t="shared" si="561"/>
        <v>4</v>
      </c>
      <c r="DY345" s="46">
        <f>COUNTIF(CZ$340:CZ$349,"A")</f>
        <v>4</v>
      </c>
      <c r="DZ345" s="46">
        <f>COUNTIF(CZ$340:CZ$349,"D")</f>
        <v>3</v>
      </c>
      <c r="EA345" s="46">
        <f>COUNTIF(CZ$340:CZ$349,"H")</f>
        <v>2</v>
      </c>
      <c r="EB345" s="45">
        <f t="shared" si="562"/>
        <v>5</v>
      </c>
      <c r="EC345" s="45">
        <f t="shared" si="545"/>
        <v>7</v>
      </c>
      <c r="ED345" s="45">
        <f t="shared" si="545"/>
        <v>6</v>
      </c>
      <c r="EE345" s="47">
        <f>SUM($AW345:$BT345)+SUM(CA$340:CA$349)</f>
        <v>32</v>
      </c>
      <c r="EF345" s="47">
        <f>SUM($BV345:$CS345)+SUM(BB$340:BB$349)</f>
        <v>31</v>
      </c>
      <c r="EG345" s="45">
        <f t="shared" si="563"/>
        <v>22</v>
      </c>
      <c r="EH345" s="47">
        <f t="shared" si="564"/>
        <v>1</v>
      </c>
      <c r="EI345" s="44"/>
      <c r="EJ345" s="46">
        <f t="shared" si="546"/>
        <v>18</v>
      </c>
      <c r="EK345" s="46">
        <f t="shared" si="547"/>
        <v>5</v>
      </c>
      <c r="EL345" s="46">
        <f t="shared" si="548"/>
        <v>7</v>
      </c>
      <c r="EM345" s="46">
        <f t="shared" si="549"/>
        <v>6</v>
      </c>
      <c r="EN345" s="46">
        <f t="shared" si="550"/>
        <v>32</v>
      </c>
      <c r="EO345" s="46">
        <f t="shared" si="551"/>
        <v>31</v>
      </c>
      <c r="EP345" s="46">
        <f t="shared" si="552"/>
        <v>22</v>
      </c>
      <c r="EQ345" s="46">
        <f t="shared" si="553"/>
        <v>1</v>
      </c>
      <c r="ER345" s="1"/>
      <c r="ES345" s="1">
        <f t="shared" si="565"/>
        <v>0</v>
      </c>
      <c r="ET345" s="1">
        <f t="shared" si="566"/>
        <v>0</v>
      </c>
      <c r="EU345" s="1">
        <f t="shared" si="554"/>
        <v>0</v>
      </c>
      <c r="EV345" s="1">
        <f t="shared" si="554"/>
        <v>0</v>
      </c>
      <c r="EW345" s="1">
        <f t="shared" si="554"/>
        <v>0</v>
      </c>
      <c r="EX345" s="1">
        <f t="shared" si="554"/>
        <v>0</v>
      </c>
      <c r="EY345" s="1">
        <f t="shared" si="554"/>
        <v>0</v>
      </c>
      <c r="EZ345" s="1">
        <f t="shared" si="554"/>
        <v>0</v>
      </c>
      <c r="FC345" s="19"/>
      <c r="FD345" s="19"/>
      <c r="FE345" s="19"/>
      <c r="FF345" s="19"/>
      <c r="FG345" s="19"/>
      <c r="FH345" s="1"/>
    </row>
    <row r="346" spans="1:164" x14ac:dyDescent="0.2">
      <c r="A346" s="115">
        <v>7</v>
      </c>
      <c r="B346" s="149" t="s">
        <v>478</v>
      </c>
      <c r="C346" s="150">
        <v>18</v>
      </c>
      <c r="D346" s="150">
        <v>6</v>
      </c>
      <c r="E346" s="150">
        <v>4</v>
      </c>
      <c r="F346" s="150">
        <v>8</v>
      </c>
      <c r="G346" s="150">
        <v>22</v>
      </c>
      <c r="H346" s="150">
        <v>22</v>
      </c>
      <c r="I346" s="151">
        <v>22</v>
      </c>
      <c r="J346" s="152">
        <v>0</v>
      </c>
      <c r="L346" s="48" t="s">
        <v>571</v>
      </c>
      <c r="M346" s="85"/>
      <c r="N346" s="86"/>
      <c r="O346" s="86"/>
      <c r="P346" s="103"/>
      <c r="Q346" s="86"/>
      <c r="R346" s="52" t="s">
        <v>123</v>
      </c>
      <c r="S346" s="50"/>
      <c r="T346" s="86"/>
      <c r="U346" s="86"/>
      <c r="V346" s="90"/>
      <c r="AA346" s="48" t="s">
        <v>571</v>
      </c>
      <c r="AB346" s="85"/>
      <c r="AC346" s="86"/>
      <c r="AD346" s="86"/>
      <c r="AE346" s="103"/>
      <c r="AF346" s="86"/>
      <c r="AG346" s="52" t="s">
        <v>556</v>
      </c>
      <c r="AH346" s="50"/>
      <c r="AI346" s="86"/>
      <c r="AJ346" s="86"/>
      <c r="AK346" s="90"/>
      <c r="AW346" s="58" t="str">
        <f t="shared" si="555"/>
        <v/>
      </c>
      <c r="AX346" s="60" t="str">
        <f t="shared" si="555"/>
        <v/>
      </c>
      <c r="AY346" s="60" t="str">
        <f t="shared" si="555"/>
        <v/>
      </c>
      <c r="AZ346" s="60" t="str">
        <f t="shared" si="555"/>
        <v/>
      </c>
      <c r="BA346" s="60" t="str">
        <f>(IF(Q346="","",(IF(MID(Q346,2,1)="-",LEFT(Q346,1),LEFT(Q346,2)))+0))</f>
        <v/>
      </c>
      <c r="BB346" s="60">
        <f>(IF(R346="","",(IF(MID(R346,2,1)="-",LEFT(R346,1),LEFT(R346,2)))+0))</f>
        <v>3</v>
      </c>
      <c r="BC346" s="59"/>
      <c r="BD346" s="60" t="str">
        <f>(IF(T346="","",(IF(MID(T346,2,1)="-",LEFT(T346,1),LEFT(T346,2)))+0))</f>
        <v/>
      </c>
      <c r="BE346" s="60" t="str">
        <f>(IF(U346="","",(IF(MID(U346,2,1)="-",LEFT(U346,1),LEFT(U346,2)))+0))</f>
        <v/>
      </c>
      <c r="BF346" s="61" t="str">
        <f>(IF(V346="","",(IF(MID(V346,2,1)="-",LEFT(V346,1),LEFT(V346,2)))+0))</f>
        <v/>
      </c>
      <c r="BM346" s="43"/>
      <c r="BN346" s="43"/>
      <c r="BO346" s="43"/>
      <c r="BP346" s="43" t="str">
        <f t="shared" si="539"/>
        <v/>
      </c>
      <c r="BQ346" s="43" t="str">
        <f t="shared" si="539"/>
        <v/>
      </c>
      <c r="BR346" s="43" t="str">
        <f t="shared" si="539"/>
        <v/>
      </c>
      <c r="BS346" s="43" t="str">
        <f t="shared" si="539"/>
        <v/>
      </c>
      <c r="BT346" s="43" t="str">
        <f t="shared" si="539"/>
        <v/>
      </c>
      <c r="BU346" s="44"/>
      <c r="BV346" s="58" t="str">
        <f t="shared" si="556"/>
        <v/>
      </c>
      <c r="BW346" s="60" t="str">
        <f t="shared" si="556"/>
        <v/>
      </c>
      <c r="BX346" s="60" t="str">
        <f t="shared" si="556"/>
        <v/>
      </c>
      <c r="BY346" s="60" t="str">
        <f t="shared" si="556"/>
        <v/>
      </c>
      <c r="BZ346" s="60" t="str">
        <f>(IF(Q346="","",IF(RIGHT(Q346,2)="10",RIGHT(Q346,2),RIGHT(Q346,1))+0))</f>
        <v/>
      </c>
      <c r="CA346" s="60">
        <f>(IF(R346="","",IF(RIGHT(R346,2)="10",RIGHT(R346,2),RIGHT(R346,1))+0))</f>
        <v>1</v>
      </c>
      <c r="CB346" s="59"/>
      <c r="CC346" s="60" t="str">
        <f>(IF(T346="","",IF(RIGHT(T346,2)="10",RIGHT(T346,2),RIGHT(T346,1))+0))</f>
        <v/>
      </c>
      <c r="CD346" s="60" t="str">
        <f>(IF(U346="","",IF(RIGHT(U346,2)="10",RIGHT(U346,2),RIGHT(U346,1))+0))</f>
        <v/>
      </c>
      <c r="CE346" s="61" t="str">
        <f>(IF(V346="","",IF(RIGHT(V346,2)="10",RIGHT(V346,2),RIGHT(V346,1))+0))</f>
        <v/>
      </c>
      <c r="CL346" s="43"/>
      <c r="CM346" s="43"/>
      <c r="CN346" s="43"/>
      <c r="CO346" s="43" t="str">
        <f t="shared" si="541"/>
        <v/>
      </c>
      <c r="CP346" s="43" t="str">
        <f t="shared" si="541"/>
        <v/>
      </c>
      <c r="CQ346" s="43" t="str">
        <f t="shared" si="541"/>
        <v/>
      </c>
      <c r="CR346" s="43" t="str">
        <f t="shared" si="541"/>
        <v/>
      </c>
      <c r="CS346" s="43" t="str">
        <f t="shared" si="541"/>
        <v/>
      </c>
      <c r="CU346" s="58" t="str">
        <f t="shared" si="557"/>
        <v/>
      </c>
      <c r="CV346" s="60" t="str">
        <f t="shared" si="557"/>
        <v/>
      </c>
      <c r="CW346" s="60" t="str">
        <f t="shared" si="557"/>
        <v/>
      </c>
      <c r="CX346" s="60" t="str">
        <f t="shared" si="557"/>
        <v/>
      </c>
      <c r="CY346" s="60" t="str">
        <f>(IF(Q346="","",IF(BA346&gt;BZ346,"H",IF(BA346&lt;BZ346,"A","D"))))</f>
        <v/>
      </c>
      <c r="CZ346" s="60" t="str">
        <f>(IF(R346="","",IF(BB346&gt;CA346,"H",IF(BB346&lt;CA346,"A","D"))))</f>
        <v>H</v>
      </c>
      <c r="DA346" s="59"/>
      <c r="DB346" s="60" t="str">
        <f>(IF(T346="","",IF(BD346&gt;CC346,"H",IF(BD346&lt;CC346,"A","D"))))</f>
        <v/>
      </c>
      <c r="DC346" s="60" t="str">
        <f>(IF(U346="","",IF(BE346&gt;CD346,"H",IF(BE346&lt;CD346,"A","D"))))</f>
        <v/>
      </c>
      <c r="DD346" s="61" t="str">
        <f>(IF(V346="","",IF(BF346&gt;CE346,"H",IF(BF346&lt;CE346,"A","D"))))</f>
        <v/>
      </c>
      <c r="DK346" s="43"/>
      <c r="DL346" s="43"/>
      <c r="DM346" s="43"/>
      <c r="DN346" s="21" t="str">
        <f t="shared" si="543"/>
        <v/>
      </c>
      <c r="DO346" s="21" t="str">
        <f t="shared" si="543"/>
        <v/>
      </c>
      <c r="DP346" s="21" t="str">
        <f t="shared" si="543"/>
        <v/>
      </c>
      <c r="DQ346" s="21" t="str">
        <f t="shared" si="543"/>
        <v/>
      </c>
      <c r="DR346" s="21" t="str">
        <f t="shared" si="543"/>
        <v/>
      </c>
      <c r="DT346" s="17" t="str">
        <f t="shared" si="544"/>
        <v>Godalming Town</v>
      </c>
      <c r="DU346" s="45">
        <f t="shared" si="558"/>
        <v>2</v>
      </c>
      <c r="DV346" s="46">
        <f t="shared" si="559"/>
        <v>1</v>
      </c>
      <c r="DW346" s="46">
        <f t="shared" si="560"/>
        <v>0</v>
      </c>
      <c r="DX346" s="46">
        <f t="shared" si="561"/>
        <v>0</v>
      </c>
      <c r="DY346" s="46">
        <f>COUNTIF(DA$340:DA$349,"A")</f>
        <v>1</v>
      </c>
      <c r="DZ346" s="46">
        <f>COUNTIF(DA$340:DA$349,"D")</f>
        <v>0</v>
      </c>
      <c r="EA346" s="46">
        <f>COUNTIF(DA$340:DA$349,"H")</f>
        <v>0</v>
      </c>
      <c r="EB346" s="45">
        <f t="shared" si="562"/>
        <v>2</v>
      </c>
      <c r="EC346" s="45">
        <f t="shared" si="545"/>
        <v>0</v>
      </c>
      <c r="ED346" s="45">
        <f t="shared" si="545"/>
        <v>0</v>
      </c>
      <c r="EE346" s="47">
        <f>SUM($AW346:$BT346)+SUM(CB$340:CB$349)</f>
        <v>5</v>
      </c>
      <c r="EF346" s="47">
        <f>SUM($BV346:$CS346)+SUM(BC$340:BC$349)</f>
        <v>2</v>
      </c>
      <c r="EG346" s="45">
        <f t="shared" si="563"/>
        <v>6</v>
      </c>
      <c r="EH346" s="47">
        <f t="shared" si="564"/>
        <v>3</v>
      </c>
      <c r="EI346" s="44"/>
      <c r="EJ346" s="46">
        <f t="shared" si="546"/>
        <v>18</v>
      </c>
      <c r="EK346" s="46">
        <f t="shared" si="547"/>
        <v>7</v>
      </c>
      <c r="EL346" s="46">
        <f t="shared" si="548"/>
        <v>5</v>
      </c>
      <c r="EM346" s="46">
        <f t="shared" si="549"/>
        <v>6</v>
      </c>
      <c r="EN346" s="46">
        <f t="shared" si="550"/>
        <v>20</v>
      </c>
      <c r="EO346" s="46">
        <f t="shared" si="551"/>
        <v>24</v>
      </c>
      <c r="EP346" s="46">
        <f t="shared" si="552"/>
        <v>26</v>
      </c>
      <c r="EQ346" s="46">
        <f t="shared" si="553"/>
        <v>-4</v>
      </c>
      <c r="ES346" s="1">
        <f t="shared" si="565"/>
        <v>1</v>
      </c>
      <c r="ET346" s="1">
        <f t="shared" si="566"/>
        <v>1</v>
      </c>
      <c r="EU346" s="1">
        <f t="shared" si="554"/>
        <v>1</v>
      </c>
      <c r="EV346" s="1">
        <f t="shared" si="554"/>
        <v>1</v>
      </c>
      <c r="EW346" s="1">
        <f t="shared" si="554"/>
        <v>1</v>
      </c>
      <c r="EX346" s="1">
        <f t="shared" si="554"/>
        <v>1</v>
      </c>
      <c r="EY346" s="1">
        <f t="shared" si="554"/>
        <v>1</v>
      </c>
      <c r="EZ346" s="1">
        <f t="shared" si="554"/>
        <v>1</v>
      </c>
    </row>
    <row r="347" spans="1:164" x14ac:dyDescent="0.2">
      <c r="A347" s="115">
        <v>8</v>
      </c>
      <c r="B347" s="149" t="s">
        <v>563</v>
      </c>
      <c r="C347" s="150">
        <v>18</v>
      </c>
      <c r="D347" s="150">
        <v>5</v>
      </c>
      <c r="E347" s="150">
        <v>1</v>
      </c>
      <c r="F347" s="150">
        <v>12</v>
      </c>
      <c r="G347" s="150">
        <v>22</v>
      </c>
      <c r="H347" s="150">
        <v>50</v>
      </c>
      <c r="I347" s="151">
        <v>16</v>
      </c>
      <c r="J347" s="152">
        <v>-28</v>
      </c>
      <c r="L347" s="48" t="s">
        <v>478</v>
      </c>
      <c r="M347" s="85"/>
      <c r="N347" s="86"/>
      <c r="O347" s="86"/>
      <c r="P347" s="103"/>
      <c r="Q347" s="86"/>
      <c r="R347" s="52" t="s">
        <v>100</v>
      </c>
      <c r="S347" s="86"/>
      <c r="T347" s="50"/>
      <c r="U347" s="86"/>
      <c r="V347" s="90"/>
      <c r="AA347" s="48" t="s">
        <v>478</v>
      </c>
      <c r="AB347" s="85"/>
      <c r="AC347" s="86"/>
      <c r="AD347" s="86"/>
      <c r="AE347" s="103"/>
      <c r="AF347" s="86"/>
      <c r="AG347" s="52" t="s">
        <v>231</v>
      </c>
      <c r="AH347" s="86"/>
      <c r="AI347" s="50"/>
      <c r="AJ347" s="86"/>
      <c r="AK347" s="90"/>
      <c r="AW347" s="58" t="str">
        <f t="shared" si="555"/>
        <v/>
      </c>
      <c r="AX347" s="60" t="str">
        <f t="shared" si="555"/>
        <v/>
      </c>
      <c r="AY347" s="60" t="str">
        <f t="shared" si="555"/>
        <v/>
      </c>
      <c r="AZ347" s="60" t="str">
        <f t="shared" si="555"/>
        <v/>
      </c>
      <c r="BA347" s="60" t="str">
        <f>(IF(Q347="","",(IF(MID(Q347,2,1)="-",LEFT(Q347,1),LEFT(Q347,2)))+0))</f>
        <v/>
      </c>
      <c r="BB347" s="60">
        <f>(IF(R347="","",(IF(MID(R347,2,1)="-",LEFT(R347,1),LEFT(R347,2)))+0))</f>
        <v>2</v>
      </c>
      <c r="BC347" s="60" t="str">
        <f>(IF(S347="","",(IF(MID(S347,2,1)="-",LEFT(S347,1),LEFT(S347,2)))+0))</f>
        <v/>
      </c>
      <c r="BD347" s="59"/>
      <c r="BE347" s="60" t="str">
        <f>(IF(U347="","",(IF(MID(U347,2,1)="-",LEFT(U347,1),LEFT(U347,2)))+0))</f>
        <v/>
      </c>
      <c r="BF347" s="61" t="str">
        <f>(IF(V347="","",(IF(MID(V347,2,1)="-",LEFT(V347,1),LEFT(V347,2)))+0))</f>
        <v/>
      </c>
      <c r="BM347" s="43"/>
      <c r="BN347" s="43"/>
      <c r="BO347" s="43"/>
      <c r="BP347" s="43" t="str">
        <f t="shared" si="539"/>
        <v/>
      </c>
      <c r="BQ347" s="43" t="str">
        <f t="shared" si="539"/>
        <v/>
      </c>
      <c r="BR347" s="43" t="str">
        <f t="shared" si="539"/>
        <v/>
      </c>
      <c r="BS347" s="43" t="str">
        <f t="shared" si="539"/>
        <v/>
      </c>
      <c r="BT347" s="43" t="str">
        <f t="shared" si="539"/>
        <v/>
      </c>
      <c r="BU347" s="44"/>
      <c r="BV347" s="58" t="str">
        <f t="shared" si="556"/>
        <v/>
      </c>
      <c r="BW347" s="60" t="str">
        <f t="shared" si="556"/>
        <v/>
      </c>
      <c r="BX347" s="60" t="str">
        <f t="shared" si="556"/>
        <v/>
      </c>
      <c r="BY347" s="60" t="str">
        <f t="shared" si="556"/>
        <v/>
      </c>
      <c r="BZ347" s="60" t="str">
        <f>(IF(Q347="","",IF(RIGHT(Q347,2)="10",RIGHT(Q347,2),RIGHT(Q347,1))+0))</f>
        <v/>
      </c>
      <c r="CA347" s="60">
        <f>(IF(R347="","",IF(RIGHT(R347,2)="10",RIGHT(R347,2),RIGHT(R347,1))+0))</f>
        <v>2</v>
      </c>
      <c r="CB347" s="60" t="str">
        <f>(IF(S347="","",IF(RIGHT(S347,2)="10",RIGHT(S347,2),RIGHT(S347,1))+0))</f>
        <v/>
      </c>
      <c r="CC347" s="59"/>
      <c r="CD347" s="60" t="str">
        <f>(IF(U347="","",IF(RIGHT(U347,2)="10",RIGHT(U347,2),RIGHT(U347,1))+0))</f>
        <v/>
      </c>
      <c r="CE347" s="61" t="str">
        <f>(IF(V347="","",IF(RIGHT(V347,2)="10",RIGHT(V347,2),RIGHT(V347,1))+0))</f>
        <v/>
      </c>
      <c r="CL347" s="43"/>
      <c r="CM347" s="43"/>
      <c r="CN347" s="43"/>
      <c r="CO347" s="43" t="str">
        <f t="shared" si="541"/>
        <v/>
      </c>
      <c r="CP347" s="43" t="str">
        <f t="shared" si="541"/>
        <v/>
      </c>
      <c r="CQ347" s="43" t="str">
        <f t="shared" si="541"/>
        <v/>
      </c>
      <c r="CR347" s="43" t="str">
        <f t="shared" si="541"/>
        <v/>
      </c>
      <c r="CS347" s="43" t="str">
        <f t="shared" si="541"/>
        <v/>
      </c>
      <c r="CU347" s="58" t="str">
        <f t="shared" si="557"/>
        <v/>
      </c>
      <c r="CV347" s="60" t="str">
        <f t="shared" si="557"/>
        <v/>
      </c>
      <c r="CW347" s="60" t="str">
        <f t="shared" si="557"/>
        <v/>
      </c>
      <c r="CX347" s="60" t="str">
        <f t="shared" si="557"/>
        <v/>
      </c>
      <c r="CY347" s="60" t="str">
        <f>(IF(Q347="","",IF(BA347&gt;BZ347,"H",IF(BA347&lt;BZ347,"A","D"))))</f>
        <v/>
      </c>
      <c r="CZ347" s="60" t="str">
        <f>(IF(R347="","",IF(BB347&gt;CA347,"H",IF(BB347&lt;CA347,"A","D"))))</f>
        <v>D</v>
      </c>
      <c r="DA347" s="60" t="str">
        <f>(IF(S347="","",IF(BC347&gt;CB347,"H",IF(BC347&lt;CB347,"A","D"))))</f>
        <v/>
      </c>
      <c r="DB347" s="59"/>
      <c r="DC347" s="60" t="str">
        <f>(IF(U347="","",IF(BE347&gt;CD347,"H",IF(BE347&lt;CD347,"A","D"))))</f>
        <v/>
      </c>
      <c r="DD347" s="61" t="str">
        <f>(IF(V347="","",IF(BF347&gt;CE347,"H",IF(BF347&lt;CE347,"A","D"))))</f>
        <v/>
      </c>
      <c r="DK347" s="43"/>
      <c r="DL347" s="43"/>
      <c r="DM347" s="43"/>
      <c r="DN347" s="21" t="str">
        <f t="shared" si="543"/>
        <v/>
      </c>
      <c r="DO347" s="21" t="str">
        <f t="shared" si="543"/>
        <v/>
      </c>
      <c r="DP347" s="21" t="str">
        <f t="shared" si="543"/>
        <v/>
      </c>
      <c r="DQ347" s="21" t="str">
        <f t="shared" si="543"/>
        <v/>
      </c>
      <c r="DR347" s="21" t="str">
        <f t="shared" si="543"/>
        <v/>
      </c>
      <c r="DT347" s="17" t="str">
        <f t="shared" si="544"/>
        <v>Kingstonian</v>
      </c>
      <c r="DU347" s="45">
        <f t="shared" si="558"/>
        <v>2</v>
      </c>
      <c r="DV347" s="46">
        <f t="shared" si="559"/>
        <v>0</v>
      </c>
      <c r="DW347" s="46">
        <f t="shared" si="560"/>
        <v>1</v>
      </c>
      <c r="DX347" s="46">
        <f t="shared" si="561"/>
        <v>0</v>
      </c>
      <c r="DY347" s="46">
        <f>COUNTIF(DB$340:DB$349,"A")</f>
        <v>1</v>
      </c>
      <c r="DZ347" s="46">
        <f>COUNTIF(DB$340:DB$349,"D")</f>
        <v>0</v>
      </c>
      <c r="EA347" s="46">
        <f>COUNTIF(DB$340:DB$349,"H")</f>
        <v>0</v>
      </c>
      <c r="EB347" s="45">
        <f t="shared" si="562"/>
        <v>1</v>
      </c>
      <c r="EC347" s="45">
        <f t="shared" si="545"/>
        <v>1</v>
      </c>
      <c r="ED347" s="45">
        <f t="shared" si="545"/>
        <v>0</v>
      </c>
      <c r="EE347" s="47">
        <f>SUM($AW347:$BT347)+SUM(CC$340:CC$349)</f>
        <v>3</v>
      </c>
      <c r="EF347" s="47">
        <f>SUM($BV347:$CS347)+SUM(BD$340:BD$349)</f>
        <v>2</v>
      </c>
      <c r="EG347" s="45">
        <f t="shared" si="563"/>
        <v>4</v>
      </c>
      <c r="EH347" s="47">
        <f t="shared" si="564"/>
        <v>1</v>
      </c>
      <c r="EI347" s="44"/>
      <c r="EJ347" s="46">
        <f t="shared" si="546"/>
        <v>18</v>
      </c>
      <c r="EK347" s="46">
        <f t="shared" si="547"/>
        <v>6</v>
      </c>
      <c r="EL347" s="46">
        <f t="shared" si="548"/>
        <v>4</v>
      </c>
      <c r="EM347" s="46">
        <f t="shared" si="549"/>
        <v>8</v>
      </c>
      <c r="EN347" s="46">
        <f t="shared" si="550"/>
        <v>22</v>
      </c>
      <c r="EO347" s="46">
        <f t="shared" si="551"/>
        <v>22</v>
      </c>
      <c r="EP347" s="46">
        <f t="shared" si="552"/>
        <v>22</v>
      </c>
      <c r="EQ347" s="46">
        <f t="shared" si="553"/>
        <v>0</v>
      </c>
      <c r="ES347" s="1">
        <f t="shared" si="565"/>
        <v>1</v>
      </c>
      <c r="ET347" s="1">
        <f t="shared" si="566"/>
        <v>1</v>
      </c>
      <c r="EU347" s="1">
        <f t="shared" si="554"/>
        <v>1</v>
      </c>
      <c r="EV347" s="1">
        <f t="shared" si="554"/>
        <v>1</v>
      </c>
      <c r="EW347" s="1">
        <f t="shared" si="554"/>
        <v>1</v>
      </c>
      <c r="EX347" s="1">
        <f t="shared" si="554"/>
        <v>1</v>
      </c>
      <c r="EY347" s="1">
        <f t="shared" si="554"/>
        <v>1</v>
      </c>
      <c r="EZ347" s="1">
        <f t="shared" si="554"/>
        <v>1</v>
      </c>
    </row>
    <row r="348" spans="1:164" x14ac:dyDescent="0.2">
      <c r="A348" s="115">
        <v>9</v>
      </c>
      <c r="B348" s="149" t="s">
        <v>445</v>
      </c>
      <c r="C348" s="150">
        <v>18</v>
      </c>
      <c r="D348" s="150">
        <v>4</v>
      </c>
      <c r="E348" s="150">
        <v>3</v>
      </c>
      <c r="F348" s="150">
        <v>11</v>
      </c>
      <c r="G348" s="150">
        <v>22</v>
      </c>
      <c r="H348" s="150">
        <v>31</v>
      </c>
      <c r="I348" s="151">
        <v>15</v>
      </c>
      <c r="J348" s="152">
        <v>-9</v>
      </c>
      <c r="L348" s="48" t="s">
        <v>578</v>
      </c>
      <c r="M348" s="85"/>
      <c r="N348" s="86"/>
      <c r="O348" s="86"/>
      <c r="P348" s="103"/>
      <c r="Q348" s="86"/>
      <c r="R348" s="52" t="s">
        <v>129</v>
      </c>
      <c r="S348" s="86"/>
      <c r="T348" s="86"/>
      <c r="U348" s="50"/>
      <c r="V348" s="90"/>
      <c r="AA348" s="48" t="s">
        <v>578</v>
      </c>
      <c r="AB348" s="85"/>
      <c r="AC348" s="86"/>
      <c r="AD348" s="86"/>
      <c r="AE348" s="103"/>
      <c r="AF348" s="86"/>
      <c r="AG348" s="52" t="s">
        <v>434</v>
      </c>
      <c r="AH348" s="86"/>
      <c r="AI348" s="86"/>
      <c r="AJ348" s="50"/>
      <c r="AK348" s="90"/>
      <c r="AW348" s="58" t="str">
        <f t="shared" si="555"/>
        <v/>
      </c>
      <c r="AX348" s="60" t="str">
        <f t="shared" si="555"/>
        <v/>
      </c>
      <c r="AY348" s="60" t="str">
        <f t="shared" si="555"/>
        <v/>
      </c>
      <c r="AZ348" s="60" t="str">
        <f t="shared" si="555"/>
        <v/>
      </c>
      <c r="BA348" s="60" t="str">
        <f>(IF(Q348="","",(IF(MID(Q348,2,1)="-",LEFT(Q348,1),LEFT(Q348,2)))+0))</f>
        <v/>
      </c>
      <c r="BB348" s="60">
        <f>(IF(R348="","",(IF(MID(R348,2,1)="-",LEFT(R348,1),LEFT(R348,2)))+0))</f>
        <v>2</v>
      </c>
      <c r="BC348" s="60" t="str">
        <f>(IF(S348="","",(IF(MID(S348,2,1)="-",LEFT(S348,1),LEFT(S348,2)))+0))</f>
        <v/>
      </c>
      <c r="BD348" s="60" t="str">
        <f>(IF(T348="","",(IF(MID(T348,2,1)="-",LEFT(T348,1),LEFT(T348,2)))+0))</f>
        <v/>
      </c>
      <c r="BE348" s="59"/>
      <c r="BF348" s="61" t="str">
        <f>(IF(V348="","",(IF(MID(V348,2,1)="-",LEFT(V348,1),LEFT(V348,2)))+0))</f>
        <v/>
      </c>
      <c r="BM348" s="43"/>
      <c r="BN348" s="43"/>
      <c r="BO348" s="43"/>
      <c r="BP348" s="43" t="str">
        <f t="shared" si="539"/>
        <v/>
      </c>
      <c r="BQ348" s="43" t="str">
        <f t="shared" si="539"/>
        <v/>
      </c>
      <c r="BR348" s="43" t="str">
        <f t="shared" si="539"/>
        <v/>
      </c>
      <c r="BS348" s="43" t="str">
        <f t="shared" si="539"/>
        <v/>
      </c>
      <c r="BT348" s="43" t="str">
        <f t="shared" si="539"/>
        <v/>
      </c>
      <c r="BU348" s="71"/>
      <c r="BV348" s="58" t="str">
        <f t="shared" si="556"/>
        <v/>
      </c>
      <c r="BW348" s="60" t="str">
        <f t="shared" si="556"/>
        <v/>
      </c>
      <c r="BX348" s="60" t="str">
        <f t="shared" si="556"/>
        <v/>
      </c>
      <c r="BY348" s="60" t="str">
        <f t="shared" si="556"/>
        <v/>
      </c>
      <c r="BZ348" s="60" t="str">
        <f>(IF(Q348="","",IF(RIGHT(Q348,2)="10",RIGHT(Q348,2),RIGHT(Q348,1))+0))</f>
        <v/>
      </c>
      <c r="CA348" s="60">
        <f>(IF(R348="","",IF(RIGHT(R348,2)="10",RIGHT(R348,2),RIGHT(R348,1))+0))</f>
        <v>4</v>
      </c>
      <c r="CB348" s="60" t="str">
        <f>(IF(S348="","",IF(RIGHT(S348,2)="10",RIGHT(S348,2),RIGHT(S348,1))+0))</f>
        <v/>
      </c>
      <c r="CC348" s="60" t="str">
        <f>(IF(T348="","",IF(RIGHT(T348,2)="10",RIGHT(T348,2),RIGHT(T348,1))+0))</f>
        <v/>
      </c>
      <c r="CD348" s="59"/>
      <c r="CE348" s="61" t="str">
        <f>(IF(V348="","",IF(RIGHT(V348,2)="10",RIGHT(V348,2),RIGHT(V348,1))+0))</f>
        <v/>
      </c>
      <c r="CL348" s="43"/>
      <c r="CM348" s="43"/>
      <c r="CN348" s="43"/>
      <c r="CO348" s="43" t="str">
        <f t="shared" si="541"/>
        <v/>
      </c>
      <c r="CP348" s="43" t="str">
        <f t="shared" si="541"/>
        <v/>
      </c>
      <c r="CQ348" s="43" t="str">
        <f t="shared" si="541"/>
        <v/>
      </c>
      <c r="CR348" s="43" t="str">
        <f t="shared" si="541"/>
        <v/>
      </c>
      <c r="CS348" s="43" t="str">
        <f t="shared" si="541"/>
        <v/>
      </c>
      <c r="CT348" s="17"/>
      <c r="CU348" s="58" t="str">
        <f t="shared" si="557"/>
        <v/>
      </c>
      <c r="CV348" s="60" t="str">
        <f t="shared" si="557"/>
        <v/>
      </c>
      <c r="CW348" s="60" t="str">
        <f t="shared" si="557"/>
        <v/>
      </c>
      <c r="CX348" s="60" t="str">
        <f t="shared" si="557"/>
        <v/>
      </c>
      <c r="CY348" s="60" t="str">
        <f>(IF(Q348="","",IF(BA348&gt;BZ348,"H",IF(BA348&lt;BZ348,"A","D"))))</f>
        <v/>
      </c>
      <c r="CZ348" s="60" t="str">
        <f>(IF(R348="","",IF(BB348&gt;CA348,"H",IF(BB348&lt;CA348,"A","D"))))</f>
        <v>A</v>
      </c>
      <c r="DA348" s="60" t="str">
        <f>(IF(S348="","",IF(BC348&gt;CB348,"H",IF(BC348&lt;CB348,"A","D"))))</f>
        <v/>
      </c>
      <c r="DB348" s="60" t="str">
        <f>(IF(T348="","",IF(BD348&gt;CC348,"H",IF(BD348&lt;CC348,"A","D"))))</f>
        <v/>
      </c>
      <c r="DC348" s="59"/>
      <c r="DD348" s="61" t="str">
        <f>(IF(V348="","",IF(BF348&gt;CE348,"H",IF(BF348&lt;CE348,"A","D"))))</f>
        <v/>
      </c>
      <c r="DK348" s="43"/>
      <c r="DL348" s="43"/>
      <c r="DM348" s="43"/>
      <c r="DN348" s="21" t="str">
        <f t="shared" si="543"/>
        <v/>
      </c>
      <c r="DO348" s="21" t="str">
        <f t="shared" si="543"/>
        <v/>
      </c>
      <c r="DP348" s="21" t="str">
        <f t="shared" si="543"/>
        <v/>
      </c>
      <c r="DQ348" s="21" t="str">
        <f t="shared" si="543"/>
        <v/>
      </c>
      <c r="DR348" s="21" t="str">
        <f t="shared" si="543"/>
        <v/>
      </c>
      <c r="DS348" s="17"/>
      <c r="DT348" s="17" t="str">
        <f t="shared" si="544"/>
        <v>Mole Valley Predators</v>
      </c>
      <c r="DU348" s="45">
        <f t="shared" si="558"/>
        <v>2</v>
      </c>
      <c r="DV348" s="46">
        <f t="shared" si="559"/>
        <v>0</v>
      </c>
      <c r="DW348" s="46">
        <f t="shared" si="560"/>
        <v>0</v>
      </c>
      <c r="DX348" s="46">
        <f t="shared" si="561"/>
        <v>1</v>
      </c>
      <c r="DY348" s="46">
        <f>COUNTIF(DC$340:DC$349,"A")</f>
        <v>0</v>
      </c>
      <c r="DZ348" s="46">
        <f>COUNTIF(DC$340:DC$349,"D")</f>
        <v>1</v>
      </c>
      <c r="EA348" s="46">
        <f>COUNTIF(DC$340:DC$349,"H")</f>
        <v>0</v>
      </c>
      <c r="EB348" s="45">
        <f t="shared" si="562"/>
        <v>0</v>
      </c>
      <c r="EC348" s="45">
        <f t="shared" si="545"/>
        <v>1</v>
      </c>
      <c r="ED348" s="45">
        <f t="shared" si="545"/>
        <v>1</v>
      </c>
      <c r="EE348" s="47">
        <f>SUM($AW348:$BT348)+SUM(CD$340:CD$349)</f>
        <v>2</v>
      </c>
      <c r="EF348" s="47">
        <f>SUM($BV348:$CS348)+SUM(BE$340:BE$349)</f>
        <v>4</v>
      </c>
      <c r="EG348" s="45">
        <f t="shared" si="563"/>
        <v>1</v>
      </c>
      <c r="EH348" s="47">
        <f t="shared" si="564"/>
        <v>-2</v>
      </c>
      <c r="EI348" s="44"/>
      <c r="EJ348" s="46">
        <f t="shared" si="546"/>
        <v>18</v>
      </c>
      <c r="EK348" s="46">
        <f t="shared" si="547"/>
        <v>4</v>
      </c>
      <c r="EL348" s="46">
        <f t="shared" si="548"/>
        <v>3</v>
      </c>
      <c r="EM348" s="46">
        <f t="shared" si="549"/>
        <v>11</v>
      </c>
      <c r="EN348" s="46">
        <f t="shared" si="550"/>
        <v>18</v>
      </c>
      <c r="EO348" s="46">
        <f t="shared" si="551"/>
        <v>42</v>
      </c>
      <c r="EP348" s="46">
        <f t="shared" si="552"/>
        <v>15</v>
      </c>
      <c r="EQ348" s="46">
        <f t="shared" si="553"/>
        <v>-24</v>
      </c>
      <c r="ER348" s="17"/>
      <c r="ES348" s="1">
        <f t="shared" si="565"/>
        <v>1</v>
      </c>
      <c r="ET348" s="1">
        <f t="shared" si="566"/>
        <v>1</v>
      </c>
      <c r="EU348" s="1">
        <f t="shared" si="554"/>
        <v>1</v>
      </c>
      <c r="EV348" s="1">
        <f t="shared" si="554"/>
        <v>1</v>
      </c>
      <c r="EW348" s="1">
        <f t="shared" si="554"/>
        <v>1</v>
      </c>
      <c r="EX348" s="1">
        <f t="shared" si="554"/>
        <v>1</v>
      </c>
      <c r="EY348" s="1">
        <f t="shared" si="554"/>
        <v>1</v>
      </c>
      <c r="EZ348" s="1">
        <f t="shared" si="554"/>
        <v>1</v>
      </c>
    </row>
    <row r="349" spans="1:164" ht="12" thickBot="1" x14ac:dyDescent="0.25">
      <c r="A349" s="115">
        <v>10</v>
      </c>
      <c r="B349" s="149" t="s">
        <v>578</v>
      </c>
      <c r="C349" s="150">
        <v>18</v>
      </c>
      <c r="D349" s="150">
        <v>4</v>
      </c>
      <c r="E349" s="150">
        <v>3</v>
      </c>
      <c r="F349" s="150">
        <v>11</v>
      </c>
      <c r="G349" s="150">
        <v>18</v>
      </c>
      <c r="H349" s="150">
        <v>42</v>
      </c>
      <c r="I349" s="151">
        <v>15</v>
      </c>
      <c r="J349" s="152">
        <v>-24</v>
      </c>
      <c r="L349" s="72" t="s">
        <v>567</v>
      </c>
      <c r="M349" s="91"/>
      <c r="N349" s="92"/>
      <c r="O349" s="92"/>
      <c r="P349" s="138"/>
      <c r="Q349" s="92"/>
      <c r="R349" s="76" t="s">
        <v>100</v>
      </c>
      <c r="S349" s="92"/>
      <c r="T349" s="92"/>
      <c r="U349" s="92"/>
      <c r="V349" s="77"/>
      <c r="AA349" s="72" t="s">
        <v>567</v>
      </c>
      <c r="AB349" s="91"/>
      <c r="AC349" s="92"/>
      <c r="AD349" s="92"/>
      <c r="AE349" s="138"/>
      <c r="AF349" s="92"/>
      <c r="AG349" s="76" t="s">
        <v>304</v>
      </c>
      <c r="AH349" s="92"/>
      <c r="AI349" s="92"/>
      <c r="AJ349" s="92"/>
      <c r="AK349" s="77"/>
      <c r="AW349" s="80" t="str">
        <f t="shared" si="555"/>
        <v/>
      </c>
      <c r="AX349" s="81" t="str">
        <f t="shared" si="555"/>
        <v/>
      </c>
      <c r="AY349" s="81" t="str">
        <f t="shared" si="555"/>
        <v/>
      </c>
      <c r="AZ349" s="81" t="str">
        <f t="shared" si="555"/>
        <v/>
      </c>
      <c r="BA349" s="81" t="str">
        <f>(IF(Q349="","",(IF(MID(Q349,2,1)="-",LEFT(Q349,1),LEFT(Q349,2)))+0))</f>
        <v/>
      </c>
      <c r="BB349" s="81">
        <f>(IF(R349="","",(IF(MID(R349,2,1)="-",LEFT(R349,1),LEFT(R349,2)))+0))</f>
        <v>2</v>
      </c>
      <c r="BC349" s="81" t="str">
        <f>(IF(S349="","",(IF(MID(S349,2,1)="-",LEFT(S349,1),LEFT(S349,2)))+0))</f>
        <v/>
      </c>
      <c r="BD349" s="81" t="str">
        <f>(IF(T349="","",(IF(MID(T349,2,1)="-",LEFT(T349,1),LEFT(T349,2)))+0))</f>
        <v/>
      </c>
      <c r="BE349" s="81" t="str">
        <f>(IF(U349="","",(IF(MID(U349,2,1)="-",LEFT(U349,1),LEFT(U349,2)))+0))</f>
        <v/>
      </c>
      <c r="BF349" s="82"/>
      <c r="BV349" s="80" t="str">
        <f t="shared" si="556"/>
        <v/>
      </c>
      <c r="BW349" s="81" t="str">
        <f t="shared" si="556"/>
        <v/>
      </c>
      <c r="BX349" s="81" t="str">
        <f t="shared" si="556"/>
        <v/>
      </c>
      <c r="BY349" s="81" t="str">
        <f t="shared" si="556"/>
        <v/>
      </c>
      <c r="BZ349" s="81" t="str">
        <f>(IF(Q349="","",IF(RIGHT(Q349,2)="10",RIGHT(Q349,2),RIGHT(Q349,1))+0))</f>
        <v/>
      </c>
      <c r="CA349" s="81">
        <f>(IF(R349="","",IF(RIGHT(R349,2)="10",RIGHT(R349,2),RIGHT(R349,1))+0))</f>
        <v>2</v>
      </c>
      <c r="CB349" s="81" t="str">
        <f>(IF(S349="","",IF(RIGHT(S349,2)="10",RIGHT(S349,2),RIGHT(S349,1))+0))</f>
        <v/>
      </c>
      <c r="CC349" s="81" t="str">
        <f>(IF(T349="","",IF(RIGHT(T349,2)="10",RIGHT(T349,2),RIGHT(T349,1))+0))</f>
        <v/>
      </c>
      <c r="CD349" s="81" t="str">
        <f>(IF(U349="","",IF(RIGHT(U349,2)="10",RIGHT(U349,2),RIGHT(U349,1))+0))</f>
        <v/>
      </c>
      <c r="CE349" s="82"/>
      <c r="CU349" s="80" t="str">
        <f t="shared" si="557"/>
        <v/>
      </c>
      <c r="CV349" s="81" t="str">
        <f t="shared" si="557"/>
        <v/>
      </c>
      <c r="CW349" s="81" t="str">
        <f t="shared" si="557"/>
        <v/>
      </c>
      <c r="CX349" s="81" t="str">
        <f t="shared" si="557"/>
        <v/>
      </c>
      <c r="CY349" s="81" t="str">
        <f>(IF(Q349="","",IF(BA349&gt;BZ349,"H",IF(BA349&lt;BZ349,"A","D"))))</f>
        <v/>
      </c>
      <c r="CZ349" s="81" t="str">
        <f>(IF(R349="","",IF(BB349&gt;CA349,"H",IF(BB349&lt;CA349,"A","D"))))</f>
        <v>D</v>
      </c>
      <c r="DA349" s="81" t="str">
        <f>(IF(S349="","",IF(BC349&gt;CB349,"H",IF(BC349&lt;CB349,"A","D"))))</f>
        <v/>
      </c>
      <c r="DB349" s="81" t="str">
        <f>(IF(T349="","",IF(BD349&gt;CC349,"H",IF(BD349&lt;CC349,"A","D"))))</f>
        <v/>
      </c>
      <c r="DC349" s="81" t="str">
        <f>(IF(U349="","",IF(BE349&gt;CD349,"H",IF(BE349&lt;CD349,"A","D"))))</f>
        <v/>
      </c>
      <c r="DD349" s="82" t="str">
        <f>(IF(V349="","",IF(BF349&gt;CE349,"H",IF(BF349&lt;CE349,"A","D"))))</f>
        <v/>
      </c>
      <c r="DT349" s="17" t="str">
        <f t="shared" si="544"/>
        <v>Staines Town</v>
      </c>
      <c r="DU349" s="45">
        <f t="shared" si="558"/>
        <v>2</v>
      </c>
      <c r="DV349" s="46">
        <f t="shared" si="559"/>
        <v>0</v>
      </c>
      <c r="DW349" s="46">
        <f t="shared" si="560"/>
        <v>1</v>
      </c>
      <c r="DX349" s="46">
        <f t="shared" si="561"/>
        <v>0</v>
      </c>
      <c r="DY349" s="46">
        <f>COUNTIF(DD$340:DD$349,"A")</f>
        <v>1</v>
      </c>
      <c r="DZ349" s="46">
        <f>COUNTIF(DD$340:DD$349,"D")</f>
        <v>0</v>
      </c>
      <c r="EA349" s="46">
        <f>COUNTIF(DD$340:DD$349,"H")</f>
        <v>0</v>
      </c>
      <c r="EB349" s="45">
        <f t="shared" si="562"/>
        <v>1</v>
      </c>
      <c r="EC349" s="45">
        <f t="shared" si="545"/>
        <v>1</v>
      </c>
      <c r="ED349" s="45">
        <f t="shared" si="545"/>
        <v>0</v>
      </c>
      <c r="EE349" s="47">
        <f>SUM($AW349:$BT349)+SUM(CE$340:CE$349)</f>
        <v>7</v>
      </c>
      <c r="EF349" s="47">
        <f>SUM($BV349:$CS349)+SUM(BF$340:BF$349)</f>
        <v>2</v>
      </c>
      <c r="EG349" s="45">
        <f t="shared" si="563"/>
        <v>4</v>
      </c>
      <c r="EH349" s="47">
        <f t="shared" si="564"/>
        <v>5</v>
      </c>
      <c r="EI349" s="44"/>
      <c r="EJ349" s="46">
        <f t="shared" si="546"/>
        <v>18</v>
      </c>
      <c r="EK349" s="46">
        <f t="shared" si="547"/>
        <v>13</v>
      </c>
      <c r="EL349" s="46">
        <f t="shared" si="548"/>
        <v>3</v>
      </c>
      <c r="EM349" s="46">
        <f t="shared" si="549"/>
        <v>2</v>
      </c>
      <c r="EN349" s="46">
        <f t="shared" si="550"/>
        <v>47</v>
      </c>
      <c r="EO349" s="46">
        <f t="shared" si="551"/>
        <v>14</v>
      </c>
      <c r="EP349" s="46">
        <f t="shared" si="552"/>
        <v>42</v>
      </c>
      <c r="EQ349" s="46">
        <f t="shared" si="553"/>
        <v>33</v>
      </c>
      <c r="ER349" s="17"/>
      <c r="ES349" s="1">
        <f t="shared" si="565"/>
        <v>1</v>
      </c>
      <c r="ET349" s="1">
        <f t="shared" si="566"/>
        <v>1</v>
      </c>
      <c r="EU349" s="1">
        <f t="shared" si="554"/>
        <v>1</v>
      </c>
      <c r="EV349" s="1">
        <f t="shared" si="554"/>
        <v>1</v>
      </c>
      <c r="EW349" s="1">
        <f t="shared" si="554"/>
        <v>1</v>
      </c>
      <c r="EX349" s="1">
        <f t="shared" si="554"/>
        <v>1</v>
      </c>
      <c r="EY349" s="1">
        <f t="shared" si="554"/>
        <v>1</v>
      </c>
      <c r="EZ349" s="1">
        <f t="shared" si="554"/>
        <v>1</v>
      </c>
    </row>
    <row r="350" spans="1:164" x14ac:dyDescent="0.2">
      <c r="G350" s="24">
        <f>SUM(G339:G349)</f>
        <v>302</v>
      </c>
      <c r="H350" s="24">
        <f>SUM(H339:H349)</f>
        <v>302</v>
      </c>
      <c r="J350" s="24">
        <f>SUM(J339:J349)</f>
        <v>0</v>
      </c>
      <c r="AG350" s="155"/>
    </row>
    <row r="351" spans="1:164" ht="12" thickBot="1" x14ac:dyDescent="0.25">
      <c r="A351" s="17" t="s">
        <v>579</v>
      </c>
      <c r="B351" s="17"/>
      <c r="C351" s="20" t="s">
        <v>560</v>
      </c>
      <c r="D351" s="18"/>
      <c r="E351" s="18"/>
      <c r="F351" s="18"/>
      <c r="G351" s="18"/>
      <c r="H351" s="18"/>
      <c r="J351" s="18"/>
    </row>
    <row r="352" spans="1:164" ht="12" thickBot="1" x14ac:dyDescent="0.25">
      <c r="A352" s="146" t="s">
        <v>11</v>
      </c>
      <c r="B352" s="146" t="s">
        <v>12</v>
      </c>
      <c r="C352" s="147" t="s">
        <v>13</v>
      </c>
      <c r="D352" s="147" t="s">
        <v>14</v>
      </c>
      <c r="E352" s="147" t="s">
        <v>15</v>
      </c>
      <c r="F352" s="147" t="s">
        <v>16</v>
      </c>
      <c r="G352" s="147" t="s">
        <v>17</v>
      </c>
      <c r="H352" s="147" t="s">
        <v>18</v>
      </c>
      <c r="I352" s="147" t="s">
        <v>19</v>
      </c>
      <c r="J352" s="147" t="s">
        <v>97</v>
      </c>
      <c r="L352" s="30"/>
      <c r="M352" s="31" t="s">
        <v>561</v>
      </c>
      <c r="N352" s="31" t="s">
        <v>513</v>
      </c>
      <c r="O352" s="31" t="s">
        <v>562</v>
      </c>
      <c r="P352" s="32" t="s">
        <v>267</v>
      </c>
      <c r="Q352" s="33" t="s">
        <v>564</v>
      </c>
      <c r="R352" s="33" t="s">
        <v>470</v>
      </c>
      <c r="S352" s="31" t="s">
        <v>516</v>
      </c>
      <c r="T352" s="31" t="s">
        <v>566</v>
      </c>
      <c r="U352" s="34" t="s">
        <v>580</v>
      </c>
      <c r="AA352" s="30"/>
      <c r="AB352" s="31" t="s">
        <v>561</v>
      </c>
      <c r="AC352" s="31" t="s">
        <v>513</v>
      </c>
      <c r="AD352" s="31" t="s">
        <v>562</v>
      </c>
      <c r="AE352" s="32" t="s">
        <v>267</v>
      </c>
      <c r="AF352" s="33" t="s">
        <v>564</v>
      </c>
      <c r="AG352" s="33" t="s">
        <v>470</v>
      </c>
      <c r="AH352" s="31" t="s">
        <v>516</v>
      </c>
      <c r="AI352" s="31" t="s">
        <v>566</v>
      </c>
      <c r="AJ352" s="34" t="s">
        <v>580</v>
      </c>
      <c r="AP352" s="1" t="s">
        <v>106</v>
      </c>
      <c r="DU352" s="21" t="s">
        <v>13</v>
      </c>
      <c r="DV352" s="21" t="s">
        <v>91</v>
      </c>
      <c r="DW352" s="21" t="s">
        <v>92</v>
      </c>
      <c r="DX352" s="21" t="s">
        <v>93</v>
      </c>
      <c r="DY352" s="21" t="s">
        <v>94</v>
      </c>
      <c r="DZ352" s="21" t="s">
        <v>95</v>
      </c>
      <c r="EA352" s="21" t="s">
        <v>96</v>
      </c>
      <c r="EB352" s="21" t="s">
        <v>14</v>
      </c>
      <c r="EC352" s="21" t="s">
        <v>15</v>
      </c>
      <c r="ED352" s="21" t="s">
        <v>16</v>
      </c>
      <c r="EE352" s="21" t="s">
        <v>17</v>
      </c>
      <c r="EF352" s="21" t="s">
        <v>18</v>
      </c>
      <c r="EG352" s="21" t="s">
        <v>19</v>
      </c>
      <c r="EH352" s="21" t="s">
        <v>97</v>
      </c>
      <c r="EI352" s="21"/>
      <c r="EJ352" s="21" t="s">
        <v>13</v>
      </c>
      <c r="EK352" s="21" t="s">
        <v>14</v>
      </c>
      <c r="EL352" s="21" t="s">
        <v>15</v>
      </c>
      <c r="EM352" s="21" t="s">
        <v>16</v>
      </c>
      <c r="EN352" s="21" t="s">
        <v>17</v>
      </c>
      <c r="EO352" s="21" t="s">
        <v>18</v>
      </c>
      <c r="EP352" s="21" t="s">
        <v>19</v>
      </c>
      <c r="EQ352" s="21" t="s">
        <v>97</v>
      </c>
    </row>
    <row r="353" spans="1:164" x14ac:dyDescent="0.2">
      <c r="A353" s="1">
        <v>1</v>
      </c>
      <c r="B353" s="1" t="s">
        <v>581</v>
      </c>
      <c r="C353" s="21">
        <v>16</v>
      </c>
      <c r="D353" s="21">
        <v>11</v>
      </c>
      <c r="E353" s="21">
        <v>5</v>
      </c>
      <c r="F353" s="21">
        <v>0</v>
      </c>
      <c r="G353" s="21">
        <v>21</v>
      </c>
      <c r="H353" s="21">
        <v>4</v>
      </c>
      <c r="I353" s="18">
        <v>38</v>
      </c>
      <c r="J353" s="21">
        <v>17</v>
      </c>
      <c r="L353" s="35" t="s">
        <v>568</v>
      </c>
      <c r="M353" s="36"/>
      <c r="N353" s="31"/>
      <c r="O353" s="31"/>
      <c r="P353" s="32" t="s">
        <v>230</v>
      </c>
      <c r="Q353" s="137"/>
      <c r="R353" s="137"/>
      <c r="S353" s="31"/>
      <c r="T353" s="31"/>
      <c r="U353" s="34"/>
      <c r="AA353" s="35" t="s">
        <v>568</v>
      </c>
      <c r="AB353" s="36"/>
      <c r="AC353" s="31"/>
      <c r="AD353" s="31"/>
      <c r="AE353" s="32" t="s">
        <v>582</v>
      </c>
      <c r="AF353" s="137"/>
      <c r="AG353" s="137"/>
      <c r="AH353" s="31"/>
      <c r="AI353" s="31"/>
      <c r="AJ353" s="34"/>
      <c r="AW353" s="40"/>
      <c r="AX353" s="41" t="str">
        <f t="shared" ref="AX353:BE355" si="567">(IF(N353="","",(IF(MID(N353,2,1)="-",LEFT(N353,1),LEFT(N353,2)))+0))</f>
        <v/>
      </c>
      <c r="AY353" s="41" t="str">
        <f t="shared" si="567"/>
        <v/>
      </c>
      <c r="AZ353" s="41">
        <f t="shared" si="567"/>
        <v>1</v>
      </c>
      <c r="BA353" s="41" t="str">
        <f t="shared" si="567"/>
        <v/>
      </c>
      <c r="BB353" s="41" t="str">
        <f t="shared" si="567"/>
        <v/>
      </c>
      <c r="BC353" s="41" t="str">
        <f t="shared" si="567"/>
        <v/>
      </c>
      <c r="BD353" s="41" t="str">
        <f t="shared" si="567"/>
        <v/>
      </c>
      <c r="BE353" s="42" t="str">
        <f t="shared" si="567"/>
        <v/>
      </c>
      <c r="BM353" s="43"/>
      <c r="BN353" s="43"/>
      <c r="BO353" s="43"/>
      <c r="BP353" s="43" t="str">
        <f t="shared" ref="BP353:BT361" si="568">(IF(AQ353="","",(IF(MID(AQ353,2,1)="-",LEFT(AQ353,1),LEFT(AQ353,2)))+0))</f>
        <v/>
      </c>
      <c r="BQ353" s="43" t="str">
        <f t="shared" si="568"/>
        <v/>
      </c>
      <c r="BR353" s="43" t="str">
        <f t="shared" si="568"/>
        <v/>
      </c>
      <c r="BS353" s="43" t="str">
        <f t="shared" si="568"/>
        <v/>
      </c>
      <c r="BT353" s="43" t="str">
        <f t="shared" si="568"/>
        <v/>
      </c>
      <c r="BU353" s="44"/>
      <c r="BV353" s="40"/>
      <c r="BW353" s="41" t="str">
        <f t="shared" ref="BW353:CD355" si="569">(IF(N353="","",IF(RIGHT(N353,2)="10",RIGHT(N353,2),RIGHT(N353,1))+0))</f>
        <v/>
      </c>
      <c r="BX353" s="41" t="str">
        <f t="shared" si="569"/>
        <v/>
      </c>
      <c r="BY353" s="41">
        <f t="shared" si="569"/>
        <v>3</v>
      </c>
      <c r="BZ353" s="41" t="str">
        <f t="shared" si="569"/>
        <v/>
      </c>
      <c r="CA353" s="41" t="str">
        <f t="shared" si="569"/>
        <v/>
      </c>
      <c r="CB353" s="41" t="str">
        <f t="shared" si="569"/>
        <v/>
      </c>
      <c r="CC353" s="41" t="str">
        <f t="shared" si="569"/>
        <v/>
      </c>
      <c r="CD353" s="42" t="str">
        <f t="shared" si="569"/>
        <v/>
      </c>
      <c r="CL353" s="43"/>
      <c r="CM353" s="43"/>
      <c r="CN353" s="43"/>
      <c r="CO353" s="43" t="str">
        <f t="shared" ref="CO353:CS361" si="570">(IF(AQ353="","",IF(RIGHT(AQ353,2)="10",RIGHT(AQ353,2),RIGHT(AQ353,1))+0))</f>
        <v/>
      </c>
      <c r="CP353" s="43" t="str">
        <f t="shared" si="570"/>
        <v/>
      </c>
      <c r="CQ353" s="43" t="str">
        <f t="shared" si="570"/>
        <v/>
      </c>
      <c r="CR353" s="43" t="str">
        <f t="shared" si="570"/>
        <v/>
      </c>
      <c r="CS353" s="43" t="str">
        <f t="shared" si="570"/>
        <v/>
      </c>
      <c r="CU353" s="40"/>
      <c r="CV353" s="41" t="str">
        <f t="shared" ref="CV353:DC355" si="571">(IF(N353="","",IF(AX353&gt;BW353,"H",IF(AX353&lt;BW353,"A","D"))))</f>
        <v/>
      </c>
      <c r="CW353" s="41" t="str">
        <f t="shared" si="571"/>
        <v/>
      </c>
      <c r="CX353" s="41" t="str">
        <f t="shared" si="571"/>
        <v>A</v>
      </c>
      <c r="CY353" s="41" t="str">
        <f t="shared" si="571"/>
        <v/>
      </c>
      <c r="CZ353" s="41" t="str">
        <f t="shared" si="571"/>
        <v/>
      </c>
      <c r="DA353" s="41" t="str">
        <f t="shared" si="571"/>
        <v/>
      </c>
      <c r="DB353" s="41" t="str">
        <f t="shared" si="571"/>
        <v/>
      </c>
      <c r="DC353" s="42" t="str">
        <f t="shared" si="571"/>
        <v/>
      </c>
      <c r="DK353" s="43"/>
      <c r="DL353" s="43"/>
      <c r="DM353" s="43"/>
      <c r="DN353" s="21" t="str">
        <f t="shared" ref="DN353:DR361" si="572">(IF(AQ353="","",IF(BP353&gt;CO353,"H",IF(BP353&lt;CO353,"A","D"))))</f>
        <v/>
      </c>
      <c r="DO353" s="21" t="str">
        <f t="shared" si="572"/>
        <v/>
      </c>
      <c r="DP353" s="21" t="str">
        <f t="shared" si="572"/>
        <v/>
      </c>
      <c r="DQ353" s="21" t="str">
        <f t="shared" si="572"/>
        <v/>
      </c>
      <c r="DR353" s="21" t="str">
        <f t="shared" si="572"/>
        <v/>
      </c>
      <c r="DT353" s="17" t="str">
        <f t="shared" ref="DT353:DT361" si="573">L353</f>
        <v>Ashford Town (Middx)</v>
      </c>
      <c r="DU353" s="45">
        <f>SUM(EB353:ED353)</f>
        <v>2</v>
      </c>
      <c r="DV353" s="46">
        <f>COUNTIF($CU353:$DR353,"H")</f>
        <v>0</v>
      </c>
      <c r="DW353" s="46">
        <f>COUNTIF($CU353:$DR353,"D")</f>
        <v>0</v>
      </c>
      <c r="DX353" s="46">
        <f>COUNTIF($CU353:$DR353,"A")</f>
        <v>1</v>
      </c>
      <c r="DY353" s="46">
        <f>COUNTIF(CU$353:CU$361,"A")</f>
        <v>0</v>
      </c>
      <c r="DZ353" s="46">
        <f>COUNTIF(CU$353:CU$361,"D")</f>
        <v>0</v>
      </c>
      <c r="EA353" s="46">
        <f>COUNTIF(CU$353:CU$361,"H")</f>
        <v>1</v>
      </c>
      <c r="EB353" s="45">
        <f>DV353+DY353</f>
        <v>0</v>
      </c>
      <c r="EC353" s="45">
        <f t="shared" ref="EC353:ED361" si="574">DW353+DZ353</f>
        <v>0</v>
      </c>
      <c r="ED353" s="45">
        <f t="shared" si="574"/>
        <v>2</v>
      </c>
      <c r="EE353" s="47">
        <f>SUM($AW353:$BT353)+SUM(BV$353:BV$361)</f>
        <v>1</v>
      </c>
      <c r="EF353" s="47">
        <f>SUM($BV353:$CS353)+SUM(AW$353:AW$361)</f>
        <v>6</v>
      </c>
      <c r="EG353" s="45">
        <f>(EB353*3)+EC353</f>
        <v>0</v>
      </c>
      <c r="EH353" s="47">
        <f>EE353-EF353</f>
        <v>-5</v>
      </c>
      <c r="EI353" s="44"/>
      <c r="EJ353" s="46">
        <f t="shared" ref="EJ353:EJ361" si="575">VLOOKUP($DT353,$B$353:$J$361,2,0)</f>
        <v>16</v>
      </c>
      <c r="EK353" s="46">
        <f t="shared" ref="EK353:EK361" si="576">VLOOKUP($DT353,$B$353:$J$361,3,0)</f>
        <v>5</v>
      </c>
      <c r="EL353" s="46">
        <f t="shared" ref="EL353:EL361" si="577">VLOOKUP($DT353,$B$353:$J$361,4,0)</f>
        <v>4</v>
      </c>
      <c r="EM353" s="46">
        <f t="shared" ref="EM353:EM361" si="578">VLOOKUP($DT353,$B$353:$J$361,5,0)</f>
        <v>7</v>
      </c>
      <c r="EN353" s="46">
        <f t="shared" ref="EN353:EN361" si="579">VLOOKUP($DT353,$B$353:$J$361,6,0)</f>
        <v>18</v>
      </c>
      <c r="EO353" s="46">
        <f t="shared" ref="EO353:EO361" si="580">VLOOKUP($DT353,$B$353:$J$361,7,0)</f>
        <v>22</v>
      </c>
      <c r="EP353" s="46">
        <f t="shared" ref="EP353:EP361" si="581">VLOOKUP($DT353,$B$353:$J$361,8,0)</f>
        <v>19</v>
      </c>
      <c r="EQ353" s="46">
        <f t="shared" ref="EQ353:EQ361" si="582">VLOOKUP($DT353,$B$353:$J$361,9,0)</f>
        <v>-4</v>
      </c>
      <c r="ES353" s="1">
        <f>IF(DU353=EJ353,0,1)</f>
        <v>1</v>
      </c>
      <c r="ET353" s="1">
        <f>IF(EB353=EK353,0,1)</f>
        <v>1</v>
      </c>
      <c r="EU353" s="1">
        <f t="shared" ref="EU353:EZ361" si="583">IF(EC353=EL353,0,1)</f>
        <v>1</v>
      </c>
      <c r="EV353" s="1">
        <f t="shared" si="583"/>
        <v>1</v>
      </c>
      <c r="EW353" s="1">
        <f t="shared" si="583"/>
        <v>1</v>
      </c>
      <c r="EX353" s="1">
        <f t="shared" si="583"/>
        <v>1</v>
      </c>
      <c r="EY353" s="1">
        <f t="shared" si="583"/>
        <v>1</v>
      </c>
      <c r="EZ353" s="1">
        <f t="shared" si="583"/>
        <v>1</v>
      </c>
    </row>
    <row r="354" spans="1:164" x14ac:dyDescent="0.2">
      <c r="A354" s="1">
        <v>2</v>
      </c>
      <c r="B354" s="1" t="s">
        <v>311</v>
      </c>
      <c r="C354" s="21">
        <v>16</v>
      </c>
      <c r="D354" s="21">
        <v>8</v>
      </c>
      <c r="E354" s="21">
        <v>3</v>
      </c>
      <c r="F354" s="21">
        <v>5</v>
      </c>
      <c r="G354" s="21">
        <v>28</v>
      </c>
      <c r="H354" s="21">
        <v>20</v>
      </c>
      <c r="I354" s="18">
        <v>27</v>
      </c>
      <c r="J354" s="21">
        <v>8</v>
      </c>
      <c r="L354" s="48" t="s">
        <v>525</v>
      </c>
      <c r="M354" s="85"/>
      <c r="N354" s="50"/>
      <c r="O354" s="86"/>
      <c r="P354" s="52" t="s">
        <v>139</v>
      </c>
      <c r="Q354" s="103"/>
      <c r="R354" s="103"/>
      <c r="S354" s="53"/>
      <c r="T354" s="53"/>
      <c r="U354" s="70"/>
      <c r="AA354" s="48" t="s">
        <v>525</v>
      </c>
      <c r="AB354" s="85"/>
      <c r="AC354" s="50"/>
      <c r="AD354" s="86"/>
      <c r="AE354" s="52" t="s">
        <v>574</v>
      </c>
      <c r="AF354" s="103"/>
      <c r="AG354" s="103"/>
      <c r="AH354" s="53"/>
      <c r="AI354" s="53"/>
      <c r="AJ354" s="70"/>
      <c r="AW354" s="58" t="str">
        <f t="shared" ref="AW354:AY361" si="584">(IF(M354="","",(IF(MID(M354,2,1)="-",LEFT(M354,1),LEFT(M354,2)))+0))</f>
        <v/>
      </c>
      <c r="AX354" s="59"/>
      <c r="AY354" s="60" t="str">
        <f t="shared" si="567"/>
        <v/>
      </c>
      <c r="AZ354" s="60">
        <f t="shared" si="567"/>
        <v>0</v>
      </c>
      <c r="BA354" s="60" t="str">
        <f t="shared" si="567"/>
        <v/>
      </c>
      <c r="BB354" s="60" t="str">
        <f t="shared" si="567"/>
        <v/>
      </c>
      <c r="BC354" s="60" t="str">
        <f t="shared" si="567"/>
        <v/>
      </c>
      <c r="BD354" s="60" t="str">
        <f t="shared" si="567"/>
        <v/>
      </c>
      <c r="BE354" s="61" t="str">
        <f t="shared" si="567"/>
        <v/>
      </c>
      <c r="BM354" s="43"/>
      <c r="BN354" s="43"/>
      <c r="BO354" s="43"/>
      <c r="BP354" s="43" t="str">
        <f t="shared" si="568"/>
        <v/>
      </c>
      <c r="BQ354" s="43" t="str">
        <f t="shared" si="568"/>
        <v/>
      </c>
      <c r="BR354" s="43" t="str">
        <f t="shared" si="568"/>
        <v/>
      </c>
      <c r="BS354" s="43" t="str">
        <f t="shared" si="568"/>
        <v/>
      </c>
      <c r="BT354" s="43" t="str">
        <f t="shared" si="568"/>
        <v/>
      </c>
      <c r="BU354" s="44"/>
      <c r="BV354" s="58" t="str">
        <f t="shared" ref="BV354:BX361" si="585">(IF(M354="","",IF(RIGHT(M354,2)="10",RIGHT(M354,2),RIGHT(M354,1))+0))</f>
        <v/>
      </c>
      <c r="BW354" s="59"/>
      <c r="BX354" s="60" t="str">
        <f t="shared" si="569"/>
        <v/>
      </c>
      <c r="BY354" s="60">
        <f t="shared" si="569"/>
        <v>3</v>
      </c>
      <c r="BZ354" s="60" t="str">
        <f t="shared" si="569"/>
        <v/>
      </c>
      <c r="CA354" s="60" t="str">
        <f t="shared" si="569"/>
        <v/>
      </c>
      <c r="CB354" s="60" t="str">
        <f t="shared" si="569"/>
        <v/>
      </c>
      <c r="CC354" s="60" t="str">
        <f t="shared" si="569"/>
        <v/>
      </c>
      <c r="CD354" s="61" t="str">
        <f t="shared" si="569"/>
        <v/>
      </c>
      <c r="CL354" s="43"/>
      <c r="CM354" s="43"/>
      <c r="CN354" s="43"/>
      <c r="CO354" s="43" t="str">
        <f t="shared" si="570"/>
        <v/>
      </c>
      <c r="CP354" s="43" t="str">
        <f t="shared" si="570"/>
        <v/>
      </c>
      <c r="CQ354" s="43" t="str">
        <f t="shared" si="570"/>
        <v/>
      </c>
      <c r="CR354" s="43" t="str">
        <f t="shared" si="570"/>
        <v/>
      </c>
      <c r="CS354" s="43" t="str">
        <f t="shared" si="570"/>
        <v/>
      </c>
      <c r="CU354" s="58" t="str">
        <f t="shared" ref="CU354:CU361" si="586">(IF(M354="","",IF(AW354&gt;BV354,"H",IF(AW354&lt;BV354,"A","D"))))</f>
        <v/>
      </c>
      <c r="CV354" s="59"/>
      <c r="CW354" s="60" t="str">
        <f t="shared" si="571"/>
        <v/>
      </c>
      <c r="CX354" s="60" t="str">
        <f t="shared" si="571"/>
        <v>A</v>
      </c>
      <c r="CY354" s="60" t="str">
        <f t="shared" si="571"/>
        <v/>
      </c>
      <c r="CZ354" s="60" t="str">
        <f t="shared" si="571"/>
        <v/>
      </c>
      <c r="DA354" s="60" t="str">
        <f t="shared" si="571"/>
        <v/>
      </c>
      <c r="DB354" s="60" t="str">
        <f t="shared" si="571"/>
        <v/>
      </c>
      <c r="DC354" s="61" t="str">
        <f t="shared" si="571"/>
        <v/>
      </c>
      <c r="DK354" s="43"/>
      <c r="DL354" s="43"/>
      <c r="DM354" s="43"/>
      <c r="DN354" s="21" t="str">
        <f t="shared" si="572"/>
        <v/>
      </c>
      <c r="DO354" s="21" t="str">
        <f t="shared" si="572"/>
        <v/>
      </c>
      <c r="DP354" s="21" t="str">
        <f t="shared" si="572"/>
        <v/>
      </c>
      <c r="DQ354" s="21" t="str">
        <f t="shared" si="572"/>
        <v/>
      </c>
      <c r="DR354" s="21" t="str">
        <f t="shared" si="572"/>
        <v/>
      </c>
      <c r="DT354" s="17" t="str">
        <f t="shared" si="573"/>
        <v>Cobham</v>
      </c>
      <c r="DU354" s="45">
        <f t="shared" ref="DU354:DU361" si="587">SUM(EB354:ED354)</f>
        <v>2</v>
      </c>
      <c r="DV354" s="46">
        <f t="shared" ref="DV354:DV361" si="588">COUNTIF($CU354:$DR354,"H")</f>
        <v>0</v>
      </c>
      <c r="DW354" s="46">
        <f t="shared" ref="DW354:DW361" si="589">COUNTIF($CU354:$DR354,"D")</f>
        <v>0</v>
      </c>
      <c r="DX354" s="46">
        <f t="shared" ref="DX354:DX361" si="590">COUNTIF($CU354:$DR354,"A")</f>
        <v>1</v>
      </c>
      <c r="DY354" s="46">
        <f>COUNTIF(CV$353:CV$361,"A")</f>
        <v>0</v>
      </c>
      <c r="DZ354" s="46">
        <f>COUNTIF(CV$353:CV$361,"D")</f>
        <v>0</v>
      </c>
      <c r="EA354" s="46">
        <f>COUNTIF(CV$353:CV$361,"H")</f>
        <v>1</v>
      </c>
      <c r="EB354" s="45">
        <f t="shared" ref="EB354:EB361" si="591">DV354+DY354</f>
        <v>0</v>
      </c>
      <c r="EC354" s="45">
        <f t="shared" si="574"/>
        <v>0</v>
      </c>
      <c r="ED354" s="45">
        <f t="shared" si="574"/>
        <v>2</v>
      </c>
      <c r="EE354" s="47">
        <f>SUM($AW354:$BT354)+SUM(BW$353:BW$361)</f>
        <v>1</v>
      </c>
      <c r="EF354" s="47">
        <f>SUM($BV354:$CS354)+SUM(AX$353:AX$361)</f>
        <v>5</v>
      </c>
      <c r="EG354" s="45">
        <f t="shared" ref="EG354:EG361" si="592">(EB354*3)+EC354</f>
        <v>0</v>
      </c>
      <c r="EH354" s="47">
        <f t="shared" ref="EH354:EH361" si="593">EE354-EF354</f>
        <v>-4</v>
      </c>
      <c r="EI354" s="44"/>
      <c r="EJ354" s="46">
        <f t="shared" si="575"/>
        <v>16</v>
      </c>
      <c r="EK354" s="46">
        <f t="shared" si="576"/>
        <v>3</v>
      </c>
      <c r="EL354" s="46">
        <f t="shared" si="577"/>
        <v>5</v>
      </c>
      <c r="EM354" s="46">
        <f t="shared" si="578"/>
        <v>8</v>
      </c>
      <c r="EN354" s="46">
        <f t="shared" si="579"/>
        <v>13</v>
      </c>
      <c r="EO354" s="46">
        <f t="shared" si="580"/>
        <v>27</v>
      </c>
      <c r="EP354" s="46">
        <f t="shared" si="581"/>
        <v>14</v>
      </c>
      <c r="EQ354" s="46">
        <f t="shared" si="582"/>
        <v>-14</v>
      </c>
      <c r="ES354" s="1">
        <f t="shared" ref="ES354:ES361" si="594">IF(DU354=EJ354,0,1)</f>
        <v>1</v>
      </c>
      <c r="ET354" s="1">
        <f t="shared" ref="ET354:ET361" si="595">IF(EB354=EK354,0,1)</f>
        <v>1</v>
      </c>
      <c r="EU354" s="1">
        <f t="shared" si="583"/>
        <v>1</v>
      </c>
      <c r="EV354" s="1">
        <f t="shared" si="583"/>
        <v>1</v>
      </c>
      <c r="EW354" s="1">
        <f t="shared" si="583"/>
        <v>1</v>
      </c>
      <c r="EX354" s="1">
        <f t="shared" si="583"/>
        <v>1</v>
      </c>
      <c r="EY354" s="1">
        <f t="shared" si="583"/>
        <v>1</v>
      </c>
      <c r="EZ354" s="1">
        <f t="shared" si="583"/>
        <v>1</v>
      </c>
    </row>
    <row r="355" spans="1:164" x14ac:dyDescent="0.2">
      <c r="A355" s="1">
        <v>3</v>
      </c>
      <c r="B355" s="1" t="s">
        <v>571</v>
      </c>
      <c r="C355" s="21">
        <v>16</v>
      </c>
      <c r="D355" s="21">
        <v>7</v>
      </c>
      <c r="E355" s="21">
        <v>6</v>
      </c>
      <c r="F355" s="21">
        <v>3</v>
      </c>
      <c r="G355" s="21">
        <v>21</v>
      </c>
      <c r="H355" s="21">
        <v>13</v>
      </c>
      <c r="I355" s="18">
        <v>27</v>
      </c>
      <c r="J355" s="21">
        <v>8</v>
      </c>
      <c r="L355" s="48" t="s">
        <v>570</v>
      </c>
      <c r="M355" s="85"/>
      <c r="N355" s="86"/>
      <c r="O355" s="50"/>
      <c r="P355" s="52" t="s">
        <v>139</v>
      </c>
      <c r="Q355" s="103"/>
      <c r="R355" s="103"/>
      <c r="S355" s="86"/>
      <c r="T355" s="86"/>
      <c r="U355" s="90"/>
      <c r="AA355" s="48" t="s">
        <v>570</v>
      </c>
      <c r="AB355" s="85"/>
      <c r="AC355" s="86"/>
      <c r="AD355" s="50"/>
      <c r="AE355" s="52" t="s">
        <v>583</v>
      </c>
      <c r="AF355" s="103"/>
      <c r="AG355" s="103"/>
      <c r="AH355" s="86"/>
      <c r="AI355" s="86"/>
      <c r="AJ355" s="90"/>
      <c r="AW355" s="58" t="str">
        <f t="shared" si="584"/>
        <v/>
      </c>
      <c r="AX355" s="60" t="str">
        <f t="shared" si="584"/>
        <v/>
      </c>
      <c r="AY355" s="59"/>
      <c r="AZ355" s="60">
        <f t="shared" si="567"/>
        <v>0</v>
      </c>
      <c r="BA355" s="60" t="str">
        <f t="shared" si="567"/>
        <v/>
      </c>
      <c r="BB355" s="60" t="str">
        <f t="shared" si="567"/>
        <v/>
      </c>
      <c r="BC355" s="60" t="str">
        <f t="shared" si="567"/>
        <v/>
      </c>
      <c r="BD355" s="60" t="str">
        <f t="shared" si="567"/>
        <v/>
      </c>
      <c r="BE355" s="61" t="str">
        <f t="shared" si="567"/>
        <v/>
      </c>
      <c r="BM355" s="43"/>
      <c r="BN355" s="43"/>
      <c r="BO355" s="43"/>
      <c r="BP355" s="43" t="str">
        <f t="shared" si="568"/>
        <v/>
      </c>
      <c r="BQ355" s="43" t="str">
        <f t="shared" si="568"/>
        <v/>
      </c>
      <c r="BR355" s="43" t="str">
        <f t="shared" si="568"/>
        <v/>
      </c>
      <c r="BS355" s="43" t="str">
        <f t="shared" si="568"/>
        <v/>
      </c>
      <c r="BT355" s="43" t="str">
        <f t="shared" si="568"/>
        <v/>
      </c>
      <c r="BU355" s="44"/>
      <c r="BV355" s="58" t="str">
        <f t="shared" si="585"/>
        <v/>
      </c>
      <c r="BW355" s="60" t="str">
        <f t="shared" si="585"/>
        <v/>
      </c>
      <c r="BX355" s="59"/>
      <c r="BY355" s="60">
        <f t="shared" si="569"/>
        <v>3</v>
      </c>
      <c r="BZ355" s="60" t="str">
        <f t="shared" si="569"/>
        <v/>
      </c>
      <c r="CA355" s="60" t="str">
        <f t="shared" si="569"/>
        <v/>
      </c>
      <c r="CB355" s="60" t="str">
        <f t="shared" si="569"/>
        <v/>
      </c>
      <c r="CC355" s="60" t="str">
        <f t="shared" si="569"/>
        <v/>
      </c>
      <c r="CD355" s="61" t="str">
        <f t="shared" si="569"/>
        <v/>
      </c>
      <c r="CL355" s="43"/>
      <c r="CM355" s="43"/>
      <c r="CN355" s="43"/>
      <c r="CO355" s="43" t="str">
        <f t="shared" si="570"/>
        <v/>
      </c>
      <c r="CP355" s="43" t="str">
        <f t="shared" si="570"/>
        <v/>
      </c>
      <c r="CQ355" s="43" t="str">
        <f t="shared" si="570"/>
        <v/>
      </c>
      <c r="CR355" s="43" t="str">
        <f t="shared" si="570"/>
        <v/>
      </c>
      <c r="CS355" s="43" t="str">
        <f t="shared" si="570"/>
        <v/>
      </c>
      <c r="CU355" s="58" t="str">
        <f t="shared" si="586"/>
        <v/>
      </c>
      <c r="CV355" s="60" t="str">
        <f>(IF(N355="","",IF(AX355&gt;BW355,"H",IF(AX355&lt;BW355,"A","D"))))</f>
        <v/>
      </c>
      <c r="CW355" s="59"/>
      <c r="CX355" s="60" t="str">
        <f t="shared" si="571"/>
        <v>A</v>
      </c>
      <c r="CY355" s="60" t="str">
        <f t="shared" si="571"/>
        <v/>
      </c>
      <c r="CZ355" s="60" t="str">
        <f t="shared" si="571"/>
        <v/>
      </c>
      <c r="DA355" s="60" t="str">
        <f t="shared" si="571"/>
        <v/>
      </c>
      <c r="DB355" s="60" t="str">
        <f t="shared" si="571"/>
        <v/>
      </c>
      <c r="DC355" s="61" t="str">
        <f t="shared" si="571"/>
        <v/>
      </c>
      <c r="DK355" s="43"/>
      <c r="DL355" s="43"/>
      <c r="DM355" s="43"/>
      <c r="DN355" s="21" t="str">
        <f t="shared" si="572"/>
        <v/>
      </c>
      <c r="DO355" s="21" t="str">
        <f t="shared" si="572"/>
        <v/>
      </c>
      <c r="DP355" s="21" t="str">
        <f t="shared" si="572"/>
        <v/>
      </c>
      <c r="DQ355" s="21" t="str">
        <f t="shared" si="572"/>
        <v/>
      </c>
      <c r="DR355" s="21" t="str">
        <f t="shared" si="572"/>
        <v/>
      </c>
      <c r="DT355" s="17" t="str">
        <f t="shared" si="573"/>
        <v>Colliers Wood</v>
      </c>
      <c r="DU355" s="45">
        <f t="shared" si="587"/>
        <v>2</v>
      </c>
      <c r="DV355" s="46">
        <f t="shared" si="588"/>
        <v>0</v>
      </c>
      <c r="DW355" s="46">
        <f t="shared" si="589"/>
        <v>0</v>
      </c>
      <c r="DX355" s="46">
        <f t="shared" si="590"/>
        <v>1</v>
      </c>
      <c r="DY355" s="46">
        <f>COUNTIF(CW$353:CW$361,"A")</f>
        <v>0</v>
      </c>
      <c r="DZ355" s="46">
        <f>COUNTIF(CW$353:CW$361,"D")</f>
        <v>1</v>
      </c>
      <c r="EA355" s="46">
        <f>COUNTIF(CW$353:CW$361,"H")</f>
        <v>0</v>
      </c>
      <c r="EB355" s="45">
        <f t="shared" si="591"/>
        <v>0</v>
      </c>
      <c r="EC355" s="45">
        <f t="shared" si="574"/>
        <v>1</v>
      </c>
      <c r="ED355" s="45">
        <f t="shared" si="574"/>
        <v>1</v>
      </c>
      <c r="EE355" s="47">
        <f>SUM($AW355:$BT355)+SUM(BX$353:BX$361)</f>
        <v>1</v>
      </c>
      <c r="EF355" s="47">
        <f>SUM($BV355:$CS355)+SUM(AY$353:AY$361)</f>
        <v>4</v>
      </c>
      <c r="EG355" s="45">
        <f t="shared" si="592"/>
        <v>1</v>
      </c>
      <c r="EH355" s="47">
        <f t="shared" si="593"/>
        <v>-3</v>
      </c>
      <c r="EI355" s="44"/>
      <c r="EJ355" s="46">
        <f t="shared" si="575"/>
        <v>16</v>
      </c>
      <c r="EK355" s="46">
        <f t="shared" si="576"/>
        <v>1</v>
      </c>
      <c r="EL355" s="46">
        <f t="shared" si="577"/>
        <v>5</v>
      </c>
      <c r="EM355" s="46">
        <f t="shared" si="578"/>
        <v>10</v>
      </c>
      <c r="EN355" s="46">
        <f t="shared" si="579"/>
        <v>15</v>
      </c>
      <c r="EO355" s="46">
        <f t="shared" si="580"/>
        <v>34</v>
      </c>
      <c r="EP355" s="46">
        <f t="shared" si="581"/>
        <v>8</v>
      </c>
      <c r="EQ355" s="46">
        <f t="shared" si="582"/>
        <v>-19</v>
      </c>
      <c r="ES355" s="1">
        <f t="shared" si="594"/>
        <v>1</v>
      </c>
      <c r="ET355" s="1">
        <f t="shared" si="595"/>
        <v>1</v>
      </c>
      <c r="EU355" s="1">
        <f t="shared" si="583"/>
        <v>1</v>
      </c>
      <c r="EV355" s="1">
        <f t="shared" si="583"/>
        <v>1</v>
      </c>
      <c r="EW355" s="1">
        <f t="shared" si="583"/>
        <v>1</v>
      </c>
      <c r="EX355" s="1">
        <f t="shared" si="583"/>
        <v>1</v>
      </c>
      <c r="EY355" s="1">
        <f t="shared" si="583"/>
        <v>1</v>
      </c>
      <c r="EZ355" s="1">
        <f t="shared" si="583"/>
        <v>1</v>
      </c>
    </row>
    <row r="356" spans="1:164" x14ac:dyDescent="0.2">
      <c r="A356" s="1">
        <v>4</v>
      </c>
      <c r="B356" s="1" t="s">
        <v>567</v>
      </c>
      <c r="C356" s="21">
        <v>16</v>
      </c>
      <c r="D356" s="21">
        <v>6</v>
      </c>
      <c r="E356" s="21">
        <v>5</v>
      </c>
      <c r="F356" s="21">
        <v>5</v>
      </c>
      <c r="G356" s="21">
        <v>21</v>
      </c>
      <c r="H356" s="21">
        <v>15</v>
      </c>
      <c r="I356" s="18">
        <v>23</v>
      </c>
      <c r="J356" s="21">
        <v>6</v>
      </c>
      <c r="L356" s="64" t="s">
        <v>274</v>
      </c>
      <c r="M356" s="65" t="s">
        <v>102</v>
      </c>
      <c r="N356" s="52" t="s">
        <v>121</v>
      </c>
      <c r="O356" s="52" t="s">
        <v>110</v>
      </c>
      <c r="P356" s="50"/>
      <c r="Q356" s="52" t="s">
        <v>184</v>
      </c>
      <c r="R356" s="52" t="s">
        <v>184</v>
      </c>
      <c r="S356" s="52" t="s">
        <v>208</v>
      </c>
      <c r="T356" s="66" t="s">
        <v>244</v>
      </c>
      <c r="U356" s="67" t="s">
        <v>230</v>
      </c>
      <c r="AA356" s="64" t="s">
        <v>274</v>
      </c>
      <c r="AB356" s="65" t="s">
        <v>444</v>
      </c>
      <c r="AC356" s="52" t="s">
        <v>450</v>
      </c>
      <c r="AD356" s="52" t="s">
        <v>584</v>
      </c>
      <c r="AE356" s="50"/>
      <c r="AF356" s="52" t="s">
        <v>332</v>
      </c>
      <c r="AG356" s="52" t="s">
        <v>302</v>
      </c>
      <c r="AH356" s="52" t="s">
        <v>452</v>
      </c>
      <c r="AI356" s="142"/>
      <c r="AJ356" s="67" t="s">
        <v>414</v>
      </c>
      <c r="AW356" s="58">
        <f t="shared" si="584"/>
        <v>3</v>
      </c>
      <c r="AX356" s="60">
        <f t="shared" si="584"/>
        <v>2</v>
      </c>
      <c r="AY356" s="60">
        <f t="shared" si="584"/>
        <v>1</v>
      </c>
      <c r="AZ356" s="59"/>
      <c r="BA356" s="60">
        <f>(IF(Q356="","",(IF(MID(Q356,2,1)="-",LEFT(Q356,1),LEFT(Q356,2)))+0))</f>
        <v>1</v>
      </c>
      <c r="BB356" s="60">
        <f>(IF(R356="","",(IF(MID(R356,2,1)="-",LEFT(R356,1),LEFT(R356,2)))+0))</f>
        <v>1</v>
      </c>
      <c r="BC356" s="60">
        <f>(IF(S356="","",(IF(MID(S356,2,1)="-",LEFT(S356,1),LEFT(S356,2)))+0))</f>
        <v>1</v>
      </c>
      <c r="BD356" s="60">
        <f>(IF(T356="","",(IF(MID(T356,2,1)="-",LEFT(T356,1),LEFT(T356,2)))+0))</f>
        <v>0</v>
      </c>
      <c r="BE356" s="61">
        <f>(IF(U356="","",(IF(MID(U356,2,1)="-",LEFT(U356,1),LEFT(U356,2)))+0))</f>
        <v>1</v>
      </c>
      <c r="BM356" s="43"/>
      <c r="BN356" s="43"/>
      <c r="BO356" s="43"/>
      <c r="BP356" s="43" t="str">
        <f t="shared" si="568"/>
        <v/>
      </c>
      <c r="BQ356" s="43" t="str">
        <f t="shared" si="568"/>
        <v/>
      </c>
      <c r="BR356" s="43" t="str">
        <f t="shared" si="568"/>
        <v/>
      </c>
      <c r="BS356" s="43" t="str">
        <f t="shared" si="568"/>
        <v/>
      </c>
      <c r="BT356" s="43" t="str">
        <f t="shared" si="568"/>
        <v/>
      </c>
      <c r="BU356" s="44"/>
      <c r="BV356" s="58">
        <f t="shared" si="585"/>
        <v>0</v>
      </c>
      <c r="BW356" s="60">
        <f t="shared" si="585"/>
        <v>1</v>
      </c>
      <c r="BX356" s="60">
        <f t="shared" si="585"/>
        <v>1</v>
      </c>
      <c r="BY356" s="59"/>
      <c r="BZ356" s="60">
        <f>(IF(Q356="","",IF(RIGHT(Q356,2)="10",RIGHT(Q356,2),RIGHT(Q356,1))+0))</f>
        <v>2</v>
      </c>
      <c r="CA356" s="60">
        <f>(IF(R356="","",IF(RIGHT(R356,2)="10",RIGHT(R356,2),RIGHT(R356,1))+0))</f>
        <v>2</v>
      </c>
      <c r="CB356" s="60">
        <f>(IF(S356="","",IF(RIGHT(S356,2)="10",RIGHT(S356,2),RIGHT(S356,1))+0))</f>
        <v>0</v>
      </c>
      <c r="CC356" s="60">
        <f>(IF(T356="","",IF(RIGHT(T356,2)="10",RIGHT(T356,2),RIGHT(T356,1))+0))</f>
        <v>0</v>
      </c>
      <c r="CD356" s="61">
        <f>(IF(U356="","",IF(RIGHT(U356,2)="10",RIGHT(U356,2),RIGHT(U356,1))+0))</f>
        <v>3</v>
      </c>
      <c r="CL356" s="43"/>
      <c r="CM356" s="43"/>
      <c r="CN356" s="43"/>
      <c r="CO356" s="43" t="str">
        <f t="shared" si="570"/>
        <v/>
      </c>
      <c r="CP356" s="43" t="str">
        <f t="shared" si="570"/>
        <v/>
      </c>
      <c r="CQ356" s="43" t="str">
        <f t="shared" si="570"/>
        <v/>
      </c>
      <c r="CR356" s="43" t="str">
        <f t="shared" si="570"/>
        <v/>
      </c>
      <c r="CS356" s="43" t="str">
        <f t="shared" si="570"/>
        <v/>
      </c>
      <c r="CU356" s="58" t="str">
        <f t="shared" si="586"/>
        <v>H</v>
      </c>
      <c r="CV356" s="60" t="str">
        <f>(IF(N356="","",IF(AX356&gt;BW356,"H",IF(AX356&lt;BW356,"A","D"))))</f>
        <v>H</v>
      </c>
      <c r="CW356" s="60" t="str">
        <f t="shared" ref="CW356:CW361" si="596">(IF(O356="","",IF(AY356&gt;BX356,"H",IF(AY356&lt;BX356,"A","D"))))</f>
        <v>D</v>
      </c>
      <c r="CX356" s="59"/>
      <c r="CY356" s="60" t="str">
        <f>(IF(Q356="","",IF(BA356&gt;BZ356,"H",IF(BA356&lt;BZ356,"A","D"))))</f>
        <v>A</v>
      </c>
      <c r="CZ356" s="60" t="str">
        <f>(IF(R356="","",IF(BB356&gt;CA356,"H",IF(BB356&lt;CA356,"A","D"))))</f>
        <v>A</v>
      </c>
      <c r="DA356" s="60" t="str">
        <f>(IF(S356="","",IF(BC356&gt;CB356,"H",IF(BC356&lt;CB356,"A","D"))))</f>
        <v>H</v>
      </c>
      <c r="DB356" s="60" t="str">
        <f>(IF(T356="","",IF(BD356&gt;CC356,"H",IF(BD356&lt;CC356,"A","D"))))</f>
        <v>D</v>
      </c>
      <c r="DC356" s="61" t="str">
        <f>(IF(U356="","",IF(BE356&gt;CD356,"H",IF(BE356&lt;CD356,"A","D"))))</f>
        <v>A</v>
      </c>
      <c r="DK356" s="43"/>
      <c r="DL356" s="43"/>
      <c r="DM356" s="43"/>
      <c r="DN356" s="21" t="str">
        <f t="shared" si="572"/>
        <v/>
      </c>
      <c r="DO356" s="21" t="str">
        <f t="shared" si="572"/>
        <v/>
      </c>
      <c r="DP356" s="21" t="str">
        <f t="shared" si="572"/>
        <v/>
      </c>
      <c r="DQ356" s="21" t="str">
        <f t="shared" si="572"/>
        <v/>
      </c>
      <c r="DR356" s="21" t="str">
        <f t="shared" si="572"/>
        <v/>
      </c>
      <c r="DT356" s="17" t="str">
        <f t="shared" si="573"/>
        <v>Epsom &amp; Ewell</v>
      </c>
      <c r="DU356" s="45">
        <f t="shared" si="587"/>
        <v>16</v>
      </c>
      <c r="DV356" s="46">
        <f t="shared" si="588"/>
        <v>3</v>
      </c>
      <c r="DW356" s="46">
        <f t="shared" si="589"/>
        <v>2</v>
      </c>
      <c r="DX356" s="46">
        <f t="shared" si="590"/>
        <v>3</v>
      </c>
      <c r="DY356" s="46">
        <f>COUNTIF(CX$353:CX$361,"A")</f>
        <v>3</v>
      </c>
      <c r="DZ356" s="46">
        <f>COUNTIF(CX$353:CX$361,"D")</f>
        <v>1</v>
      </c>
      <c r="EA356" s="46">
        <f>COUNTIF(CX$353:CX$361,"H")</f>
        <v>4</v>
      </c>
      <c r="EB356" s="45">
        <f t="shared" si="591"/>
        <v>6</v>
      </c>
      <c r="EC356" s="45">
        <f t="shared" si="574"/>
        <v>3</v>
      </c>
      <c r="ED356" s="45">
        <f t="shared" si="574"/>
        <v>7</v>
      </c>
      <c r="EE356" s="47">
        <f>SUM($AW356:$BT356)+SUM(BY$353:BY$361)</f>
        <v>21</v>
      </c>
      <c r="EF356" s="47">
        <f>SUM($BV356:$CS356)+SUM(AZ$353:AZ$361)</f>
        <v>17</v>
      </c>
      <c r="EG356" s="45">
        <f t="shared" si="592"/>
        <v>21</v>
      </c>
      <c r="EH356" s="47">
        <f t="shared" si="593"/>
        <v>4</v>
      </c>
      <c r="EI356" s="44"/>
      <c r="EJ356" s="46">
        <f t="shared" si="575"/>
        <v>16</v>
      </c>
      <c r="EK356" s="46">
        <f t="shared" si="576"/>
        <v>6</v>
      </c>
      <c r="EL356" s="46">
        <f t="shared" si="577"/>
        <v>3</v>
      </c>
      <c r="EM356" s="46">
        <f t="shared" si="578"/>
        <v>7</v>
      </c>
      <c r="EN356" s="46">
        <f t="shared" si="579"/>
        <v>21</v>
      </c>
      <c r="EO356" s="46">
        <f t="shared" si="580"/>
        <v>17</v>
      </c>
      <c r="EP356" s="46">
        <f t="shared" si="581"/>
        <v>21</v>
      </c>
      <c r="EQ356" s="46">
        <f t="shared" si="582"/>
        <v>4</v>
      </c>
      <c r="ES356" s="1">
        <f t="shared" si="594"/>
        <v>0</v>
      </c>
      <c r="ET356" s="1">
        <f t="shared" si="595"/>
        <v>0</v>
      </c>
      <c r="EU356" s="1">
        <f t="shared" si="583"/>
        <v>0</v>
      </c>
      <c r="EV356" s="1">
        <f t="shared" si="583"/>
        <v>0</v>
      </c>
      <c r="EW356" s="1">
        <f t="shared" si="583"/>
        <v>0</v>
      </c>
      <c r="EX356" s="1">
        <f t="shared" si="583"/>
        <v>0</v>
      </c>
      <c r="EY356" s="1">
        <f t="shared" si="583"/>
        <v>0</v>
      </c>
      <c r="EZ356" s="1">
        <f t="shared" si="583"/>
        <v>0</v>
      </c>
    </row>
    <row r="357" spans="1:164" s="17" customFormat="1" x14ac:dyDescent="0.2">
      <c r="A357" s="17">
        <v>5</v>
      </c>
      <c r="B357" s="17" t="s">
        <v>274</v>
      </c>
      <c r="C357" s="18">
        <v>16</v>
      </c>
      <c r="D357" s="18">
        <v>6</v>
      </c>
      <c r="E357" s="18">
        <v>3</v>
      </c>
      <c r="F357" s="18">
        <v>7</v>
      </c>
      <c r="G357" s="18">
        <v>21</v>
      </c>
      <c r="H357" s="18">
        <v>17</v>
      </c>
      <c r="I357" s="18">
        <v>21</v>
      </c>
      <c r="J357" s="18">
        <v>4</v>
      </c>
      <c r="L357" s="48" t="s">
        <v>571</v>
      </c>
      <c r="M357" s="102"/>
      <c r="N357" s="103"/>
      <c r="O357" s="103"/>
      <c r="P357" s="52" t="s">
        <v>146</v>
      </c>
      <c r="Q357" s="50"/>
      <c r="R357" s="103"/>
      <c r="S357" s="103"/>
      <c r="T357" s="103"/>
      <c r="U357" s="104"/>
      <c r="AA357" s="48" t="s">
        <v>571</v>
      </c>
      <c r="AB357" s="102"/>
      <c r="AC357" s="103"/>
      <c r="AD357" s="103"/>
      <c r="AE357" s="52" t="s">
        <v>488</v>
      </c>
      <c r="AF357" s="50"/>
      <c r="AG357" s="103"/>
      <c r="AH357" s="103"/>
      <c r="AI357" s="103"/>
      <c r="AJ357" s="104"/>
      <c r="AW357" s="58" t="str">
        <f t="shared" si="584"/>
        <v/>
      </c>
      <c r="AX357" s="60" t="str">
        <f t="shared" si="584"/>
        <v/>
      </c>
      <c r="AY357" s="60" t="str">
        <f t="shared" si="584"/>
        <v/>
      </c>
      <c r="AZ357" s="60">
        <f>(IF(P357="","",(IF(MID(P357,2,1)="-",LEFT(P357,1),LEFT(P357,2)))+0))</f>
        <v>2</v>
      </c>
      <c r="BA357" s="59"/>
      <c r="BB357" s="60" t="str">
        <f>(IF(R357="","",(IF(MID(R357,2,1)="-",LEFT(R357,1),LEFT(R357,2)))+0))</f>
        <v/>
      </c>
      <c r="BC357" s="60" t="str">
        <f>(IF(S357="","",(IF(MID(S357,2,1)="-",LEFT(S357,1),LEFT(S357,2)))+0))</f>
        <v/>
      </c>
      <c r="BD357" s="60" t="str">
        <f>(IF(T357="","",(IF(MID(T357,2,1)="-",LEFT(T357,1),LEFT(T357,2)))+0))</f>
        <v/>
      </c>
      <c r="BE357" s="61" t="str">
        <f>(IF(U357="","",(IF(MID(U357,2,1)="-",LEFT(U357,1),LEFT(U357,2)))+0))</f>
        <v/>
      </c>
      <c r="BF357" s="1"/>
      <c r="BG357" s="1"/>
      <c r="BH357" s="1"/>
      <c r="BI357" s="1"/>
      <c r="BJ357" s="1"/>
      <c r="BK357" s="1"/>
      <c r="BL357" s="1"/>
      <c r="BM357" s="43"/>
      <c r="BN357" s="43"/>
      <c r="BO357" s="43"/>
      <c r="BP357" s="43" t="str">
        <f t="shared" si="568"/>
        <v/>
      </c>
      <c r="BQ357" s="43" t="str">
        <f t="shared" si="568"/>
        <v/>
      </c>
      <c r="BR357" s="43" t="str">
        <f t="shared" si="568"/>
        <v/>
      </c>
      <c r="BS357" s="43" t="str">
        <f t="shared" si="568"/>
        <v/>
      </c>
      <c r="BT357" s="43" t="str">
        <f t="shared" si="568"/>
        <v/>
      </c>
      <c r="BU357" s="44"/>
      <c r="BV357" s="58" t="str">
        <f t="shared" si="585"/>
        <v/>
      </c>
      <c r="BW357" s="60" t="str">
        <f t="shared" si="585"/>
        <v/>
      </c>
      <c r="BX357" s="60" t="str">
        <f t="shared" si="585"/>
        <v/>
      </c>
      <c r="BY357" s="60">
        <f>(IF(P357="","",IF(RIGHT(P357,2)="10",RIGHT(P357,2),RIGHT(P357,1))+0))</f>
        <v>0</v>
      </c>
      <c r="BZ357" s="59"/>
      <c r="CA357" s="60" t="str">
        <f>(IF(R357="","",IF(RIGHT(R357,2)="10",RIGHT(R357,2),RIGHT(R357,1))+0))</f>
        <v/>
      </c>
      <c r="CB357" s="60" t="str">
        <f>(IF(S357="","",IF(RIGHT(S357,2)="10",RIGHT(S357,2),RIGHT(S357,1))+0))</f>
        <v/>
      </c>
      <c r="CC357" s="60" t="str">
        <f>(IF(T357="","",IF(RIGHT(T357,2)="10",RIGHT(T357,2),RIGHT(T357,1))+0))</f>
        <v/>
      </c>
      <c r="CD357" s="61" t="str">
        <f>(IF(U357="","",IF(RIGHT(U357,2)="10",RIGHT(U357,2),RIGHT(U357,1))+0))</f>
        <v/>
      </c>
      <c r="CE357" s="1"/>
      <c r="CF357" s="1"/>
      <c r="CG357" s="1"/>
      <c r="CH357" s="1"/>
      <c r="CI357" s="1"/>
      <c r="CJ357" s="1"/>
      <c r="CK357" s="1"/>
      <c r="CL357" s="43"/>
      <c r="CM357" s="43"/>
      <c r="CN357" s="43"/>
      <c r="CO357" s="43" t="str">
        <f t="shared" si="570"/>
        <v/>
      </c>
      <c r="CP357" s="43" t="str">
        <f t="shared" si="570"/>
        <v/>
      </c>
      <c r="CQ357" s="43" t="str">
        <f t="shared" si="570"/>
        <v/>
      </c>
      <c r="CR357" s="43" t="str">
        <f t="shared" si="570"/>
        <v/>
      </c>
      <c r="CS357" s="43" t="str">
        <f t="shared" si="570"/>
        <v/>
      </c>
      <c r="CT357" s="1"/>
      <c r="CU357" s="58" t="str">
        <f t="shared" si="586"/>
        <v/>
      </c>
      <c r="CV357" s="60" t="str">
        <f>(IF(N357="","",IF(AX357&gt;BW357,"H",IF(AX357&lt;BW357,"A","D"))))</f>
        <v/>
      </c>
      <c r="CW357" s="60" t="str">
        <f t="shared" si="596"/>
        <v/>
      </c>
      <c r="CX357" s="60" t="str">
        <f>(IF(P357="","",IF(AZ357&gt;BY357,"H",IF(AZ357&lt;BY357,"A","D"))))</f>
        <v>H</v>
      </c>
      <c r="CY357" s="59"/>
      <c r="CZ357" s="60" t="str">
        <f>(IF(R357="","",IF(BB357&gt;CA357,"H",IF(BB357&lt;CA357,"A","D"))))</f>
        <v/>
      </c>
      <c r="DA357" s="60" t="str">
        <f>(IF(S357="","",IF(BC357&gt;CB357,"H",IF(BC357&lt;CB357,"A","D"))))</f>
        <v/>
      </c>
      <c r="DB357" s="60" t="str">
        <f>(IF(T357="","",IF(BD357&gt;CC357,"H",IF(BD357&lt;CC357,"A","D"))))</f>
        <v/>
      </c>
      <c r="DC357" s="61" t="str">
        <f>(IF(U357="","",IF(BE357&gt;CD357,"H",IF(BE357&lt;CD357,"A","D"))))</f>
        <v/>
      </c>
      <c r="DD357" s="1"/>
      <c r="DE357" s="1"/>
      <c r="DF357" s="1"/>
      <c r="DG357" s="1"/>
      <c r="DH357" s="1"/>
      <c r="DI357" s="1"/>
      <c r="DJ357" s="1"/>
      <c r="DK357" s="43"/>
      <c r="DL357" s="43"/>
      <c r="DM357" s="43"/>
      <c r="DN357" s="21" t="str">
        <f t="shared" si="572"/>
        <v/>
      </c>
      <c r="DO357" s="21" t="str">
        <f t="shared" si="572"/>
        <v/>
      </c>
      <c r="DP357" s="21" t="str">
        <f t="shared" si="572"/>
        <v/>
      </c>
      <c r="DQ357" s="21" t="str">
        <f t="shared" si="572"/>
        <v/>
      </c>
      <c r="DR357" s="21" t="str">
        <f t="shared" si="572"/>
        <v/>
      </c>
      <c r="DS357" s="1"/>
      <c r="DT357" s="17" t="str">
        <f t="shared" si="573"/>
        <v>Godalming Town</v>
      </c>
      <c r="DU357" s="45">
        <f t="shared" si="587"/>
        <v>2</v>
      </c>
      <c r="DV357" s="46">
        <f t="shared" si="588"/>
        <v>1</v>
      </c>
      <c r="DW357" s="46">
        <f t="shared" si="589"/>
        <v>0</v>
      </c>
      <c r="DX357" s="46">
        <f t="shared" si="590"/>
        <v>0</v>
      </c>
      <c r="DY357" s="46">
        <f>COUNTIF(CY$353:CY$361,"A")</f>
        <v>1</v>
      </c>
      <c r="DZ357" s="46">
        <f>COUNTIF(CY$353:CY$361,"D")</f>
        <v>0</v>
      </c>
      <c r="EA357" s="46">
        <f>COUNTIF(CY$353:CY$361,"H")</f>
        <v>0</v>
      </c>
      <c r="EB357" s="45">
        <f t="shared" si="591"/>
        <v>2</v>
      </c>
      <c r="EC357" s="45">
        <f t="shared" si="574"/>
        <v>0</v>
      </c>
      <c r="ED357" s="45">
        <f t="shared" si="574"/>
        <v>0</v>
      </c>
      <c r="EE357" s="47">
        <f>SUM($AW357:$BT357)+SUM(BZ$353:BZ$361)</f>
        <v>4</v>
      </c>
      <c r="EF357" s="47">
        <f>SUM($BV357:$CS357)+SUM(BA$353:BA$361)</f>
        <v>1</v>
      </c>
      <c r="EG357" s="45">
        <f t="shared" si="592"/>
        <v>6</v>
      </c>
      <c r="EH357" s="47">
        <f t="shared" si="593"/>
        <v>3</v>
      </c>
      <c r="EI357" s="44"/>
      <c r="EJ357" s="46">
        <f t="shared" si="575"/>
        <v>16</v>
      </c>
      <c r="EK357" s="46">
        <f t="shared" si="576"/>
        <v>7</v>
      </c>
      <c r="EL357" s="46">
        <f t="shared" si="577"/>
        <v>6</v>
      </c>
      <c r="EM357" s="46">
        <f t="shared" si="578"/>
        <v>3</v>
      </c>
      <c r="EN357" s="46">
        <f t="shared" si="579"/>
        <v>21</v>
      </c>
      <c r="EO357" s="46">
        <f t="shared" si="580"/>
        <v>13</v>
      </c>
      <c r="EP357" s="46">
        <f t="shared" si="581"/>
        <v>27</v>
      </c>
      <c r="EQ357" s="46">
        <f t="shared" si="582"/>
        <v>8</v>
      </c>
      <c r="ER357" s="1"/>
      <c r="ES357" s="1">
        <f t="shared" si="594"/>
        <v>1</v>
      </c>
      <c r="ET357" s="1">
        <f t="shared" si="595"/>
        <v>1</v>
      </c>
      <c r="EU357" s="1">
        <f t="shared" si="583"/>
        <v>1</v>
      </c>
      <c r="EV357" s="1">
        <f t="shared" si="583"/>
        <v>1</v>
      </c>
      <c r="EW357" s="1">
        <f t="shared" si="583"/>
        <v>1</v>
      </c>
      <c r="EX357" s="1">
        <f t="shared" si="583"/>
        <v>1</v>
      </c>
      <c r="EY357" s="1">
        <f t="shared" si="583"/>
        <v>1</v>
      </c>
      <c r="EZ357" s="1">
        <f t="shared" si="583"/>
        <v>1</v>
      </c>
      <c r="FC357" s="19"/>
      <c r="FD357" s="19"/>
      <c r="FE357" s="19"/>
      <c r="FF357" s="19"/>
      <c r="FG357" s="19"/>
      <c r="FH357" s="1"/>
    </row>
    <row r="358" spans="1:164" x14ac:dyDescent="0.2">
      <c r="A358" s="1">
        <v>6</v>
      </c>
      <c r="B358" s="1" t="s">
        <v>568</v>
      </c>
      <c r="C358" s="21">
        <v>16</v>
      </c>
      <c r="D358" s="21">
        <v>5</v>
      </c>
      <c r="E358" s="21">
        <v>4</v>
      </c>
      <c r="F358" s="21">
        <v>7</v>
      </c>
      <c r="G358" s="21">
        <v>18</v>
      </c>
      <c r="H358" s="21">
        <v>22</v>
      </c>
      <c r="I358" s="18">
        <v>19</v>
      </c>
      <c r="J358" s="21">
        <v>-4</v>
      </c>
      <c r="L358" s="48" t="s">
        <v>478</v>
      </c>
      <c r="M358" s="102"/>
      <c r="N358" s="103"/>
      <c r="O358" s="103"/>
      <c r="P358" s="66" t="s">
        <v>244</v>
      </c>
      <c r="Q358" s="103"/>
      <c r="R358" s="50"/>
      <c r="S358" s="103"/>
      <c r="T358" s="103"/>
      <c r="U358" s="104"/>
      <c r="AA358" s="48" t="s">
        <v>478</v>
      </c>
      <c r="AB358" s="102"/>
      <c r="AC358" s="103"/>
      <c r="AD358" s="103"/>
      <c r="AE358" s="142"/>
      <c r="AF358" s="103"/>
      <c r="AG358" s="50"/>
      <c r="AH358" s="103"/>
      <c r="AI358" s="103"/>
      <c r="AJ358" s="104"/>
      <c r="AW358" s="58" t="str">
        <f t="shared" si="584"/>
        <v/>
      </c>
      <c r="AX358" s="60" t="str">
        <f t="shared" si="584"/>
        <v/>
      </c>
      <c r="AY358" s="60" t="str">
        <f t="shared" si="584"/>
        <v/>
      </c>
      <c r="AZ358" s="60">
        <f>(IF(P358="","",(IF(MID(P358,2,1)="-",LEFT(P358,1),LEFT(P358,2)))+0))</f>
        <v>0</v>
      </c>
      <c r="BA358" s="60" t="str">
        <f>(IF(Q358="","",(IF(MID(Q358,2,1)="-",LEFT(Q358,1),LEFT(Q358,2)))+0))</f>
        <v/>
      </c>
      <c r="BB358" s="59"/>
      <c r="BC358" s="60" t="str">
        <f>(IF(S358="","",(IF(MID(S358,2,1)="-",LEFT(S358,1),LEFT(S358,2)))+0))</f>
        <v/>
      </c>
      <c r="BD358" s="60" t="str">
        <f>(IF(T358="","",(IF(MID(T358,2,1)="-",LEFT(T358,1),LEFT(T358,2)))+0))</f>
        <v/>
      </c>
      <c r="BE358" s="61" t="str">
        <f>(IF(U358="","",(IF(MID(U358,2,1)="-",LEFT(U358,1),LEFT(U358,2)))+0))</f>
        <v/>
      </c>
      <c r="BM358" s="43"/>
      <c r="BN358" s="43"/>
      <c r="BO358" s="43"/>
      <c r="BP358" s="43" t="str">
        <f t="shared" si="568"/>
        <v/>
      </c>
      <c r="BQ358" s="43" t="str">
        <f t="shared" si="568"/>
        <v/>
      </c>
      <c r="BR358" s="43" t="str">
        <f t="shared" si="568"/>
        <v/>
      </c>
      <c r="BS358" s="43" t="str">
        <f t="shared" si="568"/>
        <v/>
      </c>
      <c r="BT358" s="43" t="str">
        <f t="shared" si="568"/>
        <v/>
      </c>
      <c r="BU358" s="44"/>
      <c r="BV358" s="58" t="str">
        <f t="shared" si="585"/>
        <v/>
      </c>
      <c r="BW358" s="60" t="str">
        <f t="shared" si="585"/>
        <v/>
      </c>
      <c r="BX358" s="60" t="str">
        <f t="shared" si="585"/>
        <v/>
      </c>
      <c r="BY358" s="60">
        <f>(IF(P358="","",IF(RIGHT(P358,2)="10",RIGHT(P358,2),RIGHT(P358,1))+0))</f>
        <v>0</v>
      </c>
      <c r="BZ358" s="60" t="str">
        <f>(IF(Q358="","",IF(RIGHT(Q358,2)="10",RIGHT(Q358,2),RIGHT(Q358,1))+0))</f>
        <v/>
      </c>
      <c r="CA358" s="59"/>
      <c r="CB358" s="60" t="str">
        <f>(IF(S358="","",IF(RIGHT(S358,2)="10",RIGHT(S358,2),RIGHT(S358,1))+0))</f>
        <v/>
      </c>
      <c r="CC358" s="60" t="str">
        <f>(IF(T358="","",IF(RIGHT(T358,2)="10",RIGHT(T358,2),RIGHT(T358,1))+0))</f>
        <v/>
      </c>
      <c r="CD358" s="61" t="str">
        <f>(IF(U358="","",IF(RIGHT(U358,2)="10",RIGHT(U358,2),RIGHT(U358,1))+0))</f>
        <v/>
      </c>
      <c r="CL358" s="43"/>
      <c r="CM358" s="43"/>
      <c r="CN358" s="43"/>
      <c r="CO358" s="43" t="str">
        <f t="shared" si="570"/>
        <v/>
      </c>
      <c r="CP358" s="43" t="str">
        <f t="shared" si="570"/>
        <v/>
      </c>
      <c r="CQ358" s="43" t="str">
        <f t="shared" si="570"/>
        <v/>
      </c>
      <c r="CR358" s="43" t="str">
        <f t="shared" si="570"/>
        <v/>
      </c>
      <c r="CS358" s="43" t="str">
        <f t="shared" si="570"/>
        <v/>
      </c>
      <c r="CU358" s="58" t="str">
        <f t="shared" si="586"/>
        <v/>
      </c>
      <c r="CV358" s="60" t="str">
        <f>(IF(N358="","",IF(AX358&gt;BW358,"H",IF(AX358&lt;BW358,"A","D"))))</f>
        <v/>
      </c>
      <c r="CW358" s="60" t="str">
        <f t="shared" si="596"/>
        <v/>
      </c>
      <c r="CX358" s="60" t="str">
        <f>(IF(P358="","",IF(AZ358&gt;BY358,"H",IF(AZ358&lt;BY358,"A","D"))))</f>
        <v>D</v>
      </c>
      <c r="CY358" s="60" t="str">
        <f>(IF(Q358="","",IF(BA358&gt;BZ358,"H",IF(BA358&lt;BZ358,"A","D"))))</f>
        <v/>
      </c>
      <c r="CZ358" s="59"/>
      <c r="DA358" s="60"/>
      <c r="DB358" s="60" t="str">
        <f>(IF(T358="","",IF(BD358&gt;CC358,"H",IF(BD358&lt;CC358,"A","D"))))</f>
        <v/>
      </c>
      <c r="DC358" s="61" t="str">
        <f>(IF(U358="","",IF(BE358&gt;CD358,"H",IF(BE358&lt;CD358,"A","D"))))</f>
        <v/>
      </c>
      <c r="DK358" s="43"/>
      <c r="DL358" s="43"/>
      <c r="DM358" s="43"/>
      <c r="DN358" s="21" t="str">
        <f t="shared" si="572"/>
        <v/>
      </c>
      <c r="DO358" s="21" t="str">
        <f t="shared" si="572"/>
        <v/>
      </c>
      <c r="DP358" s="21" t="str">
        <f t="shared" si="572"/>
        <v/>
      </c>
      <c r="DQ358" s="21" t="str">
        <f t="shared" si="572"/>
        <v/>
      </c>
      <c r="DR358" s="21" t="str">
        <f t="shared" si="572"/>
        <v/>
      </c>
      <c r="DT358" s="17" t="str">
        <f t="shared" si="573"/>
        <v>Kingstonian</v>
      </c>
      <c r="DU358" s="45">
        <f t="shared" si="587"/>
        <v>2</v>
      </c>
      <c r="DV358" s="46">
        <f t="shared" si="588"/>
        <v>0</v>
      </c>
      <c r="DW358" s="46">
        <f t="shared" si="589"/>
        <v>1</v>
      </c>
      <c r="DX358" s="46">
        <f t="shared" si="590"/>
        <v>0</v>
      </c>
      <c r="DY358" s="46">
        <f>COUNTIF(CZ$353:CZ$361,"A")</f>
        <v>1</v>
      </c>
      <c r="DZ358" s="46">
        <f>COUNTIF(CZ$353:CZ$361,"D")</f>
        <v>0</v>
      </c>
      <c r="EA358" s="46">
        <f>COUNTIF(CZ$353:CZ$361,"H")</f>
        <v>0</v>
      </c>
      <c r="EB358" s="45">
        <f t="shared" si="591"/>
        <v>1</v>
      </c>
      <c r="EC358" s="45">
        <f t="shared" si="574"/>
        <v>1</v>
      </c>
      <c r="ED358" s="45">
        <f t="shared" si="574"/>
        <v>0</v>
      </c>
      <c r="EE358" s="47">
        <f>SUM($AW358:$BT358)+SUM(CA$353:CA$361)</f>
        <v>2</v>
      </c>
      <c r="EF358" s="47">
        <f>SUM($BV358:$CS358)+SUM(BB$353:BB$361)</f>
        <v>1</v>
      </c>
      <c r="EG358" s="45">
        <f t="shared" si="592"/>
        <v>4</v>
      </c>
      <c r="EH358" s="47">
        <f t="shared" si="593"/>
        <v>1</v>
      </c>
      <c r="EI358" s="44"/>
      <c r="EJ358" s="46">
        <f t="shared" si="575"/>
        <v>16</v>
      </c>
      <c r="EK358" s="46">
        <f t="shared" si="576"/>
        <v>5</v>
      </c>
      <c r="EL358" s="46">
        <f t="shared" si="577"/>
        <v>4</v>
      </c>
      <c r="EM358" s="46">
        <f t="shared" si="578"/>
        <v>7</v>
      </c>
      <c r="EN358" s="46">
        <f t="shared" si="579"/>
        <v>21</v>
      </c>
      <c r="EO358" s="46">
        <f t="shared" si="580"/>
        <v>27</v>
      </c>
      <c r="EP358" s="46">
        <f t="shared" si="581"/>
        <v>19</v>
      </c>
      <c r="EQ358" s="46">
        <f t="shared" si="582"/>
        <v>-6</v>
      </c>
      <c r="ES358" s="1">
        <f t="shared" si="594"/>
        <v>1</v>
      </c>
      <c r="ET358" s="1">
        <f t="shared" si="595"/>
        <v>1</v>
      </c>
      <c r="EU358" s="1">
        <f t="shared" si="583"/>
        <v>1</v>
      </c>
      <c r="EV358" s="1">
        <f t="shared" si="583"/>
        <v>1</v>
      </c>
      <c r="EW358" s="1">
        <f t="shared" si="583"/>
        <v>1</v>
      </c>
      <c r="EX358" s="1">
        <f t="shared" si="583"/>
        <v>1</v>
      </c>
      <c r="EY358" s="1">
        <f t="shared" si="583"/>
        <v>1</v>
      </c>
      <c r="EZ358" s="1">
        <f t="shared" si="583"/>
        <v>1</v>
      </c>
    </row>
    <row r="359" spans="1:164" x14ac:dyDescent="0.2">
      <c r="A359" s="1">
        <v>7</v>
      </c>
      <c r="B359" s="1" t="s">
        <v>478</v>
      </c>
      <c r="C359" s="21">
        <v>16</v>
      </c>
      <c r="D359" s="21">
        <v>5</v>
      </c>
      <c r="E359" s="21">
        <v>4</v>
      </c>
      <c r="F359" s="21">
        <v>7</v>
      </c>
      <c r="G359" s="21">
        <v>21</v>
      </c>
      <c r="H359" s="21">
        <v>27</v>
      </c>
      <c r="I359" s="18">
        <v>19</v>
      </c>
      <c r="J359" s="21">
        <v>-6</v>
      </c>
      <c r="L359" s="48" t="s">
        <v>311</v>
      </c>
      <c r="M359" s="85"/>
      <c r="N359" s="86"/>
      <c r="O359" s="86"/>
      <c r="P359" s="52" t="s">
        <v>121</v>
      </c>
      <c r="Q359" s="103"/>
      <c r="R359" s="103"/>
      <c r="S359" s="50"/>
      <c r="T359" s="86"/>
      <c r="U359" s="90"/>
      <c r="AA359" s="48" t="s">
        <v>311</v>
      </c>
      <c r="AB359" s="85"/>
      <c r="AC359" s="86"/>
      <c r="AD359" s="86"/>
      <c r="AE359" s="52" t="s">
        <v>382</v>
      </c>
      <c r="AF359" s="103"/>
      <c r="AG359" s="103"/>
      <c r="AH359" s="50"/>
      <c r="AI359" s="86"/>
      <c r="AJ359" s="90"/>
      <c r="AW359" s="58" t="str">
        <f t="shared" si="584"/>
        <v/>
      </c>
      <c r="AX359" s="60" t="str">
        <f t="shared" si="584"/>
        <v/>
      </c>
      <c r="AY359" s="60" t="str">
        <f t="shared" si="584"/>
        <v/>
      </c>
      <c r="AZ359" s="60">
        <f>(IF(P359="","",(IF(MID(P359,2,1)="-",LEFT(P359,1),LEFT(P359,2)))+0))</f>
        <v>2</v>
      </c>
      <c r="BA359" s="60" t="str">
        <f>(IF(Q359="","",(IF(MID(Q359,2,1)="-",LEFT(Q359,1),LEFT(Q359,2)))+0))</f>
        <v/>
      </c>
      <c r="BB359" s="60" t="str">
        <f>(IF(R359="","",(IF(MID(R359,2,1)="-",LEFT(R359,1),LEFT(R359,2)))+0))</f>
        <v/>
      </c>
      <c r="BC359" s="59"/>
      <c r="BD359" s="60" t="str">
        <f>(IF(T359="","",(IF(MID(T359,2,1)="-",LEFT(T359,1),LEFT(T359,2)))+0))</f>
        <v/>
      </c>
      <c r="BE359" s="61" t="str">
        <f>(IF(U359="","",(IF(MID(U359,2,1)="-",LEFT(U359,1),LEFT(U359,2)))+0))</f>
        <v/>
      </c>
      <c r="BM359" s="43"/>
      <c r="BN359" s="43"/>
      <c r="BO359" s="43"/>
      <c r="BP359" s="43" t="str">
        <f t="shared" si="568"/>
        <v/>
      </c>
      <c r="BQ359" s="43" t="str">
        <f t="shared" si="568"/>
        <v/>
      </c>
      <c r="BR359" s="43" t="str">
        <f t="shared" si="568"/>
        <v/>
      </c>
      <c r="BS359" s="43" t="str">
        <f t="shared" si="568"/>
        <v/>
      </c>
      <c r="BT359" s="43" t="str">
        <f t="shared" si="568"/>
        <v/>
      </c>
      <c r="BU359" s="44"/>
      <c r="BV359" s="58" t="str">
        <f t="shared" si="585"/>
        <v/>
      </c>
      <c r="BW359" s="60" t="str">
        <f t="shared" si="585"/>
        <v/>
      </c>
      <c r="BX359" s="60" t="str">
        <f t="shared" si="585"/>
        <v/>
      </c>
      <c r="BY359" s="60">
        <f>(IF(P359="","",IF(RIGHT(P359,2)="10",RIGHT(P359,2),RIGHT(P359,1))+0))</f>
        <v>1</v>
      </c>
      <c r="BZ359" s="60" t="str">
        <f>(IF(Q359="","",IF(RIGHT(Q359,2)="10",RIGHT(Q359,2),RIGHT(Q359,1))+0))</f>
        <v/>
      </c>
      <c r="CA359" s="60" t="str">
        <f>(IF(R359="","",IF(RIGHT(R359,2)="10",RIGHT(R359,2),RIGHT(R359,1))+0))</f>
        <v/>
      </c>
      <c r="CB359" s="59"/>
      <c r="CC359" s="60" t="str">
        <f>(IF(T359="","",IF(RIGHT(T359,2)="10",RIGHT(T359,2),RIGHT(T359,1))+0))</f>
        <v/>
      </c>
      <c r="CD359" s="61" t="str">
        <f>(IF(U359="","",IF(RIGHT(U359,2)="10",RIGHT(U359,2),RIGHT(U359,1))+0))</f>
        <v/>
      </c>
      <c r="CL359" s="43"/>
      <c r="CM359" s="43"/>
      <c r="CN359" s="43"/>
      <c r="CO359" s="43" t="str">
        <f t="shared" si="570"/>
        <v/>
      </c>
      <c r="CP359" s="43" t="str">
        <f t="shared" si="570"/>
        <v/>
      </c>
      <c r="CQ359" s="43" t="str">
        <f t="shared" si="570"/>
        <v/>
      </c>
      <c r="CR359" s="43" t="str">
        <f t="shared" si="570"/>
        <v/>
      </c>
      <c r="CS359" s="43" t="str">
        <f t="shared" si="570"/>
        <v/>
      </c>
      <c r="CU359" s="58" t="str">
        <f t="shared" si="586"/>
        <v/>
      </c>
      <c r="CV359" s="60"/>
      <c r="CW359" s="60" t="str">
        <f t="shared" si="596"/>
        <v/>
      </c>
      <c r="CX359" s="60" t="str">
        <f>(IF(P359="","",IF(AZ359&gt;BY359,"H",IF(AZ359&lt;BY359,"A","D"))))</f>
        <v>H</v>
      </c>
      <c r="CY359" s="60" t="str">
        <f>(IF(Q359="","",IF(BA359&gt;BZ359,"H",IF(BA359&lt;BZ359,"A","D"))))</f>
        <v/>
      </c>
      <c r="CZ359" s="60" t="str">
        <f>(IF(R359="","",IF(BB359&gt;CA359,"H",IF(BB359&lt;CA359,"A","D"))))</f>
        <v/>
      </c>
      <c r="DA359" s="59"/>
      <c r="DB359" s="60" t="str">
        <f>(IF(T359="","",IF(BD359&gt;CC359,"H",IF(BD359&lt;CC359,"A","D"))))</f>
        <v/>
      </c>
      <c r="DC359" s="61" t="str">
        <f>(IF(U359="","",IF(BE359&gt;CD359,"H",IF(BE359&lt;CD359,"A","D"))))</f>
        <v/>
      </c>
      <c r="DK359" s="43"/>
      <c r="DL359" s="43"/>
      <c r="DM359" s="43"/>
      <c r="DN359" s="21" t="str">
        <f t="shared" si="572"/>
        <v/>
      </c>
      <c r="DO359" s="21" t="str">
        <f t="shared" si="572"/>
        <v/>
      </c>
      <c r="DP359" s="21" t="str">
        <f t="shared" si="572"/>
        <v/>
      </c>
      <c r="DQ359" s="21" t="str">
        <f t="shared" si="572"/>
        <v/>
      </c>
      <c r="DR359" s="21" t="str">
        <f t="shared" si="572"/>
        <v/>
      </c>
      <c r="DT359" s="17" t="str">
        <f t="shared" si="573"/>
        <v>Leatherhead</v>
      </c>
      <c r="DU359" s="45">
        <f t="shared" si="587"/>
        <v>2</v>
      </c>
      <c r="DV359" s="46">
        <f t="shared" si="588"/>
        <v>1</v>
      </c>
      <c r="DW359" s="46">
        <f t="shared" si="589"/>
        <v>0</v>
      </c>
      <c r="DX359" s="46">
        <f t="shared" si="590"/>
        <v>0</v>
      </c>
      <c r="DY359" s="46">
        <f>COUNTIF(DA$353:DA$361,"A")</f>
        <v>0</v>
      </c>
      <c r="DZ359" s="46">
        <f>COUNTIF(DA$353:DA$361,"D")</f>
        <v>0</v>
      </c>
      <c r="EA359" s="46">
        <f>COUNTIF(DA$353:DA$361,"H")</f>
        <v>1</v>
      </c>
      <c r="EB359" s="45">
        <f t="shared" si="591"/>
        <v>1</v>
      </c>
      <c r="EC359" s="45">
        <f t="shared" si="574"/>
        <v>0</v>
      </c>
      <c r="ED359" s="45">
        <f t="shared" si="574"/>
        <v>1</v>
      </c>
      <c r="EE359" s="47">
        <f>SUM($AW359:$BT359)+SUM(CB$353:CB$361)</f>
        <v>2</v>
      </c>
      <c r="EF359" s="47">
        <f>SUM($BV359:$CS359)+SUM(BC$353:BC$361)</f>
        <v>2</v>
      </c>
      <c r="EG359" s="45">
        <f t="shared" si="592"/>
        <v>3</v>
      </c>
      <c r="EH359" s="47">
        <f t="shared" si="593"/>
        <v>0</v>
      </c>
      <c r="EI359" s="44"/>
      <c r="EJ359" s="46">
        <f t="shared" si="575"/>
        <v>16</v>
      </c>
      <c r="EK359" s="46">
        <f t="shared" si="576"/>
        <v>8</v>
      </c>
      <c r="EL359" s="46">
        <f t="shared" si="577"/>
        <v>3</v>
      </c>
      <c r="EM359" s="46">
        <f t="shared" si="578"/>
        <v>5</v>
      </c>
      <c r="EN359" s="46">
        <f t="shared" si="579"/>
        <v>28</v>
      </c>
      <c r="EO359" s="46">
        <f t="shared" si="580"/>
        <v>20</v>
      </c>
      <c r="EP359" s="46">
        <f t="shared" si="581"/>
        <v>27</v>
      </c>
      <c r="EQ359" s="46">
        <f t="shared" si="582"/>
        <v>8</v>
      </c>
      <c r="ES359" s="1">
        <f t="shared" si="594"/>
        <v>1</v>
      </c>
      <c r="ET359" s="1">
        <f t="shared" si="595"/>
        <v>1</v>
      </c>
      <c r="EU359" s="1">
        <f t="shared" si="583"/>
        <v>1</v>
      </c>
      <c r="EV359" s="1">
        <f t="shared" si="583"/>
        <v>1</v>
      </c>
      <c r="EW359" s="1">
        <f t="shared" si="583"/>
        <v>1</v>
      </c>
      <c r="EX359" s="1">
        <f t="shared" si="583"/>
        <v>1</v>
      </c>
      <c r="EY359" s="1">
        <f t="shared" si="583"/>
        <v>1</v>
      </c>
      <c r="EZ359" s="1">
        <f t="shared" si="583"/>
        <v>1</v>
      </c>
    </row>
    <row r="360" spans="1:164" x14ac:dyDescent="0.2">
      <c r="A360" s="1">
        <v>8</v>
      </c>
      <c r="B360" s="1" t="s">
        <v>525</v>
      </c>
      <c r="C360" s="21">
        <v>16</v>
      </c>
      <c r="D360" s="21">
        <v>3</v>
      </c>
      <c r="E360" s="21">
        <v>5</v>
      </c>
      <c r="F360" s="21">
        <v>8</v>
      </c>
      <c r="G360" s="21">
        <v>13</v>
      </c>
      <c r="H360" s="21">
        <v>27</v>
      </c>
      <c r="I360" s="18">
        <v>14</v>
      </c>
      <c r="J360" s="21">
        <v>-14</v>
      </c>
      <c r="L360" s="48" t="s">
        <v>567</v>
      </c>
      <c r="M360" s="85"/>
      <c r="N360" s="86"/>
      <c r="O360" s="86"/>
      <c r="P360" s="52" t="s">
        <v>121</v>
      </c>
      <c r="Q360" s="103"/>
      <c r="R360" s="103"/>
      <c r="S360" s="86"/>
      <c r="T360" s="50"/>
      <c r="U360" s="90"/>
      <c r="AA360" s="48" t="s">
        <v>567</v>
      </c>
      <c r="AB360" s="85"/>
      <c r="AC360" s="86"/>
      <c r="AD360" s="86"/>
      <c r="AE360" s="52" t="s">
        <v>528</v>
      </c>
      <c r="AF360" s="103"/>
      <c r="AG360" s="103"/>
      <c r="AH360" s="86"/>
      <c r="AI360" s="50"/>
      <c r="AJ360" s="90"/>
      <c r="AW360" s="58" t="str">
        <f t="shared" si="584"/>
        <v/>
      </c>
      <c r="AX360" s="60" t="str">
        <f t="shared" si="584"/>
        <v/>
      </c>
      <c r="AY360" s="60" t="str">
        <f t="shared" si="584"/>
        <v/>
      </c>
      <c r="AZ360" s="60">
        <f>(IF(P360="","",(IF(MID(P360,2,1)="-",LEFT(P360,1),LEFT(P360,2)))+0))</f>
        <v>2</v>
      </c>
      <c r="BA360" s="60" t="str">
        <f>(IF(Q360="","",(IF(MID(Q360,2,1)="-",LEFT(Q360,1),LEFT(Q360,2)))+0))</f>
        <v/>
      </c>
      <c r="BB360" s="60" t="str">
        <f>(IF(R360="","",(IF(MID(R360,2,1)="-",LEFT(R360,1),LEFT(R360,2)))+0))</f>
        <v/>
      </c>
      <c r="BC360" s="60" t="str">
        <f>(IF(S360="","",(IF(MID(S360,2,1)="-",LEFT(S360,1),LEFT(S360,2)))+0))</f>
        <v/>
      </c>
      <c r="BD360" s="59"/>
      <c r="BE360" s="61" t="str">
        <f>(IF(U360="","",(IF(MID(U360,2,1)="-",LEFT(U360,1),LEFT(U360,2)))+0))</f>
        <v/>
      </c>
      <c r="BM360" s="43"/>
      <c r="BN360" s="43"/>
      <c r="BO360" s="43"/>
      <c r="BP360" s="43" t="str">
        <f t="shared" si="568"/>
        <v/>
      </c>
      <c r="BQ360" s="43" t="str">
        <f t="shared" si="568"/>
        <v/>
      </c>
      <c r="BR360" s="43" t="str">
        <f t="shared" si="568"/>
        <v/>
      </c>
      <c r="BS360" s="43" t="str">
        <f t="shared" si="568"/>
        <v/>
      </c>
      <c r="BT360" s="43" t="str">
        <f t="shared" si="568"/>
        <v/>
      </c>
      <c r="BU360" s="44"/>
      <c r="BV360" s="58" t="str">
        <f t="shared" si="585"/>
        <v/>
      </c>
      <c r="BW360" s="60" t="str">
        <f t="shared" si="585"/>
        <v/>
      </c>
      <c r="BX360" s="60" t="str">
        <f t="shared" si="585"/>
        <v/>
      </c>
      <c r="BY360" s="60">
        <f>(IF(P360="","",IF(RIGHT(P360,2)="10",RIGHT(P360,2),RIGHT(P360,1))+0))</f>
        <v>1</v>
      </c>
      <c r="BZ360" s="60" t="str">
        <f>(IF(Q360="","",IF(RIGHT(Q360,2)="10",RIGHT(Q360,2),RIGHT(Q360,1))+0))</f>
        <v/>
      </c>
      <c r="CA360" s="60" t="str">
        <f>(IF(R360="","",IF(RIGHT(R360,2)="10",RIGHT(R360,2),RIGHT(R360,1))+0))</f>
        <v/>
      </c>
      <c r="CB360" s="60" t="str">
        <f>(IF(S360="","",IF(RIGHT(S360,2)="10",RIGHT(S360,2),RIGHT(S360,1))+0))</f>
        <v/>
      </c>
      <c r="CC360" s="59"/>
      <c r="CD360" s="61" t="str">
        <f>(IF(U360="","",IF(RIGHT(U360,2)="10",RIGHT(U360,2),RIGHT(U360,1))+0))</f>
        <v/>
      </c>
      <c r="CL360" s="43"/>
      <c r="CM360" s="43"/>
      <c r="CN360" s="43"/>
      <c r="CO360" s="43" t="str">
        <f t="shared" si="570"/>
        <v/>
      </c>
      <c r="CP360" s="43" t="str">
        <f t="shared" si="570"/>
        <v/>
      </c>
      <c r="CQ360" s="43" t="str">
        <f t="shared" si="570"/>
        <v/>
      </c>
      <c r="CR360" s="43" t="str">
        <f t="shared" si="570"/>
        <v/>
      </c>
      <c r="CS360" s="43" t="str">
        <f t="shared" si="570"/>
        <v/>
      </c>
      <c r="CU360" s="58" t="str">
        <f t="shared" si="586"/>
        <v/>
      </c>
      <c r="CV360" s="60" t="str">
        <f>(IF(N360="","",IF(AX360&gt;BW360,"H",IF(AX360&lt;BW360,"A","D"))))</f>
        <v/>
      </c>
      <c r="CW360" s="60" t="str">
        <f t="shared" si="596"/>
        <v/>
      </c>
      <c r="CX360" s="60" t="str">
        <f>(IF(P360="","",IF(AZ360&gt;BY360,"H",IF(AZ360&lt;BY360,"A","D"))))</f>
        <v>H</v>
      </c>
      <c r="CY360" s="60" t="str">
        <f>(IF(Q360="","",IF(BA360&gt;BZ360,"H",IF(BA360&lt;BZ360,"A","D"))))</f>
        <v/>
      </c>
      <c r="CZ360" s="60" t="str">
        <f>(IF(R360="","",IF(BB360&gt;CA360,"H",IF(BB360&lt;CA360,"A","D"))))</f>
        <v/>
      </c>
      <c r="DA360" s="60" t="str">
        <f>(IF(S360="","",IF(BC360&gt;CB360,"H",IF(BC360&lt;CB360,"A","D"))))</f>
        <v/>
      </c>
      <c r="DB360" s="59"/>
      <c r="DC360" s="61" t="str">
        <f>(IF(U360="","",IF(BE360&gt;CD360,"H",IF(BE360&lt;CD360,"A","D"))))</f>
        <v/>
      </c>
      <c r="DK360" s="43"/>
      <c r="DL360" s="43"/>
      <c r="DM360" s="43"/>
      <c r="DN360" s="21" t="str">
        <f t="shared" si="572"/>
        <v/>
      </c>
      <c r="DO360" s="21" t="str">
        <f t="shared" si="572"/>
        <v/>
      </c>
      <c r="DP360" s="21" t="str">
        <f t="shared" si="572"/>
        <v/>
      </c>
      <c r="DQ360" s="21" t="str">
        <f t="shared" si="572"/>
        <v/>
      </c>
      <c r="DR360" s="21" t="str">
        <f t="shared" si="572"/>
        <v/>
      </c>
      <c r="DT360" s="17" t="str">
        <f t="shared" si="573"/>
        <v>Staines Town</v>
      </c>
      <c r="DU360" s="45">
        <f t="shared" si="587"/>
        <v>2</v>
      </c>
      <c r="DV360" s="46">
        <f t="shared" si="588"/>
        <v>1</v>
      </c>
      <c r="DW360" s="46">
        <f t="shared" si="589"/>
        <v>0</v>
      </c>
      <c r="DX360" s="46">
        <f t="shared" si="590"/>
        <v>0</v>
      </c>
      <c r="DY360" s="46">
        <f>COUNTIF(DB$353:DB$361,"A")</f>
        <v>0</v>
      </c>
      <c r="DZ360" s="46">
        <f>COUNTIF(DB$353:DB$361,"D")</f>
        <v>1</v>
      </c>
      <c r="EA360" s="46">
        <f>COUNTIF(DB$353:DB$361,"H")</f>
        <v>0</v>
      </c>
      <c r="EB360" s="45">
        <f t="shared" si="591"/>
        <v>1</v>
      </c>
      <c r="EC360" s="45">
        <f t="shared" si="574"/>
        <v>1</v>
      </c>
      <c r="ED360" s="45">
        <f t="shared" si="574"/>
        <v>0</v>
      </c>
      <c r="EE360" s="47">
        <f>SUM($AW360:$BT360)+SUM(CC$353:CC$361)</f>
        <v>2</v>
      </c>
      <c r="EF360" s="47">
        <f>SUM($BV360:$CS360)+SUM(BD$353:BD$361)</f>
        <v>1</v>
      </c>
      <c r="EG360" s="45">
        <f t="shared" si="592"/>
        <v>4</v>
      </c>
      <c r="EH360" s="47">
        <f t="shared" si="593"/>
        <v>1</v>
      </c>
      <c r="EI360" s="44"/>
      <c r="EJ360" s="46">
        <f t="shared" si="575"/>
        <v>16</v>
      </c>
      <c r="EK360" s="46">
        <f t="shared" si="576"/>
        <v>6</v>
      </c>
      <c r="EL360" s="46">
        <f t="shared" si="577"/>
        <v>5</v>
      </c>
      <c r="EM360" s="46">
        <f t="shared" si="578"/>
        <v>5</v>
      </c>
      <c r="EN360" s="46">
        <f t="shared" si="579"/>
        <v>21</v>
      </c>
      <c r="EO360" s="46">
        <f t="shared" si="580"/>
        <v>15</v>
      </c>
      <c r="EP360" s="46">
        <f t="shared" si="581"/>
        <v>23</v>
      </c>
      <c r="EQ360" s="46">
        <f t="shared" si="582"/>
        <v>6</v>
      </c>
      <c r="ES360" s="1">
        <f t="shared" si="594"/>
        <v>1</v>
      </c>
      <c r="ET360" s="1">
        <f t="shared" si="595"/>
        <v>1</v>
      </c>
      <c r="EU360" s="1">
        <f t="shared" si="583"/>
        <v>1</v>
      </c>
      <c r="EV360" s="1">
        <f t="shared" si="583"/>
        <v>1</v>
      </c>
      <c r="EW360" s="1">
        <f t="shared" si="583"/>
        <v>1</v>
      </c>
      <c r="EX360" s="1">
        <f t="shared" si="583"/>
        <v>1</v>
      </c>
      <c r="EY360" s="1">
        <f t="shared" si="583"/>
        <v>1</v>
      </c>
      <c r="EZ360" s="1">
        <f t="shared" si="583"/>
        <v>1</v>
      </c>
    </row>
    <row r="361" spans="1:164" ht="12" thickBot="1" x14ac:dyDescent="0.25">
      <c r="A361" s="1">
        <v>9</v>
      </c>
      <c r="B361" s="1" t="s">
        <v>570</v>
      </c>
      <c r="C361" s="21">
        <v>16</v>
      </c>
      <c r="D361" s="21">
        <v>1</v>
      </c>
      <c r="E361" s="21">
        <v>5</v>
      </c>
      <c r="F361" s="21">
        <v>10</v>
      </c>
      <c r="G361" s="21">
        <v>15</v>
      </c>
      <c r="H361" s="21">
        <v>34</v>
      </c>
      <c r="I361" s="18">
        <v>8</v>
      </c>
      <c r="J361" s="21">
        <v>-19</v>
      </c>
      <c r="L361" s="72" t="s">
        <v>581</v>
      </c>
      <c r="M361" s="91"/>
      <c r="N361" s="92"/>
      <c r="O361" s="92"/>
      <c r="P361" s="76" t="s">
        <v>208</v>
      </c>
      <c r="Q361" s="138"/>
      <c r="R361" s="138"/>
      <c r="S361" s="92"/>
      <c r="T361" s="92"/>
      <c r="U361" s="77"/>
      <c r="AA361" s="72" t="s">
        <v>581</v>
      </c>
      <c r="AB361" s="91"/>
      <c r="AC361" s="92"/>
      <c r="AD361" s="92"/>
      <c r="AE361" s="76" t="s">
        <v>449</v>
      </c>
      <c r="AF361" s="138"/>
      <c r="AG361" s="138"/>
      <c r="AH361" s="92"/>
      <c r="AI361" s="92"/>
      <c r="AJ361" s="77"/>
      <c r="AW361" s="80" t="str">
        <f t="shared" si="584"/>
        <v/>
      </c>
      <c r="AX361" s="81" t="str">
        <f t="shared" si="584"/>
        <v/>
      </c>
      <c r="AY361" s="81" t="str">
        <f t="shared" si="584"/>
        <v/>
      </c>
      <c r="AZ361" s="81">
        <f>(IF(P361="","",(IF(MID(P361,2,1)="-",LEFT(P361,1),LEFT(P361,2)))+0))</f>
        <v>1</v>
      </c>
      <c r="BA361" s="81" t="str">
        <f>(IF(Q361="","",(IF(MID(Q361,2,1)="-",LEFT(Q361,1),LEFT(Q361,2)))+0))</f>
        <v/>
      </c>
      <c r="BB361" s="81" t="str">
        <f>(IF(R361="","",(IF(MID(R361,2,1)="-",LEFT(R361,1),LEFT(R361,2)))+0))</f>
        <v/>
      </c>
      <c r="BC361" s="81" t="str">
        <f>(IF(S361="","",(IF(MID(S361,2,1)="-",LEFT(S361,1),LEFT(S361,2)))+0))</f>
        <v/>
      </c>
      <c r="BD361" s="81" t="str">
        <f>(IF(T361="","",(IF(MID(T361,2,1)="-",LEFT(T361,1),LEFT(T361,2)))+0))</f>
        <v/>
      </c>
      <c r="BE361" s="82"/>
      <c r="BM361" s="43"/>
      <c r="BN361" s="43"/>
      <c r="BO361" s="43"/>
      <c r="BP361" s="43" t="str">
        <f t="shared" si="568"/>
        <v/>
      </c>
      <c r="BQ361" s="43" t="str">
        <f t="shared" si="568"/>
        <v/>
      </c>
      <c r="BR361" s="43" t="str">
        <f t="shared" si="568"/>
        <v/>
      </c>
      <c r="BS361" s="43" t="str">
        <f t="shared" si="568"/>
        <v/>
      </c>
      <c r="BT361" s="43" t="str">
        <f t="shared" si="568"/>
        <v/>
      </c>
      <c r="BU361" s="71"/>
      <c r="BV361" s="80" t="str">
        <f t="shared" si="585"/>
        <v/>
      </c>
      <c r="BW361" s="81" t="str">
        <f t="shared" si="585"/>
        <v/>
      </c>
      <c r="BX361" s="81" t="str">
        <f t="shared" si="585"/>
        <v/>
      </c>
      <c r="BY361" s="81">
        <f>(IF(P361="","",IF(RIGHT(P361,2)="10",RIGHT(P361,2),RIGHT(P361,1))+0))</f>
        <v>0</v>
      </c>
      <c r="BZ361" s="81" t="str">
        <f>(IF(Q361="","",IF(RIGHT(Q361,2)="10",RIGHT(Q361,2),RIGHT(Q361,1))+0))</f>
        <v/>
      </c>
      <c r="CA361" s="81" t="str">
        <f>(IF(R361="","",IF(RIGHT(R361,2)="10",RIGHT(R361,2),RIGHT(R361,1))+0))</f>
        <v/>
      </c>
      <c r="CB361" s="81" t="str">
        <f>(IF(S361="","",IF(RIGHT(S361,2)="10",RIGHT(S361,2),RIGHT(S361,1))+0))</f>
        <v/>
      </c>
      <c r="CC361" s="81" t="str">
        <f>(IF(T361="","",IF(RIGHT(T361,2)="10",RIGHT(T361,2),RIGHT(T361,1))+0))</f>
        <v/>
      </c>
      <c r="CD361" s="82"/>
      <c r="CL361" s="43"/>
      <c r="CM361" s="43"/>
      <c r="CN361" s="43"/>
      <c r="CO361" s="43" t="str">
        <f t="shared" si="570"/>
        <v/>
      </c>
      <c r="CP361" s="43" t="str">
        <f t="shared" si="570"/>
        <v/>
      </c>
      <c r="CQ361" s="43" t="str">
        <f t="shared" si="570"/>
        <v/>
      </c>
      <c r="CR361" s="43" t="str">
        <f t="shared" si="570"/>
        <v/>
      </c>
      <c r="CS361" s="43" t="str">
        <f t="shared" si="570"/>
        <v/>
      </c>
      <c r="CT361" s="17"/>
      <c r="CU361" s="80" t="str">
        <f t="shared" si="586"/>
        <v/>
      </c>
      <c r="CV361" s="81" t="str">
        <f>(IF(N361="","",IF(AX361&gt;BW361,"H",IF(AX361&lt;BW361,"A","D"))))</f>
        <v/>
      </c>
      <c r="CW361" s="81" t="str">
        <f t="shared" si="596"/>
        <v/>
      </c>
      <c r="CX361" s="81" t="str">
        <f>(IF(P361="","",IF(AZ361&gt;BY361,"H",IF(AZ361&lt;BY361,"A","D"))))</f>
        <v>H</v>
      </c>
      <c r="CY361" s="81" t="str">
        <f>(IF(Q361="","",IF(BA361&gt;BZ361,"H",IF(BA361&lt;BZ361,"A","D"))))</f>
        <v/>
      </c>
      <c r="CZ361" s="81" t="str">
        <f>(IF(R361="","",IF(BB361&gt;CA361,"H",IF(BB361&lt;CA361,"A","D"))))</f>
        <v/>
      </c>
      <c r="DA361" s="81" t="str">
        <f>(IF(S361="","",IF(BC361&gt;CB361,"H",IF(BC361&lt;CB361,"A","D"))))</f>
        <v/>
      </c>
      <c r="DB361" s="81" t="str">
        <f>(IF(T361="","",IF(BD361&gt;CC361,"H",IF(BD361&lt;CC361,"A","D"))))</f>
        <v/>
      </c>
      <c r="DC361" s="82"/>
      <c r="DK361" s="43"/>
      <c r="DL361" s="43"/>
      <c r="DM361" s="43"/>
      <c r="DN361" s="21" t="str">
        <f t="shared" si="572"/>
        <v/>
      </c>
      <c r="DO361" s="21" t="str">
        <f t="shared" si="572"/>
        <v/>
      </c>
      <c r="DP361" s="21" t="str">
        <f t="shared" si="572"/>
        <v/>
      </c>
      <c r="DQ361" s="21" t="str">
        <f t="shared" si="572"/>
        <v/>
      </c>
      <c r="DR361" s="21" t="str">
        <f t="shared" si="572"/>
        <v/>
      </c>
      <c r="DS361" s="17"/>
      <c r="DT361" s="17" t="str">
        <f t="shared" si="573"/>
        <v>Warlingham</v>
      </c>
      <c r="DU361" s="45">
        <f t="shared" si="587"/>
        <v>2</v>
      </c>
      <c r="DV361" s="46">
        <f t="shared" si="588"/>
        <v>1</v>
      </c>
      <c r="DW361" s="46">
        <f t="shared" si="589"/>
        <v>0</v>
      </c>
      <c r="DX361" s="46">
        <f t="shared" si="590"/>
        <v>0</v>
      </c>
      <c r="DY361" s="46">
        <f>COUNTIF(DC$353:DC$361,"A")</f>
        <v>1</v>
      </c>
      <c r="DZ361" s="46">
        <f>COUNTIF(DC$353:DC$361,"D")</f>
        <v>0</v>
      </c>
      <c r="EA361" s="46">
        <f>COUNTIF(DC$353:DC$361,"H")</f>
        <v>0</v>
      </c>
      <c r="EB361" s="45">
        <f t="shared" si="591"/>
        <v>2</v>
      </c>
      <c r="EC361" s="45">
        <f t="shared" si="574"/>
        <v>0</v>
      </c>
      <c r="ED361" s="45">
        <f t="shared" si="574"/>
        <v>0</v>
      </c>
      <c r="EE361" s="47">
        <f>SUM($AW361:$BT361)+SUM(CD$353:CD$361)</f>
        <v>4</v>
      </c>
      <c r="EF361" s="47">
        <f>SUM($BV361:$CS361)+SUM(BE$353:BE$361)</f>
        <v>1</v>
      </c>
      <c r="EG361" s="45">
        <f t="shared" si="592"/>
        <v>6</v>
      </c>
      <c r="EH361" s="47">
        <f t="shared" si="593"/>
        <v>3</v>
      </c>
      <c r="EI361" s="44"/>
      <c r="EJ361" s="46">
        <f t="shared" si="575"/>
        <v>16</v>
      </c>
      <c r="EK361" s="46">
        <f t="shared" si="576"/>
        <v>11</v>
      </c>
      <c r="EL361" s="46">
        <f t="shared" si="577"/>
        <v>5</v>
      </c>
      <c r="EM361" s="46">
        <f t="shared" si="578"/>
        <v>0</v>
      </c>
      <c r="EN361" s="46">
        <f t="shared" si="579"/>
        <v>21</v>
      </c>
      <c r="EO361" s="46">
        <f t="shared" si="580"/>
        <v>4</v>
      </c>
      <c r="EP361" s="46">
        <f t="shared" si="581"/>
        <v>38</v>
      </c>
      <c r="EQ361" s="46">
        <f t="shared" si="582"/>
        <v>17</v>
      </c>
      <c r="ER361" s="17"/>
      <c r="ES361" s="1">
        <f t="shared" si="594"/>
        <v>1</v>
      </c>
      <c r="ET361" s="1">
        <f t="shared" si="595"/>
        <v>1</v>
      </c>
      <c r="EU361" s="1">
        <f t="shared" si="583"/>
        <v>1</v>
      </c>
      <c r="EV361" s="1">
        <f t="shared" si="583"/>
        <v>0</v>
      </c>
      <c r="EW361" s="1">
        <f t="shared" si="583"/>
        <v>1</v>
      </c>
      <c r="EX361" s="1">
        <f t="shared" si="583"/>
        <v>1</v>
      </c>
      <c r="EY361" s="1">
        <f t="shared" si="583"/>
        <v>1</v>
      </c>
      <c r="EZ361" s="1">
        <f t="shared" si="583"/>
        <v>1</v>
      </c>
    </row>
    <row r="362" spans="1:164" x14ac:dyDescent="0.2">
      <c r="G362" s="24">
        <f>SUM(G351:G361)</f>
        <v>179</v>
      </c>
      <c r="H362" s="24">
        <f>SUM(H351:H361)</f>
        <v>179</v>
      </c>
      <c r="J362" s="24">
        <f>SUM(J351:J361)</f>
        <v>0</v>
      </c>
    </row>
    <row r="363" spans="1:164" ht="12" thickBot="1" x14ac:dyDescent="0.25">
      <c r="A363" s="17" t="s">
        <v>585</v>
      </c>
      <c r="B363" s="17"/>
      <c r="C363" s="20" t="s">
        <v>560</v>
      </c>
      <c r="D363" s="18"/>
      <c r="E363" s="18"/>
      <c r="F363" s="18"/>
      <c r="G363" s="18"/>
      <c r="H363" s="18"/>
      <c r="J363" s="18"/>
    </row>
    <row r="364" spans="1:164" ht="12" thickBot="1" x14ac:dyDescent="0.25">
      <c r="A364" s="146" t="s">
        <v>11</v>
      </c>
      <c r="B364" s="146" t="s">
        <v>12</v>
      </c>
      <c r="C364" s="147" t="s">
        <v>13</v>
      </c>
      <c r="D364" s="147" t="s">
        <v>14</v>
      </c>
      <c r="E364" s="147" t="s">
        <v>15</v>
      </c>
      <c r="F364" s="147" t="s">
        <v>16</v>
      </c>
      <c r="G364" s="147" t="s">
        <v>17</v>
      </c>
      <c r="H364" s="147" t="s">
        <v>18</v>
      </c>
      <c r="I364" s="147" t="s">
        <v>19</v>
      </c>
      <c r="J364" s="147" t="s">
        <v>97</v>
      </c>
      <c r="L364" s="30"/>
      <c r="M364" s="31" t="s">
        <v>162</v>
      </c>
      <c r="N364" s="31" t="s">
        <v>549</v>
      </c>
      <c r="O364" s="31" t="s">
        <v>314</v>
      </c>
      <c r="P364" s="32" t="s">
        <v>267</v>
      </c>
      <c r="Q364" s="31" t="s">
        <v>421</v>
      </c>
      <c r="R364" s="31" t="s">
        <v>165</v>
      </c>
      <c r="S364" s="31" t="s">
        <v>580</v>
      </c>
      <c r="T364" s="34" t="s">
        <v>270</v>
      </c>
      <c r="AA364" s="30"/>
      <c r="AB364" s="31" t="s">
        <v>162</v>
      </c>
      <c r="AC364" s="31" t="s">
        <v>549</v>
      </c>
      <c r="AD364" s="31" t="s">
        <v>314</v>
      </c>
      <c r="AE364" s="32" t="s">
        <v>267</v>
      </c>
      <c r="AF364" s="31" t="s">
        <v>421</v>
      </c>
      <c r="AG364" s="31" t="s">
        <v>165</v>
      </c>
      <c r="AH364" s="31" t="s">
        <v>580</v>
      </c>
      <c r="AI364" s="34" t="s">
        <v>270</v>
      </c>
      <c r="AP364" s="1" t="s">
        <v>106</v>
      </c>
      <c r="DU364" s="21" t="s">
        <v>13</v>
      </c>
      <c r="DV364" s="21" t="s">
        <v>91</v>
      </c>
      <c r="DW364" s="21" t="s">
        <v>92</v>
      </c>
      <c r="DX364" s="21" t="s">
        <v>93</v>
      </c>
      <c r="DY364" s="21" t="s">
        <v>94</v>
      </c>
      <c r="DZ364" s="21" t="s">
        <v>95</v>
      </c>
      <c r="EA364" s="21" t="s">
        <v>96</v>
      </c>
      <c r="EB364" s="21" t="s">
        <v>14</v>
      </c>
      <c r="EC364" s="21" t="s">
        <v>15</v>
      </c>
      <c r="ED364" s="21" t="s">
        <v>16</v>
      </c>
      <c r="EE364" s="21" t="s">
        <v>17</v>
      </c>
      <c r="EF364" s="21" t="s">
        <v>18</v>
      </c>
      <c r="EG364" s="21" t="s">
        <v>19</v>
      </c>
      <c r="EH364" s="21" t="s">
        <v>97</v>
      </c>
      <c r="EI364" s="21"/>
      <c r="EJ364" s="21" t="s">
        <v>13</v>
      </c>
      <c r="EK364" s="21" t="s">
        <v>14</v>
      </c>
      <c r="EL364" s="21" t="s">
        <v>15</v>
      </c>
      <c r="EM364" s="21" t="s">
        <v>16</v>
      </c>
      <c r="EN364" s="21" t="s">
        <v>17</v>
      </c>
      <c r="EO364" s="21" t="s">
        <v>18</v>
      </c>
      <c r="EP364" s="21" t="s">
        <v>19</v>
      </c>
      <c r="EQ364" s="21" t="s">
        <v>97</v>
      </c>
    </row>
    <row r="365" spans="1:164" x14ac:dyDescent="0.2">
      <c r="A365" s="1">
        <v>1</v>
      </c>
      <c r="B365" s="1" t="s">
        <v>581</v>
      </c>
      <c r="C365" s="21">
        <v>14</v>
      </c>
      <c r="D365" s="21">
        <v>12</v>
      </c>
      <c r="E365" s="21">
        <v>2</v>
      </c>
      <c r="F365" s="21">
        <v>0</v>
      </c>
      <c r="G365" s="21">
        <v>46</v>
      </c>
      <c r="H365" s="21">
        <v>12</v>
      </c>
      <c r="I365" s="18">
        <v>38</v>
      </c>
      <c r="J365" s="21">
        <v>34</v>
      </c>
      <c r="L365" s="35" t="s">
        <v>273</v>
      </c>
      <c r="M365" s="36" t="s">
        <v>586</v>
      </c>
      <c r="N365" s="31" t="s">
        <v>216</v>
      </c>
      <c r="O365" s="31" t="s">
        <v>150</v>
      </c>
      <c r="P365" s="32" t="s">
        <v>213</v>
      </c>
      <c r="Q365" s="31" t="s">
        <v>216</v>
      </c>
      <c r="R365" s="31" t="s">
        <v>139</v>
      </c>
      <c r="S365" s="31" t="s">
        <v>185</v>
      </c>
      <c r="T365" s="34" t="s">
        <v>230</v>
      </c>
      <c r="AA365" s="35" t="s">
        <v>273</v>
      </c>
      <c r="AB365" s="36"/>
      <c r="AC365" s="84" t="s">
        <v>556</v>
      </c>
      <c r="AD365" s="39" t="s">
        <v>432</v>
      </c>
      <c r="AE365" s="32" t="s">
        <v>587</v>
      </c>
      <c r="AF365" s="39" t="s">
        <v>428</v>
      </c>
      <c r="AG365" s="39" t="s">
        <v>439</v>
      </c>
      <c r="AH365" s="39" t="s">
        <v>332</v>
      </c>
      <c r="AI365" s="156" t="s">
        <v>304</v>
      </c>
      <c r="AK365" s="1" t="s">
        <v>588</v>
      </c>
      <c r="AP365" s="1" t="s">
        <v>589</v>
      </c>
      <c r="AW365" s="40"/>
      <c r="AX365" s="41">
        <f t="shared" ref="AX365:BD366" si="597">(IF(N365="","",(IF(MID(N365,2,1)="-",LEFT(N365,1),LEFT(N365,2)))+0))</f>
        <v>0</v>
      </c>
      <c r="AY365" s="41">
        <f t="shared" si="597"/>
        <v>4</v>
      </c>
      <c r="AZ365" s="41">
        <f t="shared" si="597"/>
        <v>4</v>
      </c>
      <c r="BA365" s="41">
        <f t="shared" si="597"/>
        <v>0</v>
      </c>
      <c r="BB365" s="41">
        <f t="shared" si="597"/>
        <v>0</v>
      </c>
      <c r="BC365" s="41">
        <f t="shared" si="597"/>
        <v>0</v>
      </c>
      <c r="BD365" s="42">
        <f t="shared" si="597"/>
        <v>1</v>
      </c>
      <c r="BM365" s="43"/>
      <c r="BN365" s="43"/>
      <c r="BO365" s="43"/>
      <c r="BP365" s="43" t="str">
        <f t="shared" ref="BP365:BT372" si="598">(IF(AQ365="","",(IF(MID(AQ365,2,1)="-",LEFT(AQ365,1),LEFT(AQ365,2)))+0))</f>
        <v/>
      </c>
      <c r="BQ365" s="43" t="str">
        <f t="shared" si="598"/>
        <v/>
      </c>
      <c r="BR365" s="43" t="str">
        <f t="shared" si="598"/>
        <v/>
      </c>
      <c r="BS365" s="43" t="str">
        <f t="shared" si="598"/>
        <v/>
      </c>
      <c r="BT365" s="43" t="str">
        <f t="shared" si="598"/>
        <v/>
      </c>
      <c r="BU365" s="44"/>
      <c r="BV365" s="40"/>
      <c r="BW365" s="41">
        <f t="shared" ref="BW365:CC366" si="599">(IF(N365="","",IF(RIGHT(N365,2)="10",RIGHT(N365,2),RIGHT(N365,1))+0))</f>
        <v>2</v>
      </c>
      <c r="BX365" s="41">
        <f t="shared" si="599"/>
        <v>2</v>
      </c>
      <c r="BY365" s="41">
        <f t="shared" si="599"/>
        <v>0</v>
      </c>
      <c r="BZ365" s="41">
        <f t="shared" si="599"/>
        <v>2</v>
      </c>
      <c r="CA365" s="41">
        <f t="shared" si="599"/>
        <v>3</v>
      </c>
      <c r="CB365" s="41">
        <f t="shared" si="599"/>
        <v>4</v>
      </c>
      <c r="CC365" s="42">
        <f t="shared" si="599"/>
        <v>3</v>
      </c>
      <c r="CL365" s="43"/>
      <c r="CM365" s="43"/>
      <c r="CN365" s="43"/>
      <c r="CO365" s="43" t="str">
        <f t="shared" ref="CO365:CS372" si="600">(IF(AQ365="","",IF(RIGHT(AQ365,2)="10",RIGHT(AQ365,2),RIGHT(AQ365,1))+0))</f>
        <v/>
      </c>
      <c r="CP365" s="43" t="str">
        <f t="shared" si="600"/>
        <v/>
      </c>
      <c r="CQ365" s="43" t="str">
        <f t="shared" si="600"/>
        <v/>
      </c>
      <c r="CR365" s="43" t="str">
        <f t="shared" si="600"/>
        <v/>
      </c>
      <c r="CS365" s="43" t="str">
        <f t="shared" si="600"/>
        <v/>
      </c>
      <c r="CU365" s="40"/>
      <c r="CV365" s="41" t="str">
        <f t="shared" ref="CV365:DB369" si="601">(IF(N365="","",IF(AX365&gt;BW365,"H",IF(AX365&lt;BW365,"A","D"))))</f>
        <v>A</v>
      </c>
      <c r="CW365" s="41" t="str">
        <f t="shared" si="601"/>
        <v>H</v>
      </c>
      <c r="CX365" s="41" t="str">
        <f t="shared" si="601"/>
        <v>H</v>
      </c>
      <c r="CY365" s="41" t="str">
        <f t="shared" si="601"/>
        <v>A</v>
      </c>
      <c r="CZ365" s="41" t="str">
        <f t="shared" si="601"/>
        <v>A</v>
      </c>
      <c r="DA365" s="41" t="str">
        <f t="shared" si="601"/>
        <v>A</v>
      </c>
      <c r="DB365" s="42" t="str">
        <f t="shared" si="601"/>
        <v>A</v>
      </c>
      <c r="DK365" s="43"/>
      <c r="DL365" s="43"/>
      <c r="DM365" s="43"/>
      <c r="DN365" s="21" t="str">
        <f t="shared" ref="DN365:DR372" si="602">(IF(AQ365="","",IF(BP365&gt;CO365,"H",IF(BP365&lt;CO365,"A","D"))))</f>
        <v/>
      </c>
      <c r="DO365" s="21" t="str">
        <f t="shared" si="602"/>
        <v/>
      </c>
      <c r="DP365" s="21" t="str">
        <f t="shared" si="602"/>
        <v/>
      </c>
      <c r="DQ365" s="21" t="str">
        <f t="shared" si="602"/>
        <v/>
      </c>
      <c r="DR365" s="21" t="str">
        <f t="shared" si="602"/>
        <v/>
      </c>
      <c r="DT365" s="17" t="str">
        <f t="shared" ref="DT365:DT372" si="603">L365</f>
        <v>Banstead Athletic</v>
      </c>
      <c r="DU365" s="45">
        <f>SUM(EB365:ED365)</f>
        <v>14</v>
      </c>
      <c r="DV365" s="46">
        <f>COUNTIF($CU365:$DR365,"H")</f>
        <v>2</v>
      </c>
      <c r="DW365" s="46">
        <f>COUNTIF($CU365:$DR365,"D")</f>
        <v>0</v>
      </c>
      <c r="DX365" s="46">
        <f>COUNTIF($CU365:$DR365,"A")</f>
        <v>5</v>
      </c>
      <c r="DY365" s="46">
        <f>COUNTIF(CU$365:CU$372,"A")</f>
        <v>3</v>
      </c>
      <c r="DZ365" s="46">
        <f>COUNTIF(CU$365:CU$372,"D")</f>
        <v>1</v>
      </c>
      <c r="EA365" s="46">
        <f>COUNTIF(CU$365:CU$372,"H")</f>
        <v>3</v>
      </c>
      <c r="EB365" s="45">
        <f>DV365+DY365</f>
        <v>5</v>
      </c>
      <c r="EC365" s="45">
        <f t="shared" ref="EC365:ED372" si="604">DW365+DZ365</f>
        <v>1</v>
      </c>
      <c r="ED365" s="45">
        <f t="shared" si="604"/>
        <v>8</v>
      </c>
      <c r="EE365" s="47">
        <f>SUM($AW365:$BT365)+SUM(BV$365:BV$372)</f>
        <v>20</v>
      </c>
      <c r="EF365" s="47">
        <f>SUM($BV365:$CS365)+SUM(AW$365:AW$372)</f>
        <v>30</v>
      </c>
      <c r="EG365" s="45">
        <f>(EB365*3)+EC365</f>
        <v>16</v>
      </c>
      <c r="EH365" s="47">
        <f>EE365-EF365</f>
        <v>-10</v>
      </c>
      <c r="EI365" s="44"/>
      <c r="EJ365" s="46">
        <f t="shared" ref="EJ365:EJ372" si="605">VLOOKUP($DT365,$B$365:$J$372,2,0)</f>
        <v>14</v>
      </c>
      <c r="EK365" s="46">
        <f t="shared" ref="EK365:EK372" si="606">VLOOKUP($DT365,$B$365:$J$372,3,0)</f>
        <v>5</v>
      </c>
      <c r="EL365" s="46">
        <f t="shared" ref="EL365:EL372" si="607">VLOOKUP($DT365,$B$365:$J$372,4,0)</f>
        <v>1</v>
      </c>
      <c r="EM365" s="46">
        <f t="shared" ref="EM365:EM372" si="608">VLOOKUP($DT365,$B$365:$J$372,5,0)</f>
        <v>8</v>
      </c>
      <c r="EN365" s="46">
        <f t="shared" ref="EN365:EN372" si="609">VLOOKUP($DT365,$B$365:$J$372,6,0)</f>
        <v>20</v>
      </c>
      <c r="EO365" s="46">
        <f t="shared" ref="EO365:EO372" si="610">VLOOKUP($DT365,$B$365:$J$372,7,0)</f>
        <v>30</v>
      </c>
      <c r="EP365" s="46">
        <f t="shared" ref="EP365:EP372" si="611">VLOOKUP($DT365,$B$365:$J$372,8,0)</f>
        <v>16</v>
      </c>
      <c r="EQ365" s="46">
        <f t="shared" ref="EQ365:EQ372" si="612">VLOOKUP($DT365,$B$365:$J$372,9,0)</f>
        <v>-10</v>
      </c>
      <c r="ES365" s="1">
        <f>IF(DU365=EJ365,0,1)</f>
        <v>0</v>
      </c>
      <c r="ET365" s="1">
        <f>IF(EB365=EK365,0,1)</f>
        <v>0</v>
      </c>
      <c r="EU365" s="1">
        <f t="shared" ref="EU365:EZ372" si="613">IF(EC365=EL365,0,1)</f>
        <v>0</v>
      </c>
      <c r="EV365" s="1">
        <f t="shared" si="613"/>
        <v>0</v>
      </c>
      <c r="EW365" s="1">
        <f t="shared" si="613"/>
        <v>0</v>
      </c>
      <c r="EX365" s="1">
        <f t="shared" si="613"/>
        <v>0</v>
      </c>
      <c r="EY365" s="1">
        <f t="shared" si="613"/>
        <v>0</v>
      </c>
      <c r="EZ365" s="1">
        <f t="shared" si="613"/>
        <v>0</v>
      </c>
    </row>
    <row r="366" spans="1:164" x14ac:dyDescent="0.2">
      <c r="A366" s="1">
        <v>2</v>
      </c>
      <c r="B366" s="1" t="s">
        <v>303</v>
      </c>
      <c r="C366" s="21">
        <v>14</v>
      </c>
      <c r="D366" s="21">
        <v>9</v>
      </c>
      <c r="E366" s="21">
        <v>4</v>
      </c>
      <c r="F366" s="21">
        <v>1</v>
      </c>
      <c r="G366" s="21">
        <v>43</v>
      </c>
      <c r="H366" s="21">
        <v>13</v>
      </c>
      <c r="I366" s="18">
        <v>31</v>
      </c>
      <c r="J366" s="21">
        <v>30</v>
      </c>
      <c r="L366" s="48" t="s">
        <v>551</v>
      </c>
      <c r="M366" s="85" t="s">
        <v>121</v>
      </c>
      <c r="N366" s="50" t="s">
        <v>586</v>
      </c>
      <c r="O366" s="86" t="s">
        <v>146</v>
      </c>
      <c r="P366" s="52" t="s">
        <v>100</v>
      </c>
      <c r="Q366" s="86" t="s">
        <v>141</v>
      </c>
      <c r="R366" s="86" t="s">
        <v>113</v>
      </c>
      <c r="S366" s="53" t="s">
        <v>216</v>
      </c>
      <c r="T366" s="90" t="s">
        <v>113</v>
      </c>
      <c r="AA366" s="48" t="s">
        <v>551</v>
      </c>
      <c r="AB366" s="56" t="s">
        <v>471</v>
      </c>
      <c r="AC366" s="50"/>
      <c r="AD366" s="51" t="s">
        <v>444</v>
      </c>
      <c r="AE366" s="52" t="s">
        <v>535</v>
      </c>
      <c r="AF366" s="51" t="s">
        <v>302</v>
      </c>
      <c r="AG366" s="51" t="s">
        <v>457</v>
      </c>
      <c r="AH366" s="51" t="s">
        <v>447</v>
      </c>
      <c r="AI366" s="57" t="s">
        <v>590</v>
      </c>
      <c r="AK366" s="1" t="s">
        <v>591</v>
      </c>
      <c r="AP366" s="123" t="s">
        <v>592</v>
      </c>
      <c r="AW366" s="58">
        <f t="shared" ref="AW366:AX372" si="614">(IF(M366="","",(IF(MID(M366,2,1)="-",LEFT(M366,1),LEFT(M366,2)))+0))</f>
        <v>2</v>
      </c>
      <c r="AX366" s="59"/>
      <c r="AY366" s="60">
        <f t="shared" si="597"/>
        <v>2</v>
      </c>
      <c r="AZ366" s="60">
        <f t="shared" si="597"/>
        <v>2</v>
      </c>
      <c r="BA366" s="60">
        <f t="shared" si="597"/>
        <v>3</v>
      </c>
      <c r="BB366" s="60">
        <f t="shared" si="597"/>
        <v>1</v>
      </c>
      <c r="BC366" s="60">
        <f t="shared" si="597"/>
        <v>0</v>
      </c>
      <c r="BD366" s="61">
        <f t="shared" si="597"/>
        <v>1</v>
      </c>
      <c r="BM366" s="43"/>
      <c r="BN366" s="43"/>
      <c r="BO366" s="43"/>
      <c r="BP366" s="43" t="str">
        <f t="shared" si="598"/>
        <v/>
      </c>
      <c r="BQ366" s="43" t="str">
        <f t="shared" si="598"/>
        <v/>
      </c>
      <c r="BR366" s="43" t="str">
        <f t="shared" si="598"/>
        <v/>
      </c>
      <c r="BS366" s="43" t="str">
        <f t="shared" si="598"/>
        <v/>
      </c>
      <c r="BT366" s="43" t="str">
        <f t="shared" si="598"/>
        <v/>
      </c>
      <c r="BU366" s="44"/>
      <c r="BV366" s="58">
        <f t="shared" ref="BV366:BW372" si="615">(IF(M366="","",IF(RIGHT(M366,2)="10",RIGHT(M366,2),RIGHT(M366,1))+0))</f>
        <v>1</v>
      </c>
      <c r="BW366" s="59"/>
      <c r="BX366" s="60">
        <f t="shared" si="599"/>
        <v>0</v>
      </c>
      <c r="BY366" s="60">
        <f t="shared" si="599"/>
        <v>2</v>
      </c>
      <c r="BZ366" s="60">
        <f t="shared" si="599"/>
        <v>2</v>
      </c>
      <c r="CA366" s="60">
        <f t="shared" si="599"/>
        <v>4</v>
      </c>
      <c r="CB366" s="60">
        <f t="shared" si="599"/>
        <v>2</v>
      </c>
      <c r="CC366" s="61">
        <f t="shared" si="599"/>
        <v>4</v>
      </c>
      <c r="CL366" s="43"/>
      <c r="CM366" s="43"/>
      <c r="CN366" s="43"/>
      <c r="CO366" s="43" t="str">
        <f t="shared" si="600"/>
        <v/>
      </c>
      <c r="CP366" s="43" t="str">
        <f t="shared" si="600"/>
        <v/>
      </c>
      <c r="CQ366" s="43" t="str">
        <f t="shared" si="600"/>
        <v/>
      </c>
      <c r="CR366" s="43" t="str">
        <f t="shared" si="600"/>
        <v/>
      </c>
      <c r="CS366" s="43" t="str">
        <f t="shared" si="600"/>
        <v/>
      </c>
      <c r="CU366" s="58" t="str">
        <f t="shared" ref="CU366:CV372" si="616">(IF(M366="","",IF(AW366&gt;BV366,"H",IF(AW366&lt;BV366,"A","D"))))</f>
        <v>H</v>
      </c>
      <c r="CV366" s="59"/>
      <c r="CW366" s="60" t="str">
        <f t="shared" si="601"/>
        <v>H</v>
      </c>
      <c r="CX366" s="60" t="str">
        <f t="shared" si="601"/>
        <v>D</v>
      </c>
      <c r="CY366" s="60" t="str">
        <f t="shared" si="601"/>
        <v>H</v>
      </c>
      <c r="CZ366" s="60" t="str">
        <f t="shared" si="601"/>
        <v>A</v>
      </c>
      <c r="DA366" s="60" t="str">
        <f t="shared" si="601"/>
        <v>A</v>
      </c>
      <c r="DB366" s="61" t="str">
        <f t="shared" si="601"/>
        <v>A</v>
      </c>
      <c r="DK366" s="43"/>
      <c r="DL366" s="43"/>
      <c r="DM366" s="43"/>
      <c r="DN366" s="21" t="str">
        <f t="shared" si="602"/>
        <v/>
      </c>
      <c r="DO366" s="21" t="str">
        <f t="shared" si="602"/>
        <v/>
      </c>
      <c r="DP366" s="21" t="str">
        <f t="shared" si="602"/>
        <v/>
      </c>
      <c r="DQ366" s="21" t="str">
        <f t="shared" si="602"/>
        <v/>
      </c>
      <c r="DR366" s="21" t="str">
        <f t="shared" si="602"/>
        <v/>
      </c>
      <c r="DT366" s="17" t="str">
        <f t="shared" si="603"/>
        <v>Chipstead</v>
      </c>
      <c r="DU366" s="45">
        <f t="shared" ref="DU366:DU372" si="617">SUM(EB366:ED366)</f>
        <v>14</v>
      </c>
      <c r="DV366" s="46">
        <f t="shared" ref="DV366:DV372" si="618">COUNTIF($CU366:$DR366,"H")</f>
        <v>3</v>
      </c>
      <c r="DW366" s="46">
        <f t="shared" ref="DW366:DW372" si="619">COUNTIF($CU366:$DR366,"D")</f>
        <v>1</v>
      </c>
      <c r="DX366" s="46">
        <f t="shared" ref="DX366:DX372" si="620">COUNTIF($CU366:$DR366,"A")</f>
        <v>3</v>
      </c>
      <c r="DY366" s="46">
        <f>COUNTIF(CV$365:CV$372,"A")</f>
        <v>2</v>
      </c>
      <c r="DZ366" s="46">
        <f>COUNTIF(CV$365:CV$372,"D")</f>
        <v>3</v>
      </c>
      <c r="EA366" s="46">
        <f>COUNTIF(CV$365:CV$372,"H")</f>
        <v>2</v>
      </c>
      <c r="EB366" s="45">
        <f t="shared" ref="EB366:EB372" si="621">DV366+DY366</f>
        <v>5</v>
      </c>
      <c r="EC366" s="45">
        <f t="shared" si="604"/>
        <v>4</v>
      </c>
      <c r="ED366" s="45">
        <f t="shared" si="604"/>
        <v>5</v>
      </c>
      <c r="EE366" s="47">
        <f>SUM($AW366:$BT366)+SUM(BW$365:BW$372)</f>
        <v>21</v>
      </c>
      <c r="EF366" s="47">
        <f>SUM($BV366:$CS366)+SUM(AX$365:AX$372)</f>
        <v>22</v>
      </c>
      <c r="EG366" s="45">
        <f t="shared" ref="EG366:EG372" si="622">(EB366*3)+EC366</f>
        <v>19</v>
      </c>
      <c r="EH366" s="47">
        <f t="shared" ref="EH366:EH372" si="623">EE366-EF366</f>
        <v>-1</v>
      </c>
      <c r="EI366" s="44"/>
      <c r="EJ366" s="46">
        <f t="shared" si="605"/>
        <v>14</v>
      </c>
      <c r="EK366" s="46">
        <f t="shared" si="606"/>
        <v>5</v>
      </c>
      <c r="EL366" s="46">
        <f t="shared" si="607"/>
        <v>4</v>
      </c>
      <c r="EM366" s="46">
        <f t="shared" si="608"/>
        <v>5</v>
      </c>
      <c r="EN366" s="46">
        <f t="shared" si="609"/>
        <v>21</v>
      </c>
      <c r="EO366" s="46">
        <f t="shared" si="610"/>
        <v>22</v>
      </c>
      <c r="EP366" s="46">
        <f t="shared" si="611"/>
        <v>19</v>
      </c>
      <c r="EQ366" s="46">
        <f t="shared" si="612"/>
        <v>-1</v>
      </c>
      <c r="ES366" s="1">
        <f t="shared" ref="ES366:ES372" si="624">IF(DU366=EJ366,0,1)</f>
        <v>0</v>
      </c>
      <c r="ET366" s="1">
        <f t="shared" ref="ET366:ET372" si="625">IF(EB366=EK366,0,1)</f>
        <v>0</v>
      </c>
      <c r="EU366" s="1">
        <f t="shared" si="613"/>
        <v>0</v>
      </c>
      <c r="EV366" s="1">
        <f t="shared" si="613"/>
        <v>0</v>
      </c>
      <c r="EW366" s="1">
        <f t="shared" si="613"/>
        <v>0</v>
      </c>
      <c r="EX366" s="1">
        <f t="shared" si="613"/>
        <v>0</v>
      </c>
      <c r="EY366" s="1">
        <f t="shared" si="613"/>
        <v>0</v>
      </c>
      <c r="EZ366" s="1">
        <f t="shared" si="613"/>
        <v>0</v>
      </c>
      <c r="FG366" s="19"/>
      <c r="FH366" s="3"/>
    </row>
    <row r="367" spans="1:164" x14ac:dyDescent="0.2">
      <c r="A367" s="1">
        <v>3</v>
      </c>
      <c r="B367" s="1" t="s">
        <v>288</v>
      </c>
      <c r="C367" s="21">
        <v>14</v>
      </c>
      <c r="D367" s="21">
        <v>6</v>
      </c>
      <c r="E367" s="21">
        <v>4</v>
      </c>
      <c r="F367" s="21">
        <v>4</v>
      </c>
      <c r="G367" s="21">
        <v>30</v>
      </c>
      <c r="H367" s="21">
        <v>14</v>
      </c>
      <c r="I367" s="18">
        <v>22</v>
      </c>
      <c r="J367" s="21">
        <v>16</v>
      </c>
      <c r="L367" s="48" t="s">
        <v>321</v>
      </c>
      <c r="M367" s="85" t="s">
        <v>230</v>
      </c>
      <c r="N367" s="86" t="s">
        <v>100</v>
      </c>
      <c r="O367" s="50" t="s">
        <v>586</v>
      </c>
      <c r="P367" s="52" t="s">
        <v>146</v>
      </c>
      <c r="Q367" s="142"/>
      <c r="R367" s="86" t="s">
        <v>184</v>
      </c>
      <c r="S367" s="86" t="s">
        <v>185</v>
      </c>
      <c r="T367" s="70" t="s">
        <v>121</v>
      </c>
      <c r="AA367" s="48" t="s">
        <v>321</v>
      </c>
      <c r="AB367" s="56" t="s">
        <v>593</v>
      </c>
      <c r="AC367" s="51" t="s">
        <v>143</v>
      </c>
      <c r="AD367" s="50"/>
      <c r="AE367" s="52" t="s">
        <v>105</v>
      </c>
      <c r="AF367" s="142"/>
      <c r="AG367" s="51" t="s">
        <v>546</v>
      </c>
      <c r="AH367" s="63" t="s">
        <v>594</v>
      </c>
      <c r="AI367" s="57" t="s">
        <v>369</v>
      </c>
      <c r="AK367" s="1" t="s">
        <v>595</v>
      </c>
      <c r="AW367" s="58">
        <f t="shared" si="614"/>
        <v>1</v>
      </c>
      <c r="AX367" s="60">
        <f t="shared" si="614"/>
        <v>2</v>
      </c>
      <c r="AY367" s="59"/>
      <c r="AZ367" s="60">
        <f>(IF(P367="","",(IF(MID(P367,2,1)="-",LEFT(P367,1),LEFT(P367,2)))+0))</f>
        <v>2</v>
      </c>
      <c r="BA367" s="157" t="str">
        <f>(IF(Q367="","",(IF(MID(Q367,2,1)="-",LEFT(Q367,1),LEFT(Q367,2)))+0))</f>
        <v/>
      </c>
      <c r="BB367" s="60">
        <f>(IF(R367="","",(IF(MID(R367,2,1)="-",LEFT(R367,1),LEFT(R367,2)))+0))</f>
        <v>1</v>
      </c>
      <c r="BC367" s="60">
        <f>(IF(S367="","",(IF(MID(S367,2,1)="-",LEFT(S367,1),LEFT(S367,2)))+0))</f>
        <v>0</v>
      </c>
      <c r="BD367" s="61">
        <f>(IF(T367="","",(IF(MID(T367,2,1)="-",LEFT(T367,1),LEFT(T367,2)))+0))</f>
        <v>2</v>
      </c>
      <c r="BM367" s="43"/>
      <c r="BN367" s="43"/>
      <c r="BO367" s="43"/>
      <c r="BP367" s="43" t="str">
        <f t="shared" si="598"/>
        <v/>
      </c>
      <c r="BQ367" s="43" t="str">
        <f t="shared" si="598"/>
        <v/>
      </c>
      <c r="BR367" s="43" t="str">
        <f t="shared" si="598"/>
        <v/>
      </c>
      <c r="BS367" s="43" t="str">
        <f t="shared" si="598"/>
        <v/>
      </c>
      <c r="BT367" s="43" t="str">
        <f t="shared" si="598"/>
        <v/>
      </c>
      <c r="BU367" s="44"/>
      <c r="BV367" s="58">
        <f t="shared" si="615"/>
        <v>3</v>
      </c>
      <c r="BW367" s="60">
        <f t="shared" si="615"/>
        <v>2</v>
      </c>
      <c r="BX367" s="59"/>
      <c r="BY367" s="60">
        <f>(IF(P367="","",IF(RIGHT(P367,2)="10",RIGHT(P367,2),RIGHT(P367,1))+0))</f>
        <v>0</v>
      </c>
      <c r="BZ367" s="157" t="str">
        <f>(IF(Q367="","",IF(RIGHT(Q367,2)="10",RIGHT(Q367,2),RIGHT(Q367,1))+0))</f>
        <v/>
      </c>
      <c r="CA367" s="60">
        <f>(IF(R367="","",IF(RIGHT(R367,2)="10",RIGHT(R367,2),RIGHT(R367,1))+0))</f>
        <v>2</v>
      </c>
      <c r="CB367" s="60">
        <f>(IF(S367="","",IF(RIGHT(S367,2)="10",RIGHT(S367,2),RIGHT(S367,1))+0))</f>
        <v>4</v>
      </c>
      <c r="CC367" s="61">
        <f>(IF(T367="","",IF(RIGHT(T367,2)="10",RIGHT(T367,2),RIGHT(T367,1))+0))</f>
        <v>1</v>
      </c>
      <c r="CL367" s="43"/>
      <c r="CM367" s="43"/>
      <c r="CN367" s="43"/>
      <c r="CO367" s="43" t="str">
        <f t="shared" si="600"/>
        <v/>
      </c>
      <c r="CP367" s="43" t="str">
        <f t="shared" si="600"/>
        <v/>
      </c>
      <c r="CQ367" s="43" t="str">
        <f t="shared" si="600"/>
        <v/>
      </c>
      <c r="CR367" s="43" t="str">
        <f t="shared" si="600"/>
        <v/>
      </c>
      <c r="CS367" s="43" t="str">
        <f t="shared" si="600"/>
        <v/>
      </c>
      <c r="CU367" s="58" t="str">
        <f t="shared" si="616"/>
        <v>A</v>
      </c>
      <c r="CV367" s="60" t="str">
        <f t="shared" si="616"/>
        <v>D</v>
      </c>
      <c r="CW367" s="59"/>
      <c r="CX367" s="60" t="str">
        <f>(IF(P367="","",IF(AZ367&gt;BY367,"H",IF(AZ367&lt;BY367,"A","D"))))</f>
        <v>H</v>
      </c>
      <c r="CY367" s="157" t="s">
        <v>596</v>
      </c>
      <c r="CZ367" s="60" t="str">
        <f t="shared" si="601"/>
        <v>A</v>
      </c>
      <c r="DA367" s="60" t="str">
        <f t="shared" si="601"/>
        <v>A</v>
      </c>
      <c r="DB367" s="61" t="str">
        <f t="shared" si="601"/>
        <v>H</v>
      </c>
      <c r="DK367" s="43"/>
      <c r="DL367" s="43"/>
      <c r="DM367" s="43"/>
      <c r="DQ367" s="21" t="str">
        <f t="shared" si="602"/>
        <v/>
      </c>
      <c r="DR367" s="21" t="str">
        <f t="shared" si="602"/>
        <v/>
      </c>
      <c r="DT367" s="17" t="str">
        <f t="shared" si="603"/>
        <v>Croydon</v>
      </c>
      <c r="DU367" s="45">
        <f t="shared" si="617"/>
        <v>14</v>
      </c>
      <c r="DV367" s="46">
        <f t="shared" si="618"/>
        <v>3</v>
      </c>
      <c r="DW367" s="46">
        <f t="shared" si="619"/>
        <v>1</v>
      </c>
      <c r="DX367" s="46">
        <f t="shared" si="620"/>
        <v>3</v>
      </c>
      <c r="DY367" s="46">
        <f>COUNTIF(CW$365:CW$372,"A")</f>
        <v>2</v>
      </c>
      <c r="DZ367" s="46">
        <f>COUNTIF(CW$365:CW$372,"D")</f>
        <v>0</v>
      </c>
      <c r="EA367" s="46">
        <f>COUNTIF(CW$365:CW$372,"H")</f>
        <v>5</v>
      </c>
      <c r="EB367" s="45">
        <f t="shared" si="621"/>
        <v>5</v>
      </c>
      <c r="EC367" s="45">
        <f t="shared" si="604"/>
        <v>1</v>
      </c>
      <c r="ED367" s="45">
        <f t="shared" si="604"/>
        <v>8</v>
      </c>
      <c r="EE367" s="47">
        <f>SUM($AW367:$BT367)+SUM(BX$365:BX$372)</f>
        <v>20</v>
      </c>
      <c r="EF367" s="47">
        <f>SUM($BV367:$CS367)+SUM(AY$365:AY$372)</f>
        <v>28</v>
      </c>
      <c r="EG367" s="45">
        <f t="shared" si="622"/>
        <v>16</v>
      </c>
      <c r="EH367" s="47">
        <f t="shared" si="623"/>
        <v>-8</v>
      </c>
      <c r="EI367" s="44"/>
      <c r="EJ367" s="46">
        <f t="shared" si="605"/>
        <v>14</v>
      </c>
      <c r="EK367" s="46">
        <f t="shared" si="606"/>
        <v>5</v>
      </c>
      <c r="EL367" s="46">
        <f t="shared" si="607"/>
        <v>1</v>
      </c>
      <c r="EM367" s="46">
        <f t="shared" si="608"/>
        <v>8</v>
      </c>
      <c r="EN367" s="46">
        <f t="shared" si="609"/>
        <v>20</v>
      </c>
      <c r="EO367" s="46">
        <f t="shared" si="610"/>
        <v>28</v>
      </c>
      <c r="EP367" s="46">
        <f t="shared" si="611"/>
        <v>16</v>
      </c>
      <c r="EQ367" s="46">
        <f t="shared" si="612"/>
        <v>-8</v>
      </c>
      <c r="ES367" s="1">
        <f t="shared" si="624"/>
        <v>0</v>
      </c>
      <c r="ET367" s="1">
        <f t="shared" si="625"/>
        <v>0</v>
      </c>
      <c r="EU367" s="1">
        <f t="shared" si="613"/>
        <v>0</v>
      </c>
      <c r="EV367" s="1">
        <f t="shared" si="613"/>
        <v>0</v>
      </c>
      <c r="EW367" s="1">
        <f t="shared" si="613"/>
        <v>0</v>
      </c>
      <c r="EX367" s="1">
        <f t="shared" si="613"/>
        <v>0</v>
      </c>
      <c r="EY367" s="1">
        <f t="shared" si="613"/>
        <v>0</v>
      </c>
      <c r="EZ367" s="1">
        <f t="shared" si="613"/>
        <v>0</v>
      </c>
    </row>
    <row r="368" spans="1:164" x14ac:dyDescent="0.2">
      <c r="A368" s="1">
        <v>4</v>
      </c>
      <c r="B368" s="1" t="s">
        <v>551</v>
      </c>
      <c r="C368" s="21">
        <v>14</v>
      </c>
      <c r="D368" s="21">
        <v>5</v>
      </c>
      <c r="E368" s="21">
        <v>4</v>
      </c>
      <c r="F368" s="21">
        <v>5</v>
      </c>
      <c r="G368" s="21">
        <v>21</v>
      </c>
      <c r="H368" s="21">
        <v>22</v>
      </c>
      <c r="I368" s="18">
        <v>19</v>
      </c>
      <c r="J368" s="21">
        <v>-1</v>
      </c>
      <c r="L368" s="64" t="s">
        <v>274</v>
      </c>
      <c r="M368" s="65" t="s">
        <v>216</v>
      </c>
      <c r="N368" s="52" t="s">
        <v>113</v>
      </c>
      <c r="O368" s="52" t="s">
        <v>139</v>
      </c>
      <c r="P368" s="50" t="s">
        <v>586</v>
      </c>
      <c r="Q368" s="52" t="s">
        <v>129</v>
      </c>
      <c r="R368" s="52" t="s">
        <v>217</v>
      </c>
      <c r="S368" s="52" t="s">
        <v>553</v>
      </c>
      <c r="T368" s="67" t="s">
        <v>110</v>
      </c>
      <c r="AA368" s="64" t="s">
        <v>274</v>
      </c>
      <c r="AB368" s="65" t="s">
        <v>530</v>
      </c>
      <c r="AC368" s="52" t="s">
        <v>597</v>
      </c>
      <c r="AD368" s="52" t="s">
        <v>473</v>
      </c>
      <c r="AE368" s="50"/>
      <c r="AF368" s="52" t="s">
        <v>371</v>
      </c>
      <c r="AG368" s="52" t="s">
        <v>373</v>
      </c>
      <c r="AH368" s="52" t="s">
        <v>446</v>
      </c>
      <c r="AI368" s="67" t="s">
        <v>598</v>
      </c>
      <c r="AW368" s="58">
        <f t="shared" si="614"/>
        <v>0</v>
      </c>
      <c r="AX368" s="60">
        <f t="shared" si="614"/>
        <v>1</v>
      </c>
      <c r="AY368" s="60">
        <f>(IF(O368="","",(IF(MID(O368,2,1)="-",LEFT(O368,1),LEFT(O368,2)))+0))</f>
        <v>0</v>
      </c>
      <c r="AZ368" s="59"/>
      <c r="BA368" s="60">
        <f>(IF(Q368="","",(IF(MID(Q368,2,1)="-",LEFT(Q368,1),LEFT(Q368,2)))+0))</f>
        <v>2</v>
      </c>
      <c r="BB368" s="60">
        <f>(IF(R368="","",(IF(MID(R368,2,1)="-",LEFT(R368,1),LEFT(R368,2)))+0))</f>
        <v>2</v>
      </c>
      <c r="BC368" s="60">
        <f>(IF(S368="","",(IF(MID(S368,2,1)="-",LEFT(S368,1),LEFT(S368,2)))+0))</f>
        <v>0</v>
      </c>
      <c r="BD368" s="61">
        <f>(IF(T368="","",(IF(MID(T368,2,1)="-",LEFT(T368,1),LEFT(T368,2)))+0))</f>
        <v>1</v>
      </c>
      <c r="BM368" s="43"/>
      <c r="BN368" s="43"/>
      <c r="BO368" s="43"/>
      <c r="BP368" s="43" t="str">
        <f t="shared" si="598"/>
        <v/>
      </c>
      <c r="BQ368" s="43" t="str">
        <f t="shared" si="598"/>
        <v/>
      </c>
      <c r="BR368" s="43" t="str">
        <f t="shared" si="598"/>
        <v/>
      </c>
      <c r="BS368" s="43" t="str">
        <f t="shared" si="598"/>
        <v/>
      </c>
      <c r="BT368" s="43" t="str">
        <f t="shared" si="598"/>
        <v/>
      </c>
      <c r="BU368" s="44"/>
      <c r="BV368" s="58">
        <f t="shared" si="615"/>
        <v>2</v>
      </c>
      <c r="BW368" s="60">
        <f t="shared" si="615"/>
        <v>4</v>
      </c>
      <c r="BX368" s="60">
        <f>(IF(O368="","",IF(RIGHT(O368,2)="10",RIGHT(O368,2),RIGHT(O368,1))+0))</f>
        <v>3</v>
      </c>
      <c r="BY368" s="59"/>
      <c r="BZ368" s="60">
        <f>(IF(Q368="","",IF(RIGHT(Q368,2)="10",RIGHT(Q368,2),RIGHT(Q368,1))+0))</f>
        <v>4</v>
      </c>
      <c r="CA368" s="60">
        <f>(IF(R368="","",IF(RIGHT(R368,2)="10",RIGHT(R368,2),RIGHT(R368,1))+0))</f>
        <v>6</v>
      </c>
      <c r="CB368" s="60">
        <f>(IF(S368="","",IF(RIGHT(S368,2)="10",RIGHT(S368,2),RIGHT(S368,1))+0))</f>
        <v>7</v>
      </c>
      <c r="CC368" s="61">
        <f>(IF(T368="","",IF(RIGHT(T368,2)="10",RIGHT(T368,2),RIGHT(T368,1))+0))</f>
        <v>1</v>
      </c>
      <c r="CL368" s="43"/>
      <c r="CM368" s="43"/>
      <c r="CN368" s="43"/>
      <c r="CO368" s="43" t="str">
        <f t="shared" si="600"/>
        <v/>
      </c>
      <c r="CP368" s="43" t="str">
        <f t="shared" si="600"/>
        <v/>
      </c>
      <c r="CQ368" s="43" t="str">
        <f t="shared" si="600"/>
        <v/>
      </c>
      <c r="CR368" s="43" t="str">
        <f t="shared" si="600"/>
        <v/>
      </c>
      <c r="CS368" s="43" t="str">
        <f t="shared" si="600"/>
        <v/>
      </c>
      <c r="CU368" s="58" t="str">
        <f t="shared" si="616"/>
        <v>A</v>
      </c>
      <c r="CV368" s="60" t="str">
        <f t="shared" si="616"/>
        <v>A</v>
      </c>
      <c r="CW368" s="60" t="str">
        <f>(IF(O368="","",IF(AY368&gt;BX368,"H",IF(AY368&lt;BX368,"A","D"))))</f>
        <v>A</v>
      </c>
      <c r="CX368" s="59"/>
      <c r="CY368" s="60" t="str">
        <f>(IF(Q368="","",IF(BA368&gt;BZ368,"H",IF(BA368&lt;BZ368,"A","D"))))</f>
        <v>A</v>
      </c>
      <c r="CZ368" s="60" t="str">
        <f t="shared" si="601"/>
        <v>A</v>
      </c>
      <c r="DA368" s="60" t="str">
        <f t="shared" si="601"/>
        <v>A</v>
      </c>
      <c r="DB368" s="61" t="str">
        <f t="shared" si="601"/>
        <v>D</v>
      </c>
      <c r="DK368" s="43"/>
      <c r="DL368" s="43"/>
      <c r="DM368" s="43"/>
      <c r="DQ368" s="21" t="str">
        <f t="shared" si="602"/>
        <v/>
      </c>
      <c r="DR368" s="21" t="str">
        <f t="shared" si="602"/>
        <v/>
      </c>
      <c r="DT368" s="17" t="str">
        <f t="shared" si="603"/>
        <v>Epsom &amp; Ewell</v>
      </c>
      <c r="DU368" s="45">
        <f t="shared" si="617"/>
        <v>14</v>
      </c>
      <c r="DV368" s="46">
        <f t="shared" si="618"/>
        <v>0</v>
      </c>
      <c r="DW368" s="46">
        <f t="shared" si="619"/>
        <v>1</v>
      </c>
      <c r="DX368" s="46">
        <f t="shared" si="620"/>
        <v>6</v>
      </c>
      <c r="DY368" s="46">
        <f>COUNTIF(CX$365:CX$372,"A")</f>
        <v>0</v>
      </c>
      <c r="DZ368" s="46">
        <f>COUNTIF(CX$365:CX$372,"D")</f>
        <v>3</v>
      </c>
      <c r="EA368" s="46">
        <f>COUNTIF(CX$365:CX$372,"H")</f>
        <v>4</v>
      </c>
      <c r="EB368" s="45">
        <f t="shared" si="621"/>
        <v>0</v>
      </c>
      <c r="EC368" s="45">
        <f t="shared" si="604"/>
        <v>4</v>
      </c>
      <c r="ED368" s="45">
        <f t="shared" si="604"/>
        <v>10</v>
      </c>
      <c r="EE368" s="47">
        <f>SUM($AW368:$BT368)+SUM(BY$365:BY$372)</f>
        <v>8</v>
      </c>
      <c r="EF368" s="47">
        <f>SUM($BV368:$CS368)+SUM(AZ$365:AZ$372)</f>
        <v>42</v>
      </c>
      <c r="EG368" s="45">
        <f t="shared" si="622"/>
        <v>4</v>
      </c>
      <c r="EH368" s="47">
        <f t="shared" si="623"/>
        <v>-34</v>
      </c>
      <c r="EI368" s="44"/>
      <c r="EJ368" s="46">
        <f t="shared" si="605"/>
        <v>14</v>
      </c>
      <c r="EK368" s="46">
        <f t="shared" si="606"/>
        <v>0</v>
      </c>
      <c r="EL368" s="46">
        <f t="shared" si="607"/>
        <v>4</v>
      </c>
      <c r="EM368" s="46">
        <f t="shared" si="608"/>
        <v>10</v>
      </c>
      <c r="EN368" s="46">
        <f t="shared" si="609"/>
        <v>8</v>
      </c>
      <c r="EO368" s="46">
        <f t="shared" si="610"/>
        <v>42</v>
      </c>
      <c r="EP368" s="46">
        <f t="shared" si="611"/>
        <v>4</v>
      </c>
      <c r="EQ368" s="46">
        <f t="shared" si="612"/>
        <v>-34</v>
      </c>
      <c r="ES368" s="1">
        <f t="shared" si="624"/>
        <v>0</v>
      </c>
      <c r="ET368" s="1">
        <f t="shared" si="625"/>
        <v>0</v>
      </c>
      <c r="EU368" s="1">
        <f t="shared" si="613"/>
        <v>0</v>
      </c>
      <c r="EV368" s="1">
        <f t="shared" si="613"/>
        <v>0</v>
      </c>
      <c r="EW368" s="1">
        <f t="shared" si="613"/>
        <v>0</v>
      </c>
      <c r="EX368" s="1">
        <f t="shared" si="613"/>
        <v>0</v>
      </c>
      <c r="EY368" s="1">
        <f t="shared" si="613"/>
        <v>0</v>
      </c>
      <c r="EZ368" s="1">
        <f t="shared" si="613"/>
        <v>0</v>
      </c>
    </row>
    <row r="369" spans="1:164" x14ac:dyDescent="0.2">
      <c r="A369" s="1">
        <v>5</v>
      </c>
      <c r="B369" s="1" t="s">
        <v>321</v>
      </c>
      <c r="C369" s="21">
        <v>14</v>
      </c>
      <c r="D369" s="21">
        <v>5</v>
      </c>
      <c r="E369" s="21">
        <v>1</v>
      </c>
      <c r="F369" s="21">
        <v>8</v>
      </c>
      <c r="G369" s="21">
        <v>20</v>
      </c>
      <c r="H369" s="21">
        <v>28</v>
      </c>
      <c r="I369" s="18">
        <v>16</v>
      </c>
      <c r="J369" s="21">
        <v>-8</v>
      </c>
      <c r="L369" s="48" t="s">
        <v>578</v>
      </c>
      <c r="M369" s="85" t="s">
        <v>110</v>
      </c>
      <c r="N369" s="86" t="s">
        <v>121</v>
      </c>
      <c r="O369" s="86" t="s">
        <v>153</v>
      </c>
      <c r="P369" s="52" t="s">
        <v>244</v>
      </c>
      <c r="Q369" s="50" t="s">
        <v>586</v>
      </c>
      <c r="R369" s="86" t="s">
        <v>139</v>
      </c>
      <c r="S369" s="86" t="s">
        <v>185</v>
      </c>
      <c r="T369" s="90" t="s">
        <v>230</v>
      </c>
      <c r="AA369" s="48" t="s">
        <v>578</v>
      </c>
      <c r="AB369" s="56" t="s">
        <v>451</v>
      </c>
      <c r="AC369" s="51" t="s">
        <v>450</v>
      </c>
      <c r="AD369" s="51" t="s">
        <v>528</v>
      </c>
      <c r="AE369" s="52" t="s">
        <v>298</v>
      </c>
      <c r="AF369" s="50"/>
      <c r="AG369" s="51" t="s">
        <v>447</v>
      </c>
      <c r="AH369" s="51" t="s">
        <v>444</v>
      </c>
      <c r="AI369" s="57" t="s">
        <v>530</v>
      </c>
      <c r="AW369" s="58">
        <f t="shared" si="614"/>
        <v>1</v>
      </c>
      <c r="AX369" s="60">
        <f t="shared" si="614"/>
        <v>2</v>
      </c>
      <c r="AY369" s="60">
        <f>(IF(O369="","",(IF(MID(O369,2,1)="-",LEFT(O369,1),LEFT(O369,2)))+0))</f>
        <v>0</v>
      </c>
      <c r="AZ369" s="60">
        <f>(IF(P369="","",(IF(MID(P369,2,1)="-",LEFT(P369,1),LEFT(P369,2)))+0))</f>
        <v>0</v>
      </c>
      <c r="BA369" s="59"/>
      <c r="BB369" s="60">
        <f>(IF(R369="","",(IF(MID(R369,2,1)="-",LEFT(R369,1),LEFT(R369,2)))+0))</f>
        <v>0</v>
      </c>
      <c r="BC369" s="60">
        <f>(IF(S369="","",(IF(MID(S369,2,1)="-",LEFT(S369,1),LEFT(S369,2)))+0))</f>
        <v>0</v>
      </c>
      <c r="BD369" s="61">
        <f>(IF(T369="","",(IF(MID(T369,2,1)="-",LEFT(T369,1),LEFT(T369,2)))+0))</f>
        <v>1</v>
      </c>
      <c r="BM369" s="43"/>
      <c r="BN369" s="43"/>
      <c r="BO369" s="43"/>
      <c r="BP369" s="43" t="str">
        <f t="shared" si="598"/>
        <v/>
      </c>
      <c r="BQ369" s="43" t="str">
        <f t="shared" si="598"/>
        <v/>
      </c>
      <c r="BR369" s="43" t="str">
        <f t="shared" si="598"/>
        <v/>
      </c>
      <c r="BS369" s="43" t="str">
        <f t="shared" si="598"/>
        <v/>
      </c>
      <c r="BT369" s="43" t="str">
        <f t="shared" si="598"/>
        <v/>
      </c>
      <c r="BU369" s="44"/>
      <c r="BV369" s="58">
        <f t="shared" si="615"/>
        <v>1</v>
      </c>
      <c r="BW369" s="60">
        <f t="shared" si="615"/>
        <v>1</v>
      </c>
      <c r="BX369" s="60">
        <f>(IF(O369="","",IF(RIGHT(O369,2)="10",RIGHT(O369,2),RIGHT(O369,1))+0))</f>
        <v>6</v>
      </c>
      <c r="BY369" s="60">
        <f>(IF(P369="","",IF(RIGHT(P369,2)="10",RIGHT(P369,2),RIGHT(P369,1))+0))</f>
        <v>0</v>
      </c>
      <c r="BZ369" s="59"/>
      <c r="CA369" s="60">
        <f>(IF(R369="","",IF(RIGHT(R369,2)="10",RIGHT(R369,2),RIGHT(R369,1))+0))</f>
        <v>3</v>
      </c>
      <c r="CB369" s="60">
        <f>(IF(S369="","",IF(RIGHT(S369,2)="10",RIGHT(S369,2),RIGHT(S369,1))+0))</f>
        <v>4</v>
      </c>
      <c r="CC369" s="61">
        <f>(IF(T369="","",IF(RIGHT(T369,2)="10",RIGHT(T369,2),RIGHT(T369,1))+0))</f>
        <v>3</v>
      </c>
      <c r="CL369" s="43"/>
      <c r="CM369" s="43"/>
      <c r="CN369" s="43"/>
      <c r="CO369" s="43" t="str">
        <f t="shared" si="600"/>
        <v/>
      </c>
      <c r="CP369" s="43" t="str">
        <f t="shared" si="600"/>
        <v/>
      </c>
      <c r="CQ369" s="43" t="str">
        <f t="shared" si="600"/>
        <v/>
      </c>
      <c r="CR369" s="43" t="str">
        <f t="shared" si="600"/>
        <v/>
      </c>
      <c r="CS369" s="43" t="str">
        <f t="shared" si="600"/>
        <v/>
      </c>
      <c r="CU369" s="58" t="str">
        <f t="shared" si="616"/>
        <v>D</v>
      </c>
      <c r="CV369" s="60" t="str">
        <f t="shared" si="616"/>
        <v>H</v>
      </c>
      <c r="CW369" s="60" t="str">
        <f>(IF(O369="","",IF(AY369&gt;BX369,"H",IF(AY369&lt;BX369,"A","D"))))</f>
        <v>A</v>
      </c>
      <c r="CX369" s="60" t="str">
        <f>(IF(P369="","",IF(AZ369&gt;BY369,"H",IF(AZ369&lt;BY369,"A","D"))))</f>
        <v>D</v>
      </c>
      <c r="CY369" s="59"/>
      <c r="CZ369" s="60" t="str">
        <f t="shared" si="601"/>
        <v>A</v>
      </c>
      <c r="DA369" s="60" t="str">
        <f t="shared" si="601"/>
        <v>A</v>
      </c>
      <c r="DB369" s="61" t="str">
        <f t="shared" si="601"/>
        <v>A</v>
      </c>
      <c r="DK369" s="43"/>
      <c r="DL369" s="43"/>
      <c r="DM369" s="43"/>
      <c r="DQ369" s="21" t="str">
        <f t="shared" si="602"/>
        <v/>
      </c>
      <c r="DR369" s="21" t="str">
        <f t="shared" si="602"/>
        <v/>
      </c>
      <c r="DT369" s="17" t="str">
        <f t="shared" si="603"/>
        <v>Mole Valley Predators</v>
      </c>
      <c r="DU369" s="45">
        <f t="shared" si="617"/>
        <v>14</v>
      </c>
      <c r="DV369" s="46">
        <f t="shared" si="618"/>
        <v>1</v>
      </c>
      <c r="DW369" s="46">
        <f t="shared" si="619"/>
        <v>2</v>
      </c>
      <c r="DX369" s="46">
        <f t="shared" si="620"/>
        <v>4</v>
      </c>
      <c r="DY369" s="46">
        <f>COUNTIF(CY$365:CY$372,"A")</f>
        <v>2</v>
      </c>
      <c r="DZ369" s="46">
        <f>COUNTIF(CY$365:CY$372,"D")</f>
        <v>0</v>
      </c>
      <c r="EA369" s="46">
        <f>COUNTIF(CY$365:CY$372,"H")</f>
        <v>5</v>
      </c>
      <c r="EB369" s="45">
        <f t="shared" si="621"/>
        <v>3</v>
      </c>
      <c r="EC369" s="45">
        <f t="shared" si="604"/>
        <v>2</v>
      </c>
      <c r="ED369" s="45">
        <f t="shared" si="604"/>
        <v>9</v>
      </c>
      <c r="EE369" s="47">
        <f>SUM($AW369:$BT369)+SUM(BZ$365:BZ$372)</f>
        <v>14</v>
      </c>
      <c r="EF369" s="47">
        <f>SUM($BV369:$CS369)+SUM(BA$365:BA$372)</f>
        <v>41</v>
      </c>
      <c r="EG369" s="45">
        <f t="shared" si="622"/>
        <v>11</v>
      </c>
      <c r="EH369" s="47">
        <f t="shared" si="623"/>
        <v>-27</v>
      </c>
      <c r="EI369" s="44"/>
      <c r="EJ369" s="46">
        <f t="shared" si="605"/>
        <v>14</v>
      </c>
      <c r="EK369" s="46">
        <f t="shared" si="606"/>
        <v>3</v>
      </c>
      <c r="EL369" s="46">
        <f t="shared" si="607"/>
        <v>2</v>
      </c>
      <c r="EM369" s="46">
        <f t="shared" si="608"/>
        <v>9</v>
      </c>
      <c r="EN369" s="46">
        <f t="shared" si="609"/>
        <v>14</v>
      </c>
      <c r="EO369" s="46">
        <f t="shared" si="610"/>
        <v>41</v>
      </c>
      <c r="EP369" s="46">
        <f t="shared" si="611"/>
        <v>11</v>
      </c>
      <c r="EQ369" s="46">
        <f t="shared" si="612"/>
        <v>-27</v>
      </c>
      <c r="ES369" s="1">
        <f t="shared" si="624"/>
        <v>0</v>
      </c>
      <c r="ET369" s="1">
        <f t="shared" si="625"/>
        <v>0</v>
      </c>
      <c r="EU369" s="1">
        <f t="shared" si="613"/>
        <v>0</v>
      </c>
      <c r="EV369" s="1">
        <f t="shared" si="613"/>
        <v>0</v>
      </c>
      <c r="EW369" s="1">
        <f t="shared" si="613"/>
        <v>0</v>
      </c>
      <c r="EX369" s="1">
        <f t="shared" si="613"/>
        <v>0</v>
      </c>
      <c r="EY369" s="1">
        <f t="shared" si="613"/>
        <v>0</v>
      </c>
      <c r="EZ369" s="1">
        <f t="shared" si="613"/>
        <v>0</v>
      </c>
    </row>
    <row r="370" spans="1:164" x14ac:dyDescent="0.2">
      <c r="A370" s="1">
        <v>6</v>
      </c>
      <c r="B370" s="1" t="s">
        <v>273</v>
      </c>
      <c r="C370" s="21">
        <v>14</v>
      </c>
      <c r="D370" s="21">
        <v>5</v>
      </c>
      <c r="E370" s="21">
        <v>1</v>
      </c>
      <c r="F370" s="21">
        <v>8</v>
      </c>
      <c r="G370" s="21">
        <v>20</v>
      </c>
      <c r="H370" s="21">
        <v>30</v>
      </c>
      <c r="I370" s="18">
        <v>16</v>
      </c>
      <c r="J370" s="21">
        <v>-10</v>
      </c>
      <c r="L370" s="48" t="s">
        <v>303</v>
      </c>
      <c r="M370" s="85" t="s">
        <v>112</v>
      </c>
      <c r="N370" s="142" t="s">
        <v>244</v>
      </c>
      <c r="O370" s="53" t="s">
        <v>146</v>
      </c>
      <c r="P370" s="52" t="s">
        <v>244</v>
      </c>
      <c r="Q370" s="86" t="s">
        <v>135</v>
      </c>
      <c r="R370" s="50" t="s">
        <v>586</v>
      </c>
      <c r="S370" s="86" t="s">
        <v>157</v>
      </c>
      <c r="T370" s="70" t="s">
        <v>100</v>
      </c>
      <c r="AA370" s="48" t="s">
        <v>303</v>
      </c>
      <c r="AB370" s="56" t="s">
        <v>599</v>
      </c>
      <c r="AC370" s="142"/>
      <c r="AD370" s="51" t="s">
        <v>597</v>
      </c>
      <c r="AE370" s="52" t="s">
        <v>600</v>
      </c>
      <c r="AF370" s="51" t="s">
        <v>374</v>
      </c>
      <c r="AG370" s="50"/>
      <c r="AH370" s="51" t="s">
        <v>309</v>
      </c>
      <c r="AI370" s="130" t="s">
        <v>371</v>
      </c>
      <c r="AW370" s="58">
        <f t="shared" si="614"/>
        <v>5</v>
      </c>
      <c r="AX370" s="60">
        <f t="shared" si="614"/>
        <v>0</v>
      </c>
      <c r="AY370" s="60">
        <f>(IF(O370="","",(IF(MID(O370,2,1)="-",LEFT(O370,1),LEFT(O370,2)))+0))</f>
        <v>2</v>
      </c>
      <c r="AZ370" s="60">
        <f>(IF(P370="","",(IF(MID(P370,2,1)="-",LEFT(P370,1),LEFT(P370,2)))+0))</f>
        <v>0</v>
      </c>
      <c r="BA370" s="60">
        <f>(IF(Q370="","",(IF(MID(Q370,2,1)="-",LEFT(Q370,1),LEFT(Q370,2)))+0))</f>
        <v>9</v>
      </c>
      <c r="BB370" s="59"/>
      <c r="BC370" s="60">
        <f>(IF(S370="","",(IF(MID(S370,2,1)="-",LEFT(S370,1),LEFT(S370,2)))+0))</f>
        <v>3</v>
      </c>
      <c r="BD370" s="61">
        <f>(IF(T370="","",(IF(MID(T370,2,1)="-",LEFT(T370,1),LEFT(T370,2)))+0))</f>
        <v>2</v>
      </c>
      <c r="BM370" s="43"/>
      <c r="BN370" s="43"/>
      <c r="BO370" s="43"/>
      <c r="BP370" s="43" t="str">
        <f t="shared" si="598"/>
        <v/>
      </c>
      <c r="BQ370" s="43" t="str">
        <f t="shared" si="598"/>
        <v/>
      </c>
      <c r="BR370" s="43" t="str">
        <f t="shared" si="598"/>
        <v/>
      </c>
      <c r="BS370" s="43" t="str">
        <f t="shared" si="598"/>
        <v/>
      </c>
      <c r="BT370" s="43" t="str">
        <f t="shared" si="598"/>
        <v/>
      </c>
      <c r="BU370" s="44"/>
      <c r="BV370" s="58">
        <f t="shared" si="615"/>
        <v>0</v>
      </c>
      <c r="BW370" s="60">
        <f t="shared" si="615"/>
        <v>0</v>
      </c>
      <c r="BX370" s="60">
        <f>(IF(O370="","",IF(RIGHT(O370,2)="10",RIGHT(O370,2),RIGHT(O370,1))+0))</f>
        <v>0</v>
      </c>
      <c r="BY370" s="60">
        <f>(IF(P370="","",IF(RIGHT(P370,2)="10",RIGHT(P370,2),RIGHT(P370,1))+0))</f>
        <v>0</v>
      </c>
      <c r="BZ370" s="60">
        <f>(IF(Q370="","",IF(RIGHT(Q370,2)="10",RIGHT(Q370,2),RIGHT(Q370,1))+0))</f>
        <v>0</v>
      </c>
      <c r="CA370" s="59"/>
      <c r="CB370" s="60">
        <f>(IF(S370="","",IF(RIGHT(S370,2)="10",RIGHT(S370,2),RIGHT(S370,1))+0))</f>
        <v>3</v>
      </c>
      <c r="CC370" s="61">
        <f>(IF(T370="","",IF(RIGHT(T370,2)="10",RIGHT(T370,2),RIGHT(T370,1))+0))</f>
        <v>2</v>
      </c>
      <c r="CL370" s="43"/>
      <c r="CM370" s="43"/>
      <c r="CN370" s="43"/>
      <c r="CO370" s="43" t="str">
        <f t="shared" si="600"/>
        <v/>
      </c>
      <c r="CP370" s="43" t="str">
        <f t="shared" si="600"/>
        <v/>
      </c>
      <c r="CQ370" s="43" t="str">
        <f t="shared" si="600"/>
        <v/>
      </c>
      <c r="CR370" s="43" t="str">
        <f t="shared" si="600"/>
        <v/>
      </c>
      <c r="CS370" s="43" t="str">
        <f t="shared" si="600"/>
        <v/>
      </c>
      <c r="CU370" s="58" t="str">
        <f t="shared" si="616"/>
        <v>H</v>
      </c>
      <c r="CV370" s="60" t="str">
        <f t="shared" si="616"/>
        <v>D</v>
      </c>
      <c r="CW370" s="60" t="str">
        <f>(IF(O370="","",IF(AY370&gt;BX370,"H",IF(AY370&lt;BX370,"A","D"))))</f>
        <v>H</v>
      </c>
      <c r="CX370" s="60" t="str">
        <f>(IF(P370="","",IF(AZ370&gt;BY370,"H",IF(AZ370&lt;BY370,"A","D"))))</f>
        <v>D</v>
      </c>
      <c r="CY370" s="60" t="str">
        <f>(IF(Q370="","",IF(BA370&gt;BZ370,"H",IF(BA370&lt;BZ370,"A","D"))))</f>
        <v>H</v>
      </c>
      <c r="CZ370" s="59"/>
      <c r="DA370" s="60" t="str">
        <f>(IF(S370="","",IF(BC370&gt;CB370,"H",IF(BC370&lt;CB370,"A","D"))))</f>
        <v>D</v>
      </c>
      <c r="DB370" s="61" t="str">
        <f>(IF(T370="","",IF(BD370&gt;CC370,"H",IF(BD370&lt;CC370,"A","D"))))</f>
        <v>D</v>
      </c>
      <c r="DK370" s="43"/>
      <c r="DL370" s="43"/>
      <c r="DM370" s="43"/>
      <c r="DQ370" s="21" t="str">
        <f t="shared" si="602"/>
        <v/>
      </c>
      <c r="DR370" s="21" t="str">
        <f t="shared" si="602"/>
        <v/>
      </c>
      <c r="DT370" s="17" t="str">
        <f t="shared" si="603"/>
        <v>Sutton United</v>
      </c>
      <c r="DU370" s="45">
        <f t="shared" si="617"/>
        <v>14</v>
      </c>
      <c r="DV370" s="46">
        <f t="shared" si="618"/>
        <v>3</v>
      </c>
      <c r="DW370" s="46">
        <f t="shared" si="619"/>
        <v>4</v>
      </c>
      <c r="DX370" s="46">
        <f t="shared" si="620"/>
        <v>0</v>
      </c>
      <c r="DY370" s="46">
        <f>COUNTIF(CZ$365:CZ$372,"A")</f>
        <v>6</v>
      </c>
      <c r="DZ370" s="46">
        <f>COUNTIF(CZ$365:CZ$372,"D")</f>
        <v>0</v>
      </c>
      <c r="EA370" s="46">
        <f>COUNTIF(CZ$365:CZ$372,"H")</f>
        <v>1</v>
      </c>
      <c r="EB370" s="45">
        <f t="shared" si="621"/>
        <v>9</v>
      </c>
      <c r="EC370" s="45">
        <f t="shared" si="604"/>
        <v>4</v>
      </c>
      <c r="ED370" s="45">
        <f t="shared" si="604"/>
        <v>1</v>
      </c>
      <c r="EE370" s="47">
        <f>SUM($AW370:$BT370)+SUM(CA$365:CA$372)</f>
        <v>43</v>
      </c>
      <c r="EF370" s="47">
        <f>SUM($BV370:$CS370)+SUM(BB$365:BB$372)</f>
        <v>13</v>
      </c>
      <c r="EG370" s="45">
        <f t="shared" si="622"/>
        <v>31</v>
      </c>
      <c r="EH370" s="47">
        <f t="shared" si="623"/>
        <v>30</v>
      </c>
      <c r="EI370" s="44"/>
      <c r="EJ370" s="46">
        <f t="shared" si="605"/>
        <v>14</v>
      </c>
      <c r="EK370" s="46">
        <f t="shared" si="606"/>
        <v>9</v>
      </c>
      <c r="EL370" s="46">
        <f t="shared" si="607"/>
        <v>4</v>
      </c>
      <c r="EM370" s="46">
        <f t="shared" si="608"/>
        <v>1</v>
      </c>
      <c r="EN370" s="46">
        <f t="shared" si="609"/>
        <v>43</v>
      </c>
      <c r="EO370" s="46">
        <f t="shared" si="610"/>
        <v>13</v>
      </c>
      <c r="EP370" s="46">
        <f t="shared" si="611"/>
        <v>31</v>
      </c>
      <c r="EQ370" s="46">
        <f t="shared" si="612"/>
        <v>30</v>
      </c>
      <c r="ES370" s="1">
        <f t="shared" si="624"/>
        <v>0</v>
      </c>
      <c r="ET370" s="1">
        <f t="shared" si="625"/>
        <v>0</v>
      </c>
      <c r="EU370" s="1">
        <f t="shared" si="613"/>
        <v>0</v>
      </c>
      <c r="EV370" s="1">
        <f t="shared" si="613"/>
        <v>0</v>
      </c>
      <c r="EW370" s="1">
        <f t="shared" si="613"/>
        <v>0</v>
      </c>
      <c r="EX370" s="1">
        <f t="shared" si="613"/>
        <v>0</v>
      </c>
      <c r="EY370" s="1">
        <f t="shared" si="613"/>
        <v>0</v>
      </c>
      <c r="EZ370" s="1">
        <f t="shared" si="613"/>
        <v>0</v>
      </c>
    </row>
    <row r="371" spans="1:164" x14ac:dyDescent="0.2">
      <c r="A371" s="1">
        <v>7</v>
      </c>
      <c r="B371" s="1" t="s">
        <v>578</v>
      </c>
      <c r="C371" s="21">
        <v>14</v>
      </c>
      <c r="D371" s="21">
        <v>3</v>
      </c>
      <c r="E371" s="21">
        <v>2</v>
      </c>
      <c r="F371" s="21">
        <v>9</v>
      </c>
      <c r="G371" s="21">
        <v>14</v>
      </c>
      <c r="H371" s="21">
        <v>41</v>
      </c>
      <c r="I371" s="18">
        <v>11</v>
      </c>
      <c r="J371" s="21">
        <v>-27</v>
      </c>
      <c r="L371" s="48" t="s">
        <v>581</v>
      </c>
      <c r="M371" s="85" t="s">
        <v>123</v>
      </c>
      <c r="N371" s="86" t="s">
        <v>121</v>
      </c>
      <c r="O371" s="86" t="s">
        <v>306</v>
      </c>
      <c r="P371" s="52" t="s">
        <v>102</v>
      </c>
      <c r="Q371" s="86" t="s">
        <v>141</v>
      </c>
      <c r="R371" s="86" t="s">
        <v>148</v>
      </c>
      <c r="S371" s="50" t="s">
        <v>586</v>
      </c>
      <c r="T371" s="141" t="s">
        <v>244</v>
      </c>
      <c r="AA371" s="48" t="s">
        <v>581</v>
      </c>
      <c r="AB371" s="56" t="s">
        <v>458</v>
      </c>
      <c r="AC371" s="51" t="s">
        <v>530</v>
      </c>
      <c r="AD371" s="51" t="s">
        <v>601</v>
      </c>
      <c r="AE371" s="52" t="s">
        <v>291</v>
      </c>
      <c r="AF371" s="51" t="s">
        <v>602</v>
      </c>
      <c r="AG371" s="51" t="s">
        <v>593</v>
      </c>
      <c r="AH371" s="50"/>
      <c r="AI371" s="141"/>
      <c r="AW371" s="58">
        <f t="shared" si="614"/>
        <v>3</v>
      </c>
      <c r="AX371" s="60">
        <f t="shared" si="614"/>
        <v>2</v>
      </c>
      <c r="AY371" s="60">
        <f>(IF(O371="","",(IF(MID(O371,2,1)="-",LEFT(O371,1),LEFT(O371,2)))+0))</f>
        <v>5</v>
      </c>
      <c r="AZ371" s="60">
        <f>(IF(P371="","",(IF(MID(P371,2,1)="-",LEFT(P371,1),LEFT(P371,2)))+0))</f>
        <v>3</v>
      </c>
      <c r="BA371" s="60">
        <f>(IF(Q371="","",(IF(MID(Q371,2,1)="-",LEFT(Q371,1),LEFT(Q371,2)))+0))</f>
        <v>3</v>
      </c>
      <c r="BB371" s="60">
        <f>(IF(R371="","",(IF(MID(R371,2,1)="-",LEFT(R371,1),LEFT(R371,2)))+0))</f>
        <v>4</v>
      </c>
      <c r="BC371" s="59"/>
      <c r="BD371" s="61">
        <f>(IF(T371="","",(IF(MID(T371,2,1)="-",LEFT(T371,1),LEFT(T371,2)))+0))</f>
        <v>0</v>
      </c>
      <c r="BM371" s="43"/>
      <c r="BN371" s="43"/>
      <c r="BO371" s="43"/>
      <c r="BP371" s="43" t="str">
        <f t="shared" si="598"/>
        <v/>
      </c>
      <c r="BQ371" s="43" t="str">
        <f t="shared" si="598"/>
        <v/>
      </c>
      <c r="BR371" s="43" t="str">
        <f t="shared" si="598"/>
        <v/>
      </c>
      <c r="BS371" s="43" t="str">
        <f t="shared" si="598"/>
        <v/>
      </c>
      <c r="BT371" s="43" t="str">
        <f t="shared" si="598"/>
        <v/>
      </c>
      <c r="BU371" s="44"/>
      <c r="BV371" s="58">
        <f t="shared" si="615"/>
        <v>1</v>
      </c>
      <c r="BW371" s="60">
        <f t="shared" si="615"/>
        <v>1</v>
      </c>
      <c r="BX371" s="60">
        <f>(IF(O371="","",IF(RIGHT(O371,2)="10",RIGHT(O371,2),RIGHT(O371,1))+0))</f>
        <v>1</v>
      </c>
      <c r="BY371" s="60">
        <f>(IF(P371="","",IF(RIGHT(P371,2)="10",RIGHT(P371,2),RIGHT(P371,1))+0))</f>
        <v>0</v>
      </c>
      <c r="BZ371" s="60">
        <f>(IF(Q371="","",IF(RIGHT(Q371,2)="10",RIGHT(Q371,2),RIGHT(Q371,1))+0))</f>
        <v>2</v>
      </c>
      <c r="CA371" s="60">
        <f>(IF(R371="","",IF(RIGHT(R371,2)="10",RIGHT(R371,2),RIGHT(R371,1))+0))</f>
        <v>3</v>
      </c>
      <c r="CB371" s="59"/>
      <c r="CC371" s="61">
        <f>(IF(T371="","",IF(RIGHT(T371,2)="10",RIGHT(T371,2),RIGHT(T371,1))+0))</f>
        <v>0</v>
      </c>
      <c r="CL371" s="43"/>
      <c r="CM371" s="43"/>
      <c r="CN371" s="43"/>
      <c r="CO371" s="43" t="str">
        <f t="shared" si="600"/>
        <v/>
      </c>
      <c r="CP371" s="43" t="str">
        <f t="shared" si="600"/>
        <v/>
      </c>
      <c r="CQ371" s="43" t="str">
        <f t="shared" si="600"/>
        <v/>
      </c>
      <c r="CR371" s="43" t="str">
        <f t="shared" si="600"/>
        <v/>
      </c>
      <c r="CS371" s="43" t="str">
        <f t="shared" si="600"/>
        <v/>
      </c>
      <c r="CU371" s="58" t="str">
        <f t="shared" si="616"/>
        <v>H</v>
      </c>
      <c r="CV371" s="60" t="str">
        <f t="shared" si="616"/>
        <v>H</v>
      </c>
      <c r="CW371" s="60" t="str">
        <f>(IF(O371="","",IF(AY371&gt;BX371,"H",IF(AY371&lt;BX371,"A","D"))))</f>
        <v>H</v>
      </c>
      <c r="CX371" s="60" t="str">
        <f>(IF(P371="","",IF(AZ371&gt;BY371,"H",IF(AZ371&lt;BY371,"A","D"))))</f>
        <v>H</v>
      </c>
      <c r="CY371" s="60" t="str">
        <f>(IF(Q371="","",IF(BA371&gt;BZ371,"H",IF(BA371&lt;BZ371,"A","D"))))</f>
        <v>H</v>
      </c>
      <c r="CZ371" s="60" t="str">
        <f>(IF(R371="","",IF(BB371&gt;CA371,"H",IF(BB371&lt;CA371,"A","D"))))</f>
        <v>H</v>
      </c>
      <c r="DA371" s="59"/>
      <c r="DB371" s="61" t="str">
        <f>(IF(T371="","",IF(BD371&gt;CC371,"H",IF(BD371&lt;CC371,"A","D"))))</f>
        <v>D</v>
      </c>
      <c r="DK371" s="43"/>
      <c r="DL371" s="43"/>
      <c r="DM371" s="43"/>
      <c r="DQ371" s="21" t="str">
        <f t="shared" si="602"/>
        <v/>
      </c>
      <c r="DR371" s="21" t="str">
        <f t="shared" si="602"/>
        <v/>
      </c>
      <c r="DT371" s="17" t="str">
        <f t="shared" si="603"/>
        <v>Warlingham</v>
      </c>
      <c r="DU371" s="45">
        <f t="shared" si="617"/>
        <v>14</v>
      </c>
      <c r="DV371" s="46">
        <f t="shared" si="618"/>
        <v>6</v>
      </c>
      <c r="DW371" s="46">
        <f t="shared" si="619"/>
        <v>1</v>
      </c>
      <c r="DX371" s="46">
        <f t="shared" si="620"/>
        <v>0</v>
      </c>
      <c r="DY371" s="46">
        <f>COUNTIF(DA$365:DA$372,"A")</f>
        <v>6</v>
      </c>
      <c r="DZ371" s="46">
        <f>COUNTIF(DA$365:DA$372,"D")</f>
        <v>1</v>
      </c>
      <c r="EA371" s="46">
        <f>COUNTIF(DA$365:DA$372,"H")</f>
        <v>0</v>
      </c>
      <c r="EB371" s="45">
        <f t="shared" si="621"/>
        <v>12</v>
      </c>
      <c r="EC371" s="45">
        <f t="shared" si="604"/>
        <v>2</v>
      </c>
      <c r="ED371" s="45">
        <f t="shared" si="604"/>
        <v>0</v>
      </c>
      <c r="EE371" s="47">
        <f>SUM($AW371:$BT371)+SUM(CB$365:CB$372)</f>
        <v>46</v>
      </c>
      <c r="EF371" s="47">
        <f>SUM($BV371:$CS371)+SUM(BC$365:BC$372)</f>
        <v>12</v>
      </c>
      <c r="EG371" s="45">
        <f t="shared" si="622"/>
        <v>38</v>
      </c>
      <c r="EH371" s="47">
        <f t="shared" si="623"/>
        <v>34</v>
      </c>
      <c r="EI371" s="44"/>
      <c r="EJ371" s="46">
        <f t="shared" si="605"/>
        <v>14</v>
      </c>
      <c r="EK371" s="46">
        <f t="shared" si="606"/>
        <v>12</v>
      </c>
      <c r="EL371" s="46">
        <f t="shared" si="607"/>
        <v>2</v>
      </c>
      <c r="EM371" s="46">
        <f t="shared" si="608"/>
        <v>0</v>
      </c>
      <c r="EN371" s="46">
        <f t="shared" si="609"/>
        <v>46</v>
      </c>
      <c r="EO371" s="46">
        <f t="shared" si="610"/>
        <v>12</v>
      </c>
      <c r="EP371" s="46">
        <f t="shared" si="611"/>
        <v>38</v>
      </c>
      <c r="EQ371" s="46">
        <f t="shared" si="612"/>
        <v>34</v>
      </c>
      <c r="ES371" s="1">
        <f t="shared" si="624"/>
        <v>0</v>
      </c>
      <c r="ET371" s="1">
        <f t="shared" si="625"/>
        <v>0</v>
      </c>
      <c r="EU371" s="1">
        <f t="shared" si="613"/>
        <v>0</v>
      </c>
      <c r="EV371" s="1">
        <f t="shared" si="613"/>
        <v>0</v>
      </c>
      <c r="EW371" s="1">
        <f t="shared" si="613"/>
        <v>0</v>
      </c>
      <c r="EX371" s="1">
        <f t="shared" si="613"/>
        <v>0</v>
      </c>
      <c r="EY371" s="1">
        <f t="shared" si="613"/>
        <v>0</v>
      </c>
      <c r="EZ371" s="1">
        <f t="shared" si="613"/>
        <v>0</v>
      </c>
    </row>
    <row r="372" spans="1:164" s="17" customFormat="1" ht="12" thickBot="1" x14ac:dyDescent="0.25">
      <c r="A372" s="17">
        <v>8</v>
      </c>
      <c r="B372" s="17" t="s">
        <v>274</v>
      </c>
      <c r="C372" s="18">
        <v>14</v>
      </c>
      <c r="D372" s="18">
        <v>0</v>
      </c>
      <c r="E372" s="18">
        <v>4</v>
      </c>
      <c r="F372" s="18">
        <v>10</v>
      </c>
      <c r="G372" s="18">
        <v>8</v>
      </c>
      <c r="H372" s="18">
        <v>42</v>
      </c>
      <c r="I372" s="18">
        <v>4</v>
      </c>
      <c r="J372" s="18">
        <v>-34</v>
      </c>
      <c r="L372" s="72" t="s">
        <v>288</v>
      </c>
      <c r="M372" s="91" t="s">
        <v>140</v>
      </c>
      <c r="N372" s="158" t="s">
        <v>244</v>
      </c>
      <c r="O372" s="92" t="s">
        <v>102</v>
      </c>
      <c r="P372" s="76" t="s">
        <v>213</v>
      </c>
      <c r="Q372" s="92" t="s">
        <v>190</v>
      </c>
      <c r="R372" s="92" t="s">
        <v>131</v>
      </c>
      <c r="S372" s="92" t="s">
        <v>184</v>
      </c>
      <c r="T372" s="77" t="s">
        <v>586</v>
      </c>
      <c r="AA372" s="72" t="s">
        <v>288</v>
      </c>
      <c r="AB372" s="107" t="s">
        <v>473</v>
      </c>
      <c r="AC372" s="158"/>
      <c r="AD372" s="78" t="s">
        <v>603</v>
      </c>
      <c r="AE372" s="76" t="s">
        <v>477</v>
      </c>
      <c r="AF372" s="78" t="s">
        <v>604</v>
      </c>
      <c r="AG372" s="78" t="s">
        <v>602</v>
      </c>
      <c r="AH372" s="78" t="s">
        <v>600</v>
      </c>
      <c r="AI372" s="77"/>
      <c r="AP372" s="1"/>
      <c r="AQ372" s="1"/>
      <c r="AR372" s="1"/>
      <c r="AS372" s="1"/>
      <c r="AT372" s="1"/>
      <c r="AU372" s="1"/>
      <c r="AV372" s="1"/>
      <c r="AW372" s="80">
        <f t="shared" si="614"/>
        <v>2</v>
      </c>
      <c r="AX372" s="81">
        <f t="shared" si="614"/>
        <v>0</v>
      </c>
      <c r="AY372" s="81">
        <f>(IF(O372="","",(IF(MID(O372,2,1)="-",LEFT(O372,1),LEFT(O372,2)))+0))</f>
        <v>3</v>
      </c>
      <c r="AZ372" s="81">
        <f>(IF(P372="","",(IF(MID(P372,2,1)="-",LEFT(P372,1),LEFT(P372,2)))+0))</f>
        <v>4</v>
      </c>
      <c r="BA372" s="81">
        <f>(IF(Q372="","",(IF(MID(Q372,2,1)="-",LEFT(Q372,1),LEFT(Q372,2)))+0))</f>
        <v>6</v>
      </c>
      <c r="BB372" s="81">
        <f>(IF(R372="","",(IF(MID(R372,2,1)="-",LEFT(R372,1),LEFT(R372,2)))+0))</f>
        <v>0</v>
      </c>
      <c r="BC372" s="81">
        <f>(IF(S372="","",(IF(MID(S372,2,1)="-",LEFT(S372,1),LEFT(S372,2)))+0))</f>
        <v>1</v>
      </c>
      <c r="BD372" s="82"/>
      <c r="BE372" s="1"/>
      <c r="BF372" s="1"/>
      <c r="BG372" s="1"/>
      <c r="BH372" s="1"/>
      <c r="BI372" s="1"/>
      <c r="BJ372" s="1"/>
      <c r="BK372" s="1"/>
      <c r="BL372" s="1"/>
      <c r="BM372" s="43"/>
      <c r="BN372" s="43"/>
      <c r="BO372" s="43"/>
      <c r="BP372" s="43" t="str">
        <f t="shared" si="598"/>
        <v/>
      </c>
      <c r="BQ372" s="43" t="str">
        <f t="shared" si="598"/>
        <v/>
      </c>
      <c r="BR372" s="43" t="str">
        <f t="shared" si="598"/>
        <v/>
      </c>
      <c r="BS372" s="43" t="str">
        <f t="shared" si="598"/>
        <v/>
      </c>
      <c r="BT372" s="43" t="str">
        <f t="shared" si="598"/>
        <v/>
      </c>
      <c r="BU372" s="44"/>
      <c r="BV372" s="80">
        <f t="shared" si="615"/>
        <v>3</v>
      </c>
      <c r="BW372" s="81">
        <f t="shared" si="615"/>
        <v>0</v>
      </c>
      <c r="BX372" s="81">
        <f>(IF(O372="","",IF(RIGHT(O372,2)="10",RIGHT(O372,2),RIGHT(O372,1))+0))</f>
        <v>0</v>
      </c>
      <c r="BY372" s="81">
        <f>(IF(P372="","",IF(RIGHT(P372,2)="10",RIGHT(P372,2),RIGHT(P372,1))+0))</f>
        <v>0</v>
      </c>
      <c r="BZ372" s="81">
        <f>(IF(Q372="","",IF(RIGHT(Q372,2)="10",RIGHT(Q372,2),RIGHT(Q372,1))+0))</f>
        <v>0</v>
      </c>
      <c r="CA372" s="81">
        <f>(IF(R372="","",IF(RIGHT(R372,2)="10",RIGHT(R372,2),RIGHT(R372,1))+0))</f>
        <v>1</v>
      </c>
      <c r="CB372" s="81">
        <f>(IF(S372="","",IF(RIGHT(S372,2)="10",RIGHT(S372,2),RIGHT(S372,1))+0))</f>
        <v>2</v>
      </c>
      <c r="CC372" s="82"/>
      <c r="CD372" s="1"/>
      <c r="CE372" s="1"/>
      <c r="CF372" s="1"/>
      <c r="CG372" s="1"/>
      <c r="CH372" s="1"/>
      <c r="CI372" s="1"/>
      <c r="CJ372" s="1"/>
      <c r="CK372" s="1"/>
      <c r="CL372" s="43"/>
      <c r="CM372" s="43"/>
      <c r="CN372" s="43"/>
      <c r="CO372" s="43" t="str">
        <f t="shared" si="600"/>
        <v/>
      </c>
      <c r="CP372" s="43" t="str">
        <f t="shared" si="600"/>
        <v/>
      </c>
      <c r="CQ372" s="43" t="str">
        <f t="shared" si="600"/>
        <v/>
      </c>
      <c r="CR372" s="43" t="str">
        <f t="shared" si="600"/>
        <v/>
      </c>
      <c r="CS372" s="43" t="str">
        <f t="shared" si="600"/>
        <v/>
      </c>
      <c r="CT372" s="1"/>
      <c r="CU372" s="80" t="str">
        <f t="shared" si="616"/>
        <v>A</v>
      </c>
      <c r="CV372" s="81" t="str">
        <f t="shared" si="616"/>
        <v>D</v>
      </c>
      <c r="CW372" s="81" t="str">
        <f>(IF(O372="","",IF(AY372&gt;BX372,"H",IF(AY372&lt;BX372,"A","D"))))</f>
        <v>H</v>
      </c>
      <c r="CX372" s="81" t="str">
        <f>(IF(P372="","",IF(AZ372&gt;BY372,"H",IF(AZ372&lt;BY372,"A","D"))))</f>
        <v>H</v>
      </c>
      <c r="CY372" s="81" t="str">
        <f>(IF(Q372="","",IF(BA372&gt;BZ372,"H",IF(BA372&lt;BZ372,"A","D"))))</f>
        <v>H</v>
      </c>
      <c r="CZ372" s="81" t="str">
        <f>(IF(R372="","",IF(BB372&gt;CA372,"H",IF(BB372&lt;CA372,"A","D"))))</f>
        <v>A</v>
      </c>
      <c r="DA372" s="81" t="str">
        <f>(IF(S372="","",IF(BC372&gt;CB372,"H",IF(BC372&lt;CB372,"A","D"))))</f>
        <v>A</v>
      </c>
      <c r="DB372" s="82"/>
      <c r="DC372" s="1"/>
      <c r="DD372" s="1"/>
      <c r="DE372" s="1"/>
      <c r="DF372" s="1"/>
      <c r="DG372" s="1"/>
      <c r="DH372" s="1"/>
      <c r="DI372" s="1"/>
      <c r="DJ372" s="1"/>
      <c r="DK372" s="43"/>
      <c r="DL372" s="43"/>
      <c r="DM372" s="43"/>
      <c r="DN372" s="1"/>
      <c r="DO372" s="1"/>
      <c r="DP372" s="1"/>
      <c r="DQ372" s="21" t="str">
        <f t="shared" si="602"/>
        <v/>
      </c>
      <c r="DR372" s="21" t="str">
        <f t="shared" si="602"/>
        <v/>
      </c>
      <c r="DS372" s="1"/>
      <c r="DT372" s="1" t="str">
        <f t="shared" si="603"/>
        <v>Whyteleafe</v>
      </c>
      <c r="DU372" s="46">
        <f t="shared" si="617"/>
        <v>14</v>
      </c>
      <c r="DV372" s="46">
        <f t="shared" si="618"/>
        <v>3</v>
      </c>
      <c r="DW372" s="46">
        <f t="shared" si="619"/>
        <v>1</v>
      </c>
      <c r="DX372" s="46">
        <f t="shared" si="620"/>
        <v>3</v>
      </c>
      <c r="DY372" s="46">
        <f>COUNTIF(DB$365:DB$372,"A")</f>
        <v>3</v>
      </c>
      <c r="DZ372" s="46">
        <f>COUNTIF(DB$365:DB$372,"D")</f>
        <v>3</v>
      </c>
      <c r="EA372" s="46">
        <f>COUNTIF(DB$365:DB$372,"H")</f>
        <v>1</v>
      </c>
      <c r="EB372" s="46">
        <f t="shared" si="621"/>
        <v>6</v>
      </c>
      <c r="EC372" s="46">
        <f t="shared" si="604"/>
        <v>4</v>
      </c>
      <c r="ED372" s="46">
        <f t="shared" si="604"/>
        <v>4</v>
      </c>
      <c r="EE372" s="159">
        <f>SUM($AW372:$BT372)+SUM(CC$365:CC$372)</f>
        <v>30</v>
      </c>
      <c r="EF372" s="159">
        <f>SUM($BV372:$CS372)+SUM(BD$365:BD$372)</f>
        <v>14</v>
      </c>
      <c r="EG372" s="46">
        <f t="shared" si="622"/>
        <v>22</v>
      </c>
      <c r="EH372" s="159">
        <f t="shared" si="623"/>
        <v>16</v>
      </c>
      <c r="EI372" s="44"/>
      <c r="EJ372" s="46">
        <f t="shared" si="605"/>
        <v>14</v>
      </c>
      <c r="EK372" s="46">
        <f t="shared" si="606"/>
        <v>6</v>
      </c>
      <c r="EL372" s="46">
        <f t="shared" si="607"/>
        <v>4</v>
      </c>
      <c r="EM372" s="46">
        <f t="shared" si="608"/>
        <v>4</v>
      </c>
      <c r="EN372" s="46">
        <f t="shared" si="609"/>
        <v>30</v>
      </c>
      <c r="EO372" s="46">
        <f t="shared" si="610"/>
        <v>14</v>
      </c>
      <c r="EP372" s="46">
        <f t="shared" si="611"/>
        <v>22</v>
      </c>
      <c r="EQ372" s="46">
        <f t="shared" si="612"/>
        <v>16</v>
      </c>
      <c r="ER372" s="1"/>
      <c r="ES372" s="1">
        <f t="shared" si="624"/>
        <v>0</v>
      </c>
      <c r="ET372" s="1">
        <f t="shared" si="625"/>
        <v>0</v>
      </c>
      <c r="EU372" s="1">
        <f t="shared" si="613"/>
        <v>0</v>
      </c>
      <c r="EV372" s="1">
        <f t="shared" si="613"/>
        <v>0</v>
      </c>
      <c r="EW372" s="1">
        <f t="shared" si="613"/>
        <v>0</v>
      </c>
      <c r="EX372" s="1">
        <f t="shared" si="613"/>
        <v>0</v>
      </c>
      <c r="EY372" s="1">
        <f t="shared" si="613"/>
        <v>0</v>
      </c>
      <c r="EZ372" s="1">
        <f t="shared" si="613"/>
        <v>0</v>
      </c>
      <c r="FA372" s="1"/>
      <c r="FB372" s="1"/>
      <c r="FC372" s="3"/>
      <c r="FD372" s="3"/>
      <c r="FE372" s="3"/>
      <c r="FF372" s="3"/>
      <c r="FG372" s="3"/>
      <c r="FH372" s="1"/>
    </row>
    <row r="373" spans="1:164" x14ac:dyDescent="0.2">
      <c r="G373" s="24">
        <f>SUM(G365:G372)</f>
        <v>202</v>
      </c>
      <c r="H373" s="24">
        <f>SUM(H365:H372)</f>
        <v>202</v>
      </c>
      <c r="J373" s="24">
        <f>SUM(J365:J372)</f>
        <v>0</v>
      </c>
      <c r="L373" s="26"/>
      <c r="AA373" s="26"/>
    </row>
    <row r="374" spans="1:164" ht="12" thickBot="1" x14ac:dyDescent="0.25">
      <c r="A374" s="17" t="s">
        <v>605</v>
      </c>
      <c r="B374" s="17"/>
      <c r="C374" s="20" t="s">
        <v>606</v>
      </c>
      <c r="D374" s="18"/>
      <c r="E374" s="18"/>
      <c r="F374" s="18"/>
      <c r="G374" s="18"/>
      <c r="H374" s="18"/>
      <c r="J374" s="18"/>
    </row>
    <row r="375" spans="1:164" ht="12" thickBot="1" x14ac:dyDescent="0.25">
      <c r="A375" s="146" t="s">
        <v>11</v>
      </c>
      <c r="B375" s="146" t="s">
        <v>12</v>
      </c>
      <c r="C375" s="147" t="s">
        <v>13</v>
      </c>
      <c r="D375" s="147" t="s">
        <v>14</v>
      </c>
      <c r="E375" s="147" t="s">
        <v>15</v>
      </c>
      <c r="F375" s="147" t="s">
        <v>16</v>
      </c>
      <c r="G375" s="147" t="s">
        <v>17</v>
      </c>
      <c r="H375" s="147" t="s">
        <v>18</v>
      </c>
      <c r="I375" s="147" t="s">
        <v>19</v>
      </c>
      <c r="J375" s="147" t="s">
        <v>97</v>
      </c>
      <c r="L375" s="136" t="s">
        <v>386</v>
      </c>
      <c r="M375" s="31" t="s">
        <v>549</v>
      </c>
      <c r="N375" s="31" t="s">
        <v>562</v>
      </c>
      <c r="O375" s="31" t="s">
        <v>314</v>
      </c>
      <c r="P375" s="32" t="s">
        <v>267</v>
      </c>
      <c r="Q375" s="137" t="s">
        <v>607</v>
      </c>
      <c r="R375" s="33" t="s">
        <v>342</v>
      </c>
      <c r="S375" s="31" t="s">
        <v>608</v>
      </c>
      <c r="T375" s="31" t="s">
        <v>609</v>
      </c>
      <c r="U375" s="34" t="s">
        <v>165</v>
      </c>
      <c r="V375" s="94" t="s">
        <v>421</v>
      </c>
      <c r="AA375" s="136" t="s">
        <v>386</v>
      </c>
      <c r="AB375" s="31" t="s">
        <v>549</v>
      </c>
      <c r="AC375" s="31" t="s">
        <v>562</v>
      </c>
      <c r="AD375" s="31" t="s">
        <v>314</v>
      </c>
      <c r="AE375" s="32" t="s">
        <v>267</v>
      </c>
      <c r="AF375" s="33" t="s">
        <v>607</v>
      </c>
      <c r="AG375" s="33" t="s">
        <v>342</v>
      </c>
      <c r="AH375" s="31" t="s">
        <v>608</v>
      </c>
      <c r="AI375" s="31" t="s">
        <v>609</v>
      </c>
      <c r="AJ375" s="34" t="s">
        <v>165</v>
      </c>
      <c r="AK375" s="94" t="s">
        <v>421</v>
      </c>
      <c r="AP375" s="1" t="s">
        <v>106</v>
      </c>
      <c r="DU375" s="21" t="s">
        <v>13</v>
      </c>
      <c r="DV375" s="21" t="s">
        <v>91</v>
      </c>
      <c r="DW375" s="21" t="s">
        <v>92</v>
      </c>
      <c r="DX375" s="21" t="s">
        <v>93</v>
      </c>
      <c r="DY375" s="21" t="s">
        <v>94</v>
      </c>
      <c r="DZ375" s="21" t="s">
        <v>95</v>
      </c>
      <c r="EA375" s="21" t="s">
        <v>96</v>
      </c>
      <c r="EB375" s="21" t="s">
        <v>14</v>
      </c>
      <c r="EC375" s="21" t="s">
        <v>15</v>
      </c>
      <c r="ED375" s="21" t="s">
        <v>16</v>
      </c>
      <c r="EE375" s="21" t="s">
        <v>17</v>
      </c>
      <c r="EF375" s="21" t="s">
        <v>18</v>
      </c>
      <c r="EG375" s="21" t="s">
        <v>19</v>
      </c>
      <c r="EH375" s="21" t="s">
        <v>97</v>
      </c>
      <c r="EI375" s="21"/>
      <c r="EJ375" s="21" t="s">
        <v>13</v>
      </c>
      <c r="EK375" s="21" t="s">
        <v>14</v>
      </c>
      <c r="EL375" s="21" t="s">
        <v>15</v>
      </c>
      <c r="EM375" s="21" t="s">
        <v>16</v>
      </c>
      <c r="EN375" s="21" t="s">
        <v>17</v>
      </c>
      <c r="EO375" s="21" t="s">
        <v>18</v>
      </c>
      <c r="EP375" s="21" t="s">
        <v>19</v>
      </c>
      <c r="EQ375" s="21" t="s">
        <v>97</v>
      </c>
    </row>
    <row r="376" spans="1:164" x14ac:dyDescent="0.2">
      <c r="A376" s="1">
        <v>1</v>
      </c>
      <c r="B376" s="1" t="s">
        <v>303</v>
      </c>
      <c r="C376" s="21">
        <v>14</v>
      </c>
      <c r="D376" s="21">
        <v>14</v>
      </c>
      <c r="E376" s="21">
        <v>0</v>
      </c>
      <c r="F376" s="21">
        <v>0</v>
      </c>
      <c r="G376" s="21">
        <v>53</v>
      </c>
      <c r="H376" s="21">
        <v>9</v>
      </c>
      <c r="I376" s="18">
        <v>42</v>
      </c>
      <c r="J376" s="21">
        <v>44</v>
      </c>
      <c r="L376" s="35" t="s">
        <v>551</v>
      </c>
      <c r="M376" s="36"/>
      <c r="N376" s="31" t="s">
        <v>123</v>
      </c>
      <c r="O376" s="31" t="s">
        <v>216</v>
      </c>
      <c r="P376" s="32" t="s">
        <v>109</v>
      </c>
      <c r="Q376" s="33" t="s">
        <v>208</v>
      </c>
      <c r="R376" s="33" t="s">
        <v>276</v>
      </c>
      <c r="S376" s="31" t="s">
        <v>230</v>
      </c>
      <c r="T376" s="31" t="s">
        <v>150</v>
      </c>
      <c r="U376" s="34" t="s">
        <v>184</v>
      </c>
      <c r="V376" s="97"/>
      <c r="AA376" s="35" t="s">
        <v>551</v>
      </c>
      <c r="AB376" s="36"/>
      <c r="AC376" s="33" t="s">
        <v>610</v>
      </c>
      <c r="AD376" s="33" t="s">
        <v>611</v>
      </c>
      <c r="AE376" s="32" t="s">
        <v>396</v>
      </c>
      <c r="AF376" s="33" t="s">
        <v>612</v>
      </c>
      <c r="AG376" s="33" t="s">
        <v>492</v>
      </c>
      <c r="AH376" s="33" t="s">
        <v>485</v>
      </c>
      <c r="AI376" s="33" t="s">
        <v>446</v>
      </c>
      <c r="AJ376" s="38" t="s">
        <v>309</v>
      </c>
      <c r="AK376" s="97"/>
      <c r="AP376" s="1" t="s">
        <v>613</v>
      </c>
      <c r="AW376" s="40"/>
      <c r="AX376" s="41">
        <f t="shared" ref="AX376:BE378" si="626">(IF(N376="","",(IF(MID(N376,2,1)="-",LEFT(N376,1),LEFT(N376,2)))+0))</f>
        <v>3</v>
      </c>
      <c r="AY376" s="41">
        <f t="shared" si="626"/>
        <v>0</v>
      </c>
      <c r="AZ376" s="41">
        <f t="shared" si="626"/>
        <v>1</v>
      </c>
      <c r="BA376" s="41">
        <f t="shared" si="626"/>
        <v>1</v>
      </c>
      <c r="BB376" s="41">
        <f t="shared" si="626"/>
        <v>8</v>
      </c>
      <c r="BC376" s="41">
        <f t="shared" si="626"/>
        <v>1</v>
      </c>
      <c r="BD376" s="41">
        <f t="shared" si="626"/>
        <v>4</v>
      </c>
      <c r="BE376" s="42">
        <f t="shared" si="626"/>
        <v>1</v>
      </c>
      <c r="BM376" s="43"/>
      <c r="BN376" s="43"/>
      <c r="BO376" s="43"/>
      <c r="BP376" s="43" t="str">
        <f t="shared" ref="BP376:BT384" si="627">(IF(AQ376="","",(IF(MID(AQ376,2,1)="-",LEFT(AQ376,1),LEFT(AQ376,2)))+0))</f>
        <v/>
      </c>
      <c r="BQ376" s="43" t="str">
        <f t="shared" si="627"/>
        <v/>
      </c>
      <c r="BR376" s="43" t="str">
        <f t="shared" si="627"/>
        <v/>
      </c>
      <c r="BS376" s="43" t="str">
        <f t="shared" si="627"/>
        <v/>
      </c>
      <c r="BT376" s="43" t="str">
        <f t="shared" si="627"/>
        <v/>
      </c>
      <c r="BU376" s="44"/>
      <c r="BV376" s="40"/>
      <c r="BW376" s="41">
        <f t="shared" ref="BW376:CD378" si="628">(IF(N376="","",IF(RIGHT(N376,2)="10",RIGHT(N376,2),RIGHT(N376,1))+0))</f>
        <v>1</v>
      </c>
      <c r="BX376" s="41">
        <f t="shared" si="628"/>
        <v>2</v>
      </c>
      <c r="BY376" s="41">
        <f t="shared" si="628"/>
        <v>5</v>
      </c>
      <c r="BZ376" s="41">
        <f t="shared" si="628"/>
        <v>0</v>
      </c>
      <c r="CA376" s="41">
        <f t="shared" si="628"/>
        <v>1</v>
      </c>
      <c r="CB376" s="41">
        <f t="shared" si="628"/>
        <v>3</v>
      </c>
      <c r="CC376" s="41">
        <f t="shared" si="628"/>
        <v>2</v>
      </c>
      <c r="CD376" s="42">
        <f t="shared" si="628"/>
        <v>2</v>
      </c>
      <c r="CL376" s="43"/>
      <c r="CM376" s="43"/>
      <c r="CN376" s="43"/>
      <c r="CO376" s="43" t="str">
        <f t="shared" ref="CO376:CS384" si="629">(IF(AQ376="","",IF(RIGHT(AQ376,2)="10",RIGHT(AQ376,2),RIGHT(AQ376,1))+0))</f>
        <v/>
      </c>
      <c r="CP376" s="43" t="str">
        <f t="shared" si="629"/>
        <v/>
      </c>
      <c r="CQ376" s="43" t="str">
        <f t="shared" si="629"/>
        <v/>
      </c>
      <c r="CR376" s="43" t="str">
        <f t="shared" si="629"/>
        <v/>
      </c>
      <c r="CS376" s="43" t="str">
        <f t="shared" si="629"/>
        <v/>
      </c>
      <c r="CU376" s="40"/>
      <c r="CV376" s="41" t="str">
        <f t="shared" ref="CV376:DC378" si="630">(IF(N376="","",IF(AX376&gt;BW376,"H",IF(AX376&lt;BW376,"A","D"))))</f>
        <v>H</v>
      </c>
      <c r="CW376" s="41" t="str">
        <f t="shared" si="630"/>
        <v>A</v>
      </c>
      <c r="CX376" s="41" t="str">
        <f t="shared" si="630"/>
        <v>A</v>
      </c>
      <c r="CY376" s="41" t="str">
        <f t="shared" si="630"/>
        <v>H</v>
      </c>
      <c r="CZ376" s="41" t="str">
        <f t="shared" si="630"/>
        <v>H</v>
      </c>
      <c r="DA376" s="41" t="str">
        <f t="shared" si="630"/>
        <v>A</v>
      </c>
      <c r="DB376" s="41" t="str">
        <f t="shared" si="630"/>
        <v>H</v>
      </c>
      <c r="DC376" s="42" t="str">
        <f t="shared" si="630"/>
        <v>A</v>
      </c>
      <c r="DK376" s="43"/>
      <c r="DL376" s="43"/>
      <c r="DM376" s="43"/>
      <c r="DN376" s="21" t="str">
        <f t="shared" ref="DN376:DR384" si="631">(IF(AQ376="","",IF(BP376&gt;CO376,"H",IF(BP376&lt;CO376,"A","D"))))</f>
        <v/>
      </c>
      <c r="DO376" s="21" t="str">
        <f t="shared" si="631"/>
        <v/>
      </c>
      <c r="DP376" s="21" t="str">
        <f t="shared" si="631"/>
        <v/>
      </c>
      <c r="DQ376" s="21" t="str">
        <f t="shared" si="631"/>
        <v/>
      </c>
      <c r="DR376" s="21" t="str">
        <f t="shared" si="631"/>
        <v/>
      </c>
      <c r="DT376" s="17" t="str">
        <f t="shared" ref="DT376:DT384" si="632">L376</f>
        <v>Chipstead</v>
      </c>
      <c r="DU376" s="45">
        <f>SUM(EB376:ED376)</f>
        <v>16</v>
      </c>
      <c r="DV376" s="46">
        <f>COUNTIF($CU376:$DR376,"H")</f>
        <v>4</v>
      </c>
      <c r="DW376" s="46">
        <f>COUNTIF($CU376:$DR376,"D")</f>
        <v>0</v>
      </c>
      <c r="DX376" s="46">
        <f>COUNTIF($CU376:$DR376,"A")</f>
        <v>4</v>
      </c>
      <c r="DY376" s="46">
        <f>COUNTIF(CU$376:CU$384,"A")</f>
        <v>3</v>
      </c>
      <c r="DZ376" s="46">
        <f>COUNTIF(CU$376:CU$384,"D")</f>
        <v>1</v>
      </c>
      <c r="EA376" s="46">
        <f>COUNTIF(CU$376:CU$384,"H")</f>
        <v>4</v>
      </c>
      <c r="EB376" s="45">
        <f>DV376+DY376</f>
        <v>7</v>
      </c>
      <c r="EC376" s="45">
        <f t="shared" ref="EC376:ED384" si="633">DW376+DZ376</f>
        <v>1</v>
      </c>
      <c r="ED376" s="45">
        <f t="shared" si="633"/>
        <v>8</v>
      </c>
      <c r="EE376" s="47">
        <f>SUM($AW376:$BT376)+SUM(BV$376:BV$384)</f>
        <v>37</v>
      </c>
      <c r="EF376" s="47">
        <f>SUM($BV376:$CS376)+SUM(AW$376:AW$384)</f>
        <v>32</v>
      </c>
      <c r="EG376" s="45">
        <f>(EB376*3)+EC376</f>
        <v>22</v>
      </c>
      <c r="EH376" s="47">
        <f>EE376-EF376</f>
        <v>5</v>
      </c>
      <c r="EI376" s="44"/>
      <c r="EJ376" s="46">
        <f t="shared" ref="EJ376:EJ384" si="634">VLOOKUP($DT376,$B$376:$J$384,2,0)</f>
        <v>16</v>
      </c>
      <c r="EK376" s="46">
        <f t="shared" ref="EK376:EK384" si="635">VLOOKUP($DT376,$B$376:$J$384,3,0)</f>
        <v>7</v>
      </c>
      <c r="EL376" s="46">
        <f t="shared" ref="EL376:EL384" si="636">VLOOKUP($DT376,$B$376:$J$384,4,0)</f>
        <v>1</v>
      </c>
      <c r="EM376" s="46">
        <f t="shared" ref="EM376:EM384" si="637">VLOOKUP($DT376,$B$376:$J$384,5,0)</f>
        <v>8</v>
      </c>
      <c r="EN376" s="46">
        <f t="shared" ref="EN376:EN384" si="638">VLOOKUP($DT376,$B$376:$J$384,6,0)</f>
        <v>37</v>
      </c>
      <c r="EO376" s="46">
        <f t="shared" ref="EO376:EO384" si="639">VLOOKUP($DT376,$B$376:$J$384,7,0)</f>
        <v>32</v>
      </c>
      <c r="EP376" s="46">
        <f t="shared" ref="EP376:EP384" si="640">VLOOKUP($DT376,$B$376:$J$384,8,0)</f>
        <v>22</v>
      </c>
      <c r="EQ376" s="46">
        <f t="shared" ref="EQ376:EQ384" si="641">VLOOKUP($DT376,$B$376:$J$384,9,0)</f>
        <v>5</v>
      </c>
      <c r="ES376" s="1">
        <f>IF(DU376=EJ376,0,1)</f>
        <v>0</v>
      </c>
      <c r="ET376" s="1">
        <f>IF(EB376=EK376,0,1)</f>
        <v>0</v>
      </c>
      <c r="EU376" s="1">
        <f t="shared" ref="EU376:EZ384" si="642">IF(EC376=EL376,0,1)</f>
        <v>0</v>
      </c>
      <c r="EV376" s="1">
        <f t="shared" si="642"/>
        <v>0</v>
      </c>
      <c r="EW376" s="1">
        <f t="shared" si="642"/>
        <v>0</v>
      </c>
      <c r="EX376" s="1">
        <f t="shared" si="642"/>
        <v>0</v>
      </c>
      <c r="EY376" s="1">
        <f t="shared" si="642"/>
        <v>0</v>
      </c>
      <c r="EZ376" s="1">
        <f t="shared" si="642"/>
        <v>0</v>
      </c>
    </row>
    <row r="377" spans="1:164" x14ac:dyDescent="0.2">
      <c r="A377" s="1">
        <v>2</v>
      </c>
      <c r="B377" s="1" t="s">
        <v>321</v>
      </c>
      <c r="C377" s="21">
        <v>16</v>
      </c>
      <c r="D377" s="21">
        <v>9</v>
      </c>
      <c r="E377" s="21">
        <v>3</v>
      </c>
      <c r="F377" s="21">
        <v>4</v>
      </c>
      <c r="G377" s="21">
        <v>53</v>
      </c>
      <c r="H377" s="21">
        <v>37</v>
      </c>
      <c r="I377" s="18">
        <v>30</v>
      </c>
      <c r="J377" s="21">
        <v>16</v>
      </c>
      <c r="L377" s="48" t="s">
        <v>614</v>
      </c>
      <c r="M377" s="85" t="s">
        <v>146</v>
      </c>
      <c r="N377" s="50"/>
      <c r="O377" s="86" t="s">
        <v>100</v>
      </c>
      <c r="P377" s="52" t="s">
        <v>111</v>
      </c>
      <c r="Q377" s="53" t="s">
        <v>110</v>
      </c>
      <c r="R377" s="53" t="s">
        <v>230</v>
      </c>
      <c r="S377" s="53" t="s">
        <v>230</v>
      </c>
      <c r="T377" s="53" t="s">
        <v>141</v>
      </c>
      <c r="U377" s="70" t="s">
        <v>185</v>
      </c>
      <c r="V377" s="97"/>
      <c r="AA377" s="48" t="s">
        <v>614</v>
      </c>
      <c r="AB377" s="62" t="s">
        <v>530</v>
      </c>
      <c r="AC377" s="50"/>
      <c r="AD377" s="53" t="s">
        <v>485</v>
      </c>
      <c r="AE377" s="52" t="s">
        <v>488</v>
      </c>
      <c r="AF377" s="53" t="s">
        <v>506</v>
      </c>
      <c r="AG377" s="53" t="s">
        <v>395</v>
      </c>
      <c r="AH377" s="53" t="s">
        <v>446</v>
      </c>
      <c r="AI377" s="53" t="s">
        <v>599</v>
      </c>
      <c r="AJ377" s="70" t="s">
        <v>491</v>
      </c>
      <c r="AK377" s="97"/>
      <c r="AP377" s="1" t="s">
        <v>615</v>
      </c>
      <c r="AW377" s="58">
        <f t="shared" ref="AW377:AY384" si="643">(IF(M377="","",(IF(MID(M377,2,1)="-",LEFT(M377,1),LEFT(M377,2)))+0))</f>
        <v>2</v>
      </c>
      <c r="AX377" s="59"/>
      <c r="AY377" s="60">
        <f t="shared" si="626"/>
        <v>2</v>
      </c>
      <c r="AZ377" s="60">
        <f t="shared" si="626"/>
        <v>4</v>
      </c>
      <c r="BA377" s="60">
        <f t="shared" si="626"/>
        <v>1</v>
      </c>
      <c r="BB377" s="60">
        <f t="shared" si="626"/>
        <v>1</v>
      </c>
      <c r="BC377" s="60">
        <f t="shared" si="626"/>
        <v>1</v>
      </c>
      <c r="BD377" s="60">
        <f t="shared" si="626"/>
        <v>3</v>
      </c>
      <c r="BE377" s="61">
        <f t="shared" si="626"/>
        <v>0</v>
      </c>
      <c r="BM377" s="43"/>
      <c r="BN377" s="43"/>
      <c r="BO377" s="43"/>
      <c r="BP377" s="43" t="str">
        <f t="shared" si="627"/>
        <v/>
      </c>
      <c r="BQ377" s="43" t="str">
        <f t="shared" si="627"/>
        <v/>
      </c>
      <c r="BR377" s="43" t="str">
        <f t="shared" si="627"/>
        <v/>
      </c>
      <c r="BS377" s="43" t="str">
        <f t="shared" si="627"/>
        <v/>
      </c>
      <c r="BT377" s="43" t="str">
        <f t="shared" si="627"/>
        <v/>
      </c>
      <c r="BU377" s="44"/>
      <c r="BV377" s="58">
        <f t="shared" ref="BV377:BX384" si="644">(IF(M377="","",IF(RIGHT(M377,2)="10",RIGHT(M377,2),RIGHT(M377,1))+0))</f>
        <v>0</v>
      </c>
      <c r="BW377" s="59"/>
      <c r="BX377" s="60">
        <f t="shared" si="628"/>
        <v>2</v>
      </c>
      <c r="BY377" s="60">
        <f t="shared" si="628"/>
        <v>4</v>
      </c>
      <c r="BZ377" s="60">
        <f t="shared" si="628"/>
        <v>1</v>
      </c>
      <c r="CA377" s="60">
        <f t="shared" si="628"/>
        <v>3</v>
      </c>
      <c r="CB377" s="60">
        <f t="shared" si="628"/>
        <v>3</v>
      </c>
      <c r="CC377" s="60">
        <f t="shared" si="628"/>
        <v>2</v>
      </c>
      <c r="CD377" s="61">
        <f t="shared" si="628"/>
        <v>4</v>
      </c>
      <c r="CL377" s="43"/>
      <c r="CM377" s="43"/>
      <c r="CN377" s="43"/>
      <c r="CO377" s="43" t="str">
        <f t="shared" si="629"/>
        <v/>
      </c>
      <c r="CP377" s="43" t="str">
        <f t="shared" si="629"/>
        <v/>
      </c>
      <c r="CQ377" s="43" t="str">
        <f t="shared" si="629"/>
        <v/>
      </c>
      <c r="CR377" s="43" t="str">
        <f t="shared" si="629"/>
        <v/>
      </c>
      <c r="CS377" s="43" t="str">
        <f t="shared" si="629"/>
        <v/>
      </c>
      <c r="CU377" s="58" t="str">
        <f t="shared" ref="CU377:CU384" si="645">(IF(M377="","",IF(AW377&gt;BV377,"H",IF(AW377&lt;BV377,"A","D"))))</f>
        <v>H</v>
      </c>
      <c r="CV377" s="59"/>
      <c r="CW377" s="60" t="str">
        <f t="shared" si="630"/>
        <v>D</v>
      </c>
      <c r="CX377" s="60" t="str">
        <f t="shared" si="630"/>
        <v>D</v>
      </c>
      <c r="CY377" s="60" t="str">
        <f t="shared" si="630"/>
        <v>D</v>
      </c>
      <c r="CZ377" s="60" t="str">
        <f t="shared" si="630"/>
        <v>A</v>
      </c>
      <c r="DA377" s="60" t="str">
        <f t="shared" si="630"/>
        <v>A</v>
      </c>
      <c r="DB377" s="60" t="str">
        <f t="shared" si="630"/>
        <v>H</v>
      </c>
      <c r="DC377" s="61" t="str">
        <f t="shared" si="630"/>
        <v>A</v>
      </c>
      <c r="DK377" s="43"/>
      <c r="DL377" s="43"/>
      <c r="DM377" s="43"/>
      <c r="DN377" s="21" t="str">
        <f t="shared" si="631"/>
        <v/>
      </c>
      <c r="DO377" s="21" t="str">
        <f t="shared" si="631"/>
        <v/>
      </c>
      <c r="DP377" s="21" t="str">
        <f t="shared" si="631"/>
        <v/>
      </c>
      <c r="DQ377" s="21" t="str">
        <f t="shared" si="631"/>
        <v/>
      </c>
      <c r="DR377" s="21" t="str">
        <f t="shared" si="631"/>
        <v/>
      </c>
      <c r="DT377" s="17" t="str">
        <f t="shared" si="632"/>
        <v>Colliers Wood United</v>
      </c>
      <c r="DU377" s="45">
        <f t="shared" ref="DU377:DU384" si="646">SUM(EB377:ED377)</f>
        <v>16</v>
      </c>
      <c r="DV377" s="46">
        <f t="shared" ref="DV377:DV384" si="647">COUNTIF($CU377:$DR377,"H")</f>
        <v>2</v>
      </c>
      <c r="DW377" s="46">
        <f t="shared" ref="DW377:DW384" si="648">COUNTIF($CU377:$DR377,"D")</f>
        <v>3</v>
      </c>
      <c r="DX377" s="46">
        <f t="shared" ref="DX377:DX384" si="649">COUNTIF($CU377:$DR377,"A")</f>
        <v>3</v>
      </c>
      <c r="DY377" s="46">
        <f>COUNTIF(CV$376:CV$384,"A")</f>
        <v>3</v>
      </c>
      <c r="DZ377" s="46">
        <f>COUNTIF(CV$376:CV$384,"D")</f>
        <v>1</v>
      </c>
      <c r="EA377" s="46">
        <f>COUNTIF(CV$376:CV$384,"H")</f>
        <v>4</v>
      </c>
      <c r="EB377" s="45">
        <f t="shared" ref="EB377:EB384" si="650">DV377+DY377</f>
        <v>5</v>
      </c>
      <c r="EC377" s="45">
        <f t="shared" si="633"/>
        <v>4</v>
      </c>
      <c r="ED377" s="45">
        <f t="shared" si="633"/>
        <v>7</v>
      </c>
      <c r="EE377" s="47">
        <f>SUM($AW377:$BT377)+SUM(BW$376:BW$384)</f>
        <v>26</v>
      </c>
      <c r="EF377" s="47">
        <f>SUM($BV377:$CS377)+SUM(AX$376:AX$384)</f>
        <v>35</v>
      </c>
      <c r="EG377" s="45">
        <f t="shared" ref="EG377:EG384" si="651">(EB377*3)+EC377</f>
        <v>19</v>
      </c>
      <c r="EH377" s="47">
        <f t="shared" ref="EH377:EH384" si="652">EE377-EF377</f>
        <v>-9</v>
      </c>
      <c r="EI377" s="44"/>
      <c r="EJ377" s="46">
        <f t="shared" si="634"/>
        <v>16</v>
      </c>
      <c r="EK377" s="46">
        <f t="shared" si="635"/>
        <v>5</v>
      </c>
      <c r="EL377" s="46">
        <f t="shared" si="636"/>
        <v>4</v>
      </c>
      <c r="EM377" s="46">
        <f t="shared" si="637"/>
        <v>7</v>
      </c>
      <c r="EN377" s="46">
        <f t="shared" si="638"/>
        <v>26</v>
      </c>
      <c r="EO377" s="46">
        <f t="shared" si="639"/>
        <v>35</v>
      </c>
      <c r="EP377" s="46">
        <f t="shared" si="640"/>
        <v>19</v>
      </c>
      <c r="EQ377" s="46">
        <f t="shared" si="641"/>
        <v>-9</v>
      </c>
      <c r="ES377" s="1">
        <f t="shared" ref="ES377:ES384" si="653">IF(DU377=EJ377,0,1)</f>
        <v>0</v>
      </c>
      <c r="ET377" s="1">
        <f t="shared" ref="ET377:ET384" si="654">IF(EB377=EK377,0,1)</f>
        <v>0</v>
      </c>
      <c r="EU377" s="1">
        <f t="shared" si="642"/>
        <v>0</v>
      </c>
      <c r="EV377" s="1">
        <f t="shared" si="642"/>
        <v>0</v>
      </c>
      <c r="EW377" s="1">
        <f t="shared" si="642"/>
        <v>0</v>
      </c>
      <c r="EX377" s="1">
        <f t="shared" si="642"/>
        <v>0</v>
      </c>
      <c r="EY377" s="1">
        <f t="shared" si="642"/>
        <v>0</v>
      </c>
      <c r="EZ377" s="1">
        <f t="shared" si="642"/>
        <v>0</v>
      </c>
    </row>
    <row r="378" spans="1:164" x14ac:dyDescent="0.2">
      <c r="A378" s="1">
        <v>3</v>
      </c>
      <c r="B378" s="1" t="s">
        <v>616</v>
      </c>
      <c r="C378" s="21">
        <v>15</v>
      </c>
      <c r="D378" s="21">
        <v>7</v>
      </c>
      <c r="E378" s="21">
        <v>2</v>
      </c>
      <c r="F378" s="21">
        <v>6</v>
      </c>
      <c r="G378" s="21">
        <v>39</v>
      </c>
      <c r="H378" s="21">
        <v>31</v>
      </c>
      <c r="I378" s="18">
        <v>23</v>
      </c>
      <c r="J378" s="21">
        <v>8</v>
      </c>
      <c r="L378" s="48" t="s">
        <v>321</v>
      </c>
      <c r="M378" s="85" t="s">
        <v>184</v>
      </c>
      <c r="N378" s="86" t="s">
        <v>140</v>
      </c>
      <c r="O378" s="50"/>
      <c r="P378" s="52" t="s">
        <v>111</v>
      </c>
      <c r="Q378" s="53" t="s">
        <v>208</v>
      </c>
      <c r="R378" s="53" t="s">
        <v>213</v>
      </c>
      <c r="S378" s="86" t="s">
        <v>401</v>
      </c>
      <c r="T378" s="86" t="s">
        <v>150</v>
      </c>
      <c r="U378" s="90" t="s">
        <v>140</v>
      </c>
      <c r="V378" s="97"/>
      <c r="AA378" s="48" t="s">
        <v>321</v>
      </c>
      <c r="AB378" s="62" t="s">
        <v>301</v>
      </c>
      <c r="AC378" s="53" t="s">
        <v>249</v>
      </c>
      <c r="AD378" s="50"/>
      <c r="AE378" s="52" t="s">
        <v>506</v>
      </c>
      <c r="AF378" s="53" t="s">
        <v>238</v>
      </c>
      <c r="AG378" s="53" t="s">
        <v>360</v>
      </c>
      <c r="AH378" s="53" t="s">
        <v>617</v>
      </c>
      <c r="AI378" s="53" t="s">
        <v>618</v>
      </c>
      <c r="AJ378" s="70" t="s">
        <v>292</v>
      </c>
      <c r="AK378" s="97"/>
      <c r="AW378" s="58">
        <f t="shared" si="643"/>
        <v>1</v>
      </c>
      <c r="AX378" s="60">
        <f t="shared" si="643"/>
        <v>2</v>
      </c>
      <c r="AY378" s="59"/>
      <c r="AZ378" s="60">
        <f t="shared" si="626"/>
        <v>4</v>
      </c>
      <c r="BA378" s="60">
        <f t="shared" si="626"/>
        <v>1</v>
      </c>
      <c r="BB378" s="60">
        <f t="shared" si="626"/>
        <v>4</v>
      </c>
      <c r="BC378" s="60">
        <f t="shared" si="626"/>
        <v>5</v>
      </c>
      <c r="BD378" s="60">
        <f t="shared" si="626"/>
        <v>4</v>
      </c>
      <c r="BE378" s="61">
        <f t="shared" si="626"/>
        <v>2</v>
      </c>
      <c r="BM378" s="43"/>
      <c r="BN378" s="43"/>
      <c r="BO378" s="43"/>
      <c r="BP378" s="43" t="str">
        <f t="shared" si="627"/>
        <v/>
      </c>
      <c r="BQ378" s="43" t="str">
        <f t="shared" si="627"/>
        <v/>
      </c>
      <c r="BR378" s="43" t="str">
        <f t="shared" si="627"/>
        <v/>
      </c>
      <c r="BS378" s="43" t="str">
        <f t="shared" si="627"/>
        <v/>
      </c>
      <c r="BT378" s="43" t="str">
        <f t="shared" si="627"/>
        <v/>
      </c>
      <c r="BU378" s="44"/>
      <c r="BV378" s="58">
        <f t="shared" si="644"/>
        <v>2</v>
      </c>
      <c r="BW378" s="60">
        <f t="shared" si="644"/>
        <v>3</v>
      </c>
      <c r="BX378" s="59"/>
      <c r="BY378" s="60">
        <f t="shared" si="628"/>
        <v>4</v>
      </c>
      <c r="BZ378" s="60">
        <f t="shared" si="628"/>
        <v>0</v>
      </c>
      <c r="CA378" s="60">
        <f t="shared" si="628"/>
        <v>0</v>
      </c>
      <c r="CB378" s="60">
        <f t="shared" si="628"/>
        <v>4</v>
      </c>
      <c r="CC378" s="60">
        <f t="shared" si="628"/>
        <v>2</v>
      </c>
      <c r="CD378" s="61">
        <f t="shared" si="628"/>
        <v>3</v>
      </c>
      <c r="CL378" s="43"/>
      <c r="CM378" s="43"/>
      <c r="CN378" s="43"/>
      <c r="CO378" s="43" t="str">
        <f t="shared" si="629"/>
        <v/>
      </c>
      <c r="CP378" s="43" t="str">
        <f t="shared" si="629"/>
        <v/>
      </c>
      <c r="CQ378" s="43" t="str">
        <f t="shared" si="629"/>
        <v/>
      </c>
      <c r="CR378" s="43" t="str">
        <f t="shared" si="629"/>
        <v/>
      </c>
      <c r="CS378" s="43" t="str">
        <f t="shared" si="629"/>
        <v/>
      </c>
      <c r="CU378" s="58" t="str">
        <f t="shared" si="645"/>
        <v>A</v>
      </c>
      <c r="CV378" s="60" t="str">
        <f>(IF(N378="","",IF(AX378&gt;BW378,"H",IF(AX378&lt;BW378,"A","D"))))</f>
        <v>A</v>
      </c>
      <c r="CW378" s="59"/>
      <c r="CX378" s="60" t="str">
        <f t="shared" si="630"/>
        <v>D</v>
      </c>
      <c r="CY378" s="60" t="str">
        <f t="shared" si="630"/>
        <v>H</v>
      </c>
      <c r="CZ378" s="60" t="str">
        <f t="shared" si="630"/>
        <v>H</v>
      </c>
      <c r="DA378" s="60" t="str">
        <f t="shared" si="630"/>
        <v>H</v>
      </c>
      <c r="DB378" s="60" t="str">
        <f t="shared" si="630"/>
        <v>H</v>
      </c>
      <c r="DC378" s="61" t="str">
        <f t="shared" si="630"/>
        <v>A</v>
      </c>
      <c r="DK378" s="43"/>
      <c r="DL378" s="43"/>
      <c r="DM378" s="43"/>
      <c r="DN378" s="21" t="str">
        <f t="shared" si="631"/>
        <v/>
      </c>
      <c r="DO378" s="21" t="str">
        <f t="shared" si="631"/>
        <v/>
      </c>
      <c r="DP378" s="21" t="str">
        <f t="shared" si="631"/>
        <v/>
      </c>
      <c r="DQ378" s="21" t="str">
        <f t="shared" si="631"/>
        <v/>
      </c>
      <c r="DR378" s="21" t="str">
        <f t="shared" si="631"/>
        <v/>
      </c>
      <c r="DT378" s="17" t="str">
        <f t="shared" si="632"/>
        <v>Croydon</v>
      </c>
      <c r="DU378" s="45">
        <f t="shared" si="646"/>
        <v>16</v>
      </c>
      <c r="DV378" s="46">
        <f t="shared" si="647"/>
        <v>4</v>
      </c>
      <c r="DW378" s="46">
        <f t="shared" si="648"/>
        <v>1</v>
      </c>
      <c r="DX378" s="46">
        <f t="shared" si="649"/>
        <v>3</v>
      </c>
      <c r="DY378" s="46">
        <f>COUNTIF(CW$376:CW$384,"A")</f>
        <v>5</v>
      </c>
      <c r="DZ378" s="46">
        <f>COUNTIF(CW$376:CW$384,"D")</f>
        <v>2</v>
      </c>
      <c r="EA378" s="46">
        <f>COUNTIF(CW$376:CW$384,"H")</f>
        <v>1</v>
      </c>
      <c r="EB378" s="45">
        <f t="shared" si="650"/>
        <v>9</v>
      </c>
      <c r="EC378" s="45">
        <f t="shared" si="633"/>
        <v>3</v>
      </c>
      <c r="ED378" s="45">
        <f t="shared" si="633"/>
        <v>4</v>
      </c>
      <c r="EE378" s="47">
        <f>SUM($AW378:$BT378)+SUM(BX$376:BX$384)</f>
        <v>53</v>
      </c>
      <c r="EF378" s="47">
        <f>SUM($BV378:$CS378)+SUM(AY$376:AY$384)</f>
        <v>37</v>
      </c>
      <c r="EG378" s="45">
        <f t="shared" si="651"/>
        <v>30</v>
      </c>
      <c r="EH378" s="47">
        <f t="shared" si="652"/>
        <v>16</v>
      </c>
      <c r="EI378" s="44"/>
      <c r="EJ378" s="46">
        <f t="shared" si="634"/>
        <v>16</v>
      </c>
      <c r="EK378" s="46">
        <f t="shared" si="635"/>
        <v>9</v>
      </c>
      <c r="EL378" s="46">
        <f t="shared" si="636"/>
        <v>3</v>
      </c>
      <c r="EM378" s="46">
        <f t="shared" si="637"/>
        <v>4</v>
      </c>
      <c r="EN378" s="46">
        <f t="shared" si="638"/>
        <v>53</v>
      </c>
      <c r="EO378" s="46">
        <f t="shared" si="639"/>
        <v>37</v>
      </c>
      <c r="EP378" s="46">
        <f t="shared" si="640"/>
        <v>30</v>
      </c>
      <c r="EQ378" s="46">
        <f t="shared" si="641"/>
        <v>16</v>
      </c>
      <c r="ES378" s="1">
        <f t="shared" si="653"/>
        <v>0</v>
      </c>
      <c r="ET378" s="1">
        <f t="shared" si="654"/>
        <v>0</v>
      </c>
      <c r="EU378" s="1">
        <f t="shared" si="642"/>
        <v>0</v>
      </c>
      <c r="EV378" s="1">
        <f t="shared" si="642"/>
        <v>0</v>
      </c>
      <c r="EW378" s="1">
        <f t="shared" si="642"/>
        <v>0</v>
      </c>
      <c r="EX378" s="1">
        <f t="shared" si="642"/>
        <v>0</v>
      </c>
      <c r="EY378" s="1">
        <f t="shared" si="642"/>
        <v>0</v>
      </c>
      <c r="EZ378" s="1">
        <f t="shared" si="642"/>
        <v>0</v>
      </c>
    </row>
    <row r="379" spans="1:164" x14ac:dyDescent="0.2">
      <c r="A379" s="1">
        <v>4</v>
      </c>
      <c r="B379" s="1" t="s">
        <v>619</v>
      </c>
      <c r="C379" s="21">
        <v>16</v>
      </c>
      <c r="D379" s="21">
        <v>7</v>
      </c>
      <c r="E379" s="21">
        <v>1</v>
      </c>
      <c r="F379" s="21">
        <v>8</v>
      </c>
      <c r="G379" s="21">
        <v>43</v>
      </c>
      <c r="H379" s="21">
        <v>38</v>
      </c>
      <c r="I379" s="18">
        <v>22</v>
      </c>
      <c r="J379" s="21">
        <v>5</v>
      </c>
      <c r="L379" s="64" t="s">
        <v>274</v>
      </c>
      <c r="M379" s="65" t="s">
        <v>121</v>
      </c>
      <c r="N379" s="52" t="s">
        <v>100</v>
      </c>
      <c r="O379" s="52" t="s">
        <v>111</v>
      </c>
      <c r="P379" s="50"/>
      <c r="Q379" s="52" t="s">
        <v>100</v>
      </c>
      <c r="R379" s="52" t="s">
        <v>141</v>
      </c>
      <c r="S379" s="52" t="s">
        <v>100</v>
      </c>
      <c r="T379" s="52" t="s">
        <v>129</v>
      </c>
      <c r="U379" s="160"/>
      <c r="V379" s="99"/>
      <c r="AA379" s="64" t="s">
        <v>274</v>
      </c>
      <c r="AB379" s="65" t="s">
        <v>105</v>
      </c>
      <c r="AC379" s="52" t="s">
        <v>326</v>
      </c>
      <c r="AD379" s="52" t="s">
        <v>115</v>
      </c>
      <c r="AE379" s="50"/>
      <c r="AF379" s="52" t="s">
        <v>620</v>
      </c>
      <c r="AG379" s="52" t="s">
        <v>104</v>
      </c>
      <c r="AH379" s="52" t="s">
        <v>398</v>
      </c>
      <c r="AI379" s="52" t="s">
        <v>360</v>
      </c>
      <c r="AJ379" s="160"/>
      <c r="AK379" s="99"/>
      <c r="AW379" s="58">
        <f t="shared" si="643"/>
        <v>2</v>
      </c>
      <c r="AX379" s="60">
        <f t="shared" si="643"/>
        <v>2</v>
      </c>
      <c r="AY379" s="60">
        <f t="shared" si="643"/>
        <v>4</v>
      </c>
      <c r="AZ379" s="59"/>
      <c r="BA379" s="60">
        <f>(IF(Q379="","",(IF(MID(Q379,2,1)="-",LEFT(Q379,1),LEFT(Q379,2)))+0))</f>
        <v>2</v>
      </c>
      <c r="BB379" s="60">
        <f>(IF(R379="","",(IF(MID(R379,2,1)="-",LEFT(R379,1),LEFT(R379,2)))+0))</f>
        <v>3</v>
      </c>
      <c r="BC379" s="60">
        <f>(IF(S379="","",(IF(MID(S379,2,1)="-",LEFT(S379,1),LEFT(S379,2)))+0))</f>
        <v>2</v>
      </c>
      <c r="BD379" s="60">
        <f>(IF(T379="","",(IF(MID(T379,2,1)="-",LEFT(T379,1),LEFT(T379,2)))+0))</f>
        <v>2</v>
      </c>
      <c r="BE379" s="161" t="str">
        <f>(IF(U379="","",(IF(MID(U379,2,1)="-",LEFT(U379,1),LEFT(U379,2)))+0))</f>
        <v/>
      </c>
      <c r="BM379" s="43"/>
      <c r="BN379" s="43"/>
      <c r="BO379" s="43"/>
      <c r="BP379" s="43" t="str">
        <f t="shared" si="627"/>
        <v/>
      </c>
      <c r="BQ379" s="43" t="str">
        <f t="shared" si="627"/>
        <v/>
      </c>
      <c r="BR379" s="43" t="str">
        <f t="shared" si="627"/>
        <v/>
      </c>
      <c r="BS379" s="43" t="str">
        <f t="shared" si="627"/>
        <v/>
      </c>
      <c r="BT379" s="43" t="str">
        <f t="shared" si="627"/>
        <v/>
      </c>
      <c r="BU379" s="44"/>
      <c r="BV379" s="58">
        <f t="shared" si="644"/>
        <v>1</v>
      </c>
      <c r="BW379" s="60">
        <f t="shared" si="644"/>
        <v>2</v>
      </c>
      <c r="BX379" s="60">
        <f t="shared" si="644"/>
        <v>4</v>
      </c>
      <c r="BY379" s="59"/>
      <c r="BZ379" s="60">
        <f>(IF(Q379="","",IF(RIGHT(Q379,2)="10",RIGHT(Q379,2),RIGHT(Q379,1))+0))</f>
        <v>2</v>
      </c>
      <c r="CA379" s="60">
        <f>(IF(R379="","",IF(RIGHT(R379,2)="10",RIGHT(R379,2),RIGHT(R379,1))+0))</f>
        <v>2</v>
      </c>
      <c r="CB379" s="60">
        <f>(IF(S379="","",IF(RIGHT(S379,2)="10",RIGHT(S379,2),RIGHT(S379,1))+0))</f>
        <v>2</v>
      </c>
      <c r="CC379" s="60">
        <f>(IF(T379="","",IF(RIGHT(T379,2)="10",RIGHT(T379,2),RIGHT(T379,1))+0))</f>
        <v>4</v>
      </c>
      <c r="CD379" s="161" t="str">
        <f>(IF(U379="","",IF(RIGHT(U379,2)="10",RIGHT(U379,2),RIGHT(U379,1))+0))</f>
        <v/>
      </c>
      <c r="CL379" s="43"/>
      <c r="CM379" s="43"/>
      <c r="CN379" s="43"/>
      <c r="CO379" s="43" t="str">
        <f t="shared" si="629"/>
        <v/>
      </c>
      <c r="CP379" s="43" t="str">
        <f t="shared" si="629"/>
        <v/>
      </c>
      <c r="CQ379" s="43" t="str">
        <f t="shared" si="629"/>
        <v/>
      </c>
      <c r="CR379" s="43" t="str">
        <f t="shared" si="629"/>
        <v/>
      </c>
      <c r="CS379" s="43" t="str">
        <f t="shared" si="629"/>
        <v/>
      </c>
      <c r="CU379" s="58" t="str">
        <f t="shared" si="645"/>
        <v>H</v>
      </c>
      <c r="CV379" s="60" t="str">
        <f>(IF(N379="","",IF(AX379&gt;BW379,"H",IF(AX379&lt;BW379,"A","D"))))</f>
        <v>D</v>
      </c>
      <c r="CW379" s="60" t="str">
        <f t="shared" ref="CW379:CW384" si="655">(IF(O379="","",IF(AY379&gt;BX379,"H",IF(AY379&lt;BX379,"A","D"))))</f>
        <v>D</v>
      </c>
      <c r="CX379" s="59"/>
      <c r="CY379" s="60" t="str">
        <f>(IF(Q379="","",IF(BA379&gt;BZ379,"H",IF(BA379&lt;BZ379,"A","D"))))</f>
        <v>D</v>
      </c>
      <c r="CZ379" s="60" t="str">
        <f>(IF(R379="","",IF(BB379&gt;CA379,"H",IF(BB379&lt;CA379,"A","D"))))</f>
        <v>H</v>
      </c>
      <c r="DA379" s="60" t="str">
        <f>(IF(S379="","",IF(BC379&gt;CB379,"H",IF(BC379&lt;CB379,"A","D"))))</f>
        <v>D</v>
      </c>
      <c r="DB379" s="60" t="str">
        <f>(IF(T379="","",IF(BD379&gt;CC379,"H",IF(BD379&lt;CC379,"A","D"))))</f>
        <v>A</v>
      </c>
      <c r="DC379" s="161" t="str">
        <f>(IF(U379="","",IF(BE379&gt;CD379,"H",IF(BE379&lt;CD379,"A","D"))))</f>
        <v/>
      </c>
      <c r="DK379" s="43"/>
      <c r="DL379" s="43"/>
      <c r="DM379" s="43"/>
      <c r="DN379" s="21" t="str">
        <f t="shared" si="631"/>
        <v/>
      </c>
      <c r="DO379" s="21" t="str">
        <f t="shared" si="631"/>
        <v/>
      </c>
      <c r="DP379" s="21" t="str">
        <f t="shared" si="631"/>
        <v/>
      </c>
      <c r="DQ379" s="21" t="str">
        <f t="shared" si="631"/>
        <v/>
      </c>
      <c r="DR379" s="21" t="str">
        <f t="shared" si="631"/>
        <v/>
      </c>
      <c r="DT379" s="17" t="str">
        <f t="shared" si="632"/>
        <v>Epsom &amp; Ewell</v>
      </c>
      <c r="DU379" s="45">
        <f t="shared" si="646"/>
        <v>15</v>
      </c>
      <c r="DV379" s="46">
        <f t="shared" si="647"/>
        <v>2</v>
      </c>
      <c r="DW379" s="46">
        <f t="shared" si="648"/>
        <v>4</v>
      </c>
      <c r="DX379" s="46">
        <f t="shared" si="649"/>
        <v>1</v>
      </c>
      <c r="DY379" s="46">
        <f>COUNTIF(CX$376:CX$384,"A")</f>
        <v>2</v>
      </c>
      <c r="DZ379" s="46">
        <f>COUNTIF(CX$376:CX$384,"D")</f>
        <v>3</v>
      </c>
      <c r="EA379" s="46">
        <f>COUNTIF(CX$376:CX$384,"H")</f>
        <v>3</v>
      </c>
      <c r="EB379" s="45">
        <f t="shared" si="650"/>
        <v>4</v>
      </c>
      <c r="EC379" s="45">
        <f t="shared" si="633"/>
        <v>7</v>
      </c>
      <c r="ED379" s="45">
        <f t="shared" si="633"/>
        <v>4</v>
      </c>
      <c r="EE379" s="47">
        <f>SUM($AW379:$BT379)+SUM(BY$376:BY$384)</f>
        <v>36</v>
      </c>
      <c r="EF379" s="47">
        <f>SUM($BV379:$CS379)+SUM(AZ$376:AZ$384)</f>
        <v>40</v>
      </c>
      <c r="EG379" s="45">
        <f t="shared" si="651"/>
        <v>19</v>
      </c>
      <c r="EH379" s="47">
        <f t="shared" si="652"/>
        <v>-4</v>
      </c>
      <c r="EI379" s="44"/>
      <c r="EJ379" s="46">
        <f t="shared" si="634"/>
        <v>15</v>
      </c>
      <c r="EK379" s="46">
        <f t="shared" si="635"/>
        <v>4</v>
      </c>
      <c r="EL379" s="46">
        <f t="shared" si="636"/>
        <v>7</v>
      </c>
      <c r="EM379" s="46">
        <f t="shared" si="637"/>
        <v>4</v>
      </c>
      <c r="EN379" s="46">
        <f t="shared" si="638"/>
        <v>36</v>
      </c>
      <c r="EO379" s="46">
        <f t="shared" si="639"/>
        <v>40</v>
      </c>
      <c r="EP379" s="46">
        <f t="shared" si="640"/>
        <v>19</v>
      </c>
      <c r="EQ379" s="46">
        <f t="shared" si="641"/>
        <v>-4</v>
      </c>
      <c r="ES379" s="1">
        <f t="shared" si="653"/>
        <v>0</v>
      </c>
      <c r="ET379" s="1">
        <f t="shared" si="654"/>
        <v>0</v>
      </c>
      <c r="EU379" s="1">
        <f t="shared" si="642"/>
        <v>0</v>
      </c>
      <c r="EV379" s="1">
        <f t="shared" si="642"/>
        <v>0</v>
      </c>
      <c r="EW379" s="1">
        <f t="shared" si="642"/>
        <v>0</v>
      </c>
      <c r="EX379" s="1">
        <f t="shared" si="642"/>
        <v>0</v>
      </c>
      <c r="EY379" s="1">
        <f t="shared" si="642"/>
        <v>0</v>
      </c>
      <c r="EZ379" s="1">
        <f t="shared" si="642"/>
        <v>0</v>
      </c>
    </row>
    <row r="380" spans="1:164" x14ac:dyDescent="0.2">
      <c r="A380" s="1">
        <v>5</v>
      </c>
      <c r="B380" s="1" t="s">
        <v>551</v>
      </c>
      <c r="C380" s="21">
        <v>16</v>
      </c>
      <c r="D380" s="21">
        <v>7</v>
      </c>
      <c r="E380" s="21">
        <v>1</v>
      </c>
      <c r="F380" s="21">
        <v>8</v>
      </c>
      <c r="G380" s="21">
        <v>37</v>
      </c>
      <c r="H380" s="21">
        <v>32</v>
      </c>
      <c r="I380" s="18">
        <v>22</v>
      </c>
      <c r="J380" s="21">
        <v>5</v>
      </c>
      <c r="L380" s="48" t="s">
        <v>616</v>
      </c>
      <c r="M380" s="62" t="s">
        <v>102</v>
      </c>
      <c r="N380" s="53" t="s">
        <v>140</v>
      </c>
      <c r="O380" s="53" t="s">
        <v>246</v>
      </c>
      <c r="P380" s="52" t="s">
        <v>213</v>
      </c>
      <c r="Q380" s="50"/>
      <c r="R380" s="53" t="s">
        <v>123</v>
      </c>
      <c r="S380" s="53" t="s">
        <v>356</v>
      </c>
      <c r="T380" s="53" t="s">
        <v>123</v>
      </c>
      <c r="U380" s="141"/>
      <c r="V380" s="97"/>
      <c r="AA380" s="48" t="s">
        <v>616</v>
      </c>
      <c r="AB380" s="62" t="s">
        <v>488</v>
      </c>
      <c r="AC380" s="53" t="s">
        <v>621</v>
      </c>
      <c r="AD380" s="53" t="s">
        <v>622</v>
      </c>
      <c r="AE380" s="52" t="s">
        <v>531</v>
      </c>
      <c r="AF380" s="50"/>
      <c r="AG380" s="53" t="s">
        <v>623</v>
      </c>
      <c r="AH380" s="53" t="s">
        <v>624</v>
      </c>
      <c r="AI380" s="53" t="s">
        <v>491</v>
      </c>
      <c r="AJ380" s="141"/>
      <c r="AK380" s="97"/>
      <c r="AW380" s="58">
        <f t="shared" si="643"/>
        <v>3</v>
      </c>
      <c r="AX380" s="60">
        <f t="shared" si="643"/>
        <v>2</v>
      </c>
      <c r="AY380" s="60">
        <f t="shared" si="643"/>
        <v>4</v>
      </c>
      <c r="AZ380" s="60">
        <f>(IF(P380="","",(IF(MID(P380,2,1)="-",LEFT(P380,1),LEFT(P380,2)))+0))</f>
        <v>4</v>
      </c>
      <c r="BA380" s="59"/>
      <c r="BB380" s="60">
        <f>(IF(R380="","",(IF(MID(R380,2,1)="-",LEFT(R380,1),LEFT(R380,2)))+0))</f>
        <v>3</v>
      </c>
      <c r="BC380" s="60">
        <f>(IF(S380="","",(IF(MID(S380,2,1)="-",LEFT(S380,1),LEFT(S380,2)))+0))</f>
        <v>6</v>
      </c>
      <c r="BD380" s="60">
        <f>(IF(T380="","",(IF(MID(T380,2,1)="-",LEFT(T380,1),LEFT(T380,2)))+0))</f>
        <v>3</v>
      </c>
      <c r="BE380" s="161" t="str">
        <f>(IF(U380="","",(IF(MID(U380,2,1)="-",LEFT(U380,1),LEFT(U380,2)))+0))</f>
        <v/>
      </c>
      <c r="BM380" s="43"/>
      <c r="BN380" s="43"/>
      <c r="BO380" s="43"/>
      <c r="BP380" s="43" t="str">
        <f t="shared" si="627"/>
        <v/>
      </c>
      <c r="BQ380" s="43" t="str">
        <f t="shared" si="627"/>
        <v/>
      </c>
      <c r="BR380" s="43" t="str">
        <f t="shared" si="627"/>
        <v/>
      </c>
      <c r="BS380" s="43" t="str">
        <f t="shared" si="627"/>
        <v/>
      </c>
      <c r="BT380" s="43" t="str">
        <f t="shared" si="627"/>
        <v/>
      </c>
      <c r="BU380" s="44"/>
      <c r="BV380" s="58">
        <f t="shared" si="644"/>
        <v>0</v>
      </c>
      <c r="BW380" s="60">
        <f t="shared" si="644"/>
        <v>3</v>
      </c>
      <c r="BX380" s="60">
        <f t="shared" si="644"/>
        <v>5</v>
      </c>
      <c r="BY380" s="60">
        <f>(IF(P380="","",IF(RIGHT(P380,2)="10",RIGHT(P380,2),RIGHT(P380,1))+0))</f>
        <v>0</v>
      </c>
      <c r="BZ380" s="59"/>
      <c r="CA380" s="60">
        <f>(IF(R380="","",IF(RIGHT(R380,2)="10",RIGHT(R380,2),RIGHT(R380,1))+0))</f>
        <v>1</v>
      </c>
      <c r="CB380" s="60">
        <f>(IF(S380="","",IF(RIGHT(S380,2)="10",RIGHT(S380,2),RIGHT(S380,1))+0))</f>
        <v>1</v>
      </c>
      <c r="CC380" s="60">
        <f>(IF(T380="","",IF(RIGHT(T380,2)="10",RIGHT(T380,2),RIGHT(T380,1))+0))</f>
        <v>1</v>
      </c>
      <c r="CD380" s="161" t="str">
        <f>(IF(U380="","",IF(RIGHT(U380,2)="10",RIGHT(U380,2),RIGHT(U380,1))+0))</f>
        <v/>
      </c>
      <c r="CL380" s="43"/>
      <c r="CM380" s="43"/>
      <c r="CN380" s="43"/>
      <c r="CO380" s="43" t="str">
        <f t="shared" si="629"/>
        <v/>
      </c>
      <c r="CP380" s="43" t="str">
        <f t="shared" si="629"/>
        <v/>
      </c>
      <c r="CQ380" s="43" t="str">
        <f t="shared" si="629"/>
        <v/>
      </c>
      <c r="CR380" s="43" t="str">
        <f t="shared" si="629"/>
        <v/>
      </c>
      <c r="CS380" s="43" t="str">
        <f t="shared" si="629"/>
        <v/>
      </c>
      <c r="CU380" s="58" t="str">
        <f t="shared" si="645"/>
        <v>H</v>
      </c>
      <c r="CV380" s="60" t="str">
        <f>(IF(N380="","",IF(AX380&gt;BW380,"H",IF(AX380&lt;BW380,"A","D"))))</f>
        <v>A</v>
      </c>
      <c r="CW380" s="60" t="str">
        <f t="shared" si="655"/>
        <v>A</v>
      </c>
      <c r="CX380" s="60" t="str">
        <f>(IF(P380="","",IF(AZ380&gt;BY380,"H",IF(AZ380&lt;BY380,"A","D"))))</f>
        <v>H</v>
      </c>
      <c r="CY380" s="59"/>
      <c r="CZ380" s="60" t="str">
        <f>(IF(R380="","",IF(BB380&gt;CA380,"H",IF(BB380&lt;CA380,"A","D"))))</f>
        <v>H</v>
      </c>
      <c r="DA380" s="60" t="str">
        <f>(IF(S380="","",IF(BC380&gt;CB380,"H",IF(BC380&lt;CB380,"A","D"))))</f>
        <v>H</v>
      </c>
      <c r="DB380" s="60" t="str">
        <f>(IF(T380="","",IF(BD380&gt;CC380,"H",IF(BD380&lt;CC380,"A","D"))))</f>
        <v>H</v>
      </c>
      <c r="DC380" s="161" t="str">
        <f>(IF(U380="","",IF(BE380&gt;CD380,"H",IF(BE380&lt;CD380,"A","D"))))</f>
        <v/>
      </c>
      <c r="DK380" s="43"/>
      <c r="DL380" s="43"/>
      <c r="DM380" s="43"/>
      <c r="DN380" s="21" t="str">
        <f t="shared" si="631"/>
        <v/>
      </c>
      <c r="DO380" s="21" t="str">
        <f t="shared" si="631"/>
        <v/>
      </c>
      <c r="DP380" s="21" t="str">
        <f t="shared" si="631"/>
        <v/>
      </c>
      <c r="DQ380" s="21" t="str">
        <f t="shared" si="631"/>
        <v/>
      </c>
      <c r="DR380" s="21" t="str">
        <f t="shared" si="631"/>
        <v/>
      </c>
      <c r="DT380" s="17" t="str">
        <f t="shared" si="632"/>
        <v>Greenwich Borough</v>
      </c>
      <c r="DU380" s="45">
        <f t="shared" si="646"/>
        <v>15</v>
      </c>
      <c r="DV380" s="46">
        <f t="shared" si="647"/>
        <v>5</v>
      </c>
      <c r="DW380" s="46">
        <f t="shared" si="648"/>
        <v>0</v>
      </c>
      <c r="DX380" s="46">
        <f t="shared" si="649"/>
        <v>2</v>
      </c>
      <c r="DY380" s="46">
        <f>COUNTIF(CY$376:CY$384,"A")</f>
        <v>2</v>
      </c>
      <c r="DZ380" s="46">
        <f>COUNTIF(CY$376:CY$384,"D")</f>
        <v>2</v>
      </c>
      <c r="EA380" s="46">
        <f>COUNTIF(CY$376:CY$384,"H")</f>
        <v>4</v>
      </c>
      <c r="EB380" s="45">
        <f t="shared" si="650"/>
        <v>7</v>
      </c>
      <c r="EC380" s="45">
        <f t="shared" si="633"/>
        <v>2</v>
      </c>
      <c r="ED380" s="45">
        <f t="shared" si="633"/>
        <v>6</v>
      </c>
      <c r="EE380" s="47">
        <f>SUM($AW380:$BT380)+SUM(BZ$376:BZ$384)</f>
        <v>39</v>
      </c>
      <c r="EF380" s="47">
        <f>SUM($BV380:$CS380)+SUM(BA$376:BA$384)</f>
        <v>31</v>
      </c>
      <c r="EG380" s="45">
        <f t="shared" si="651"/>
        <v>23</v>
      </c>
      <c r="EH380" s="47">
        <f t="shared" si="652"/>
        <v>8</v>
      </c>
      <c r="EI380" s="44"/>
      <c r="EJ380" s="46">
        <f t="shared" si="634"/>
        <v>15</v>
      </c>
      <c r="EK380" s="46">
        <f t="shared" si="635"/>
        <v>7</v>
      </c>
      <c r="EL380" s="46">
        <f t="shared" si="636"/>
        <v>2</v>
      </c>
      <c r="EM380" s="46">
        <f t="shared" si="637"/>
        <v>6</v>
      </c>
      <c r="EN380" s="46">
        <f t="shared" si="638"/>
        <v>39</v>
      </c>
      <c r="EO380" s="46">
        <f t="shared" si="639"/>
        <v>31</v>
      </c>
      <c r="EP380" s="46">
        <f t="shared" si="640"/>
        <v>23</v>
      </c>
      <c r="EQ380" s="46">
        <f t="shared" si="641"/>
        <v>8</v>
      </c>
      <c r="ES380" s="1">
        <f t="shared" si="653"/>
        <v>0</v>
      </c>
      <c r="ET380" s="1">
        <f t="shared" si="654"/>
        <v>0</v>
      </c>
      <c r="EU380" s="1">
        <f t="shared" si="642"/>
        <v>0</v>
      </c>
      <c r="EV380" s="1">
        <f t="shared" si="642"/>
        <v>0</v>
      </c>
      <c r="EW380" s="1">
        <f t="shared" si="642"/>
        <v>0</v>
      </c>
      <c r="EX380" s="1">
        <f t="shared" si="642"/>
        <v>0</v>
      </c>
      <c r="EY380" s="1">
        <f t="shared" si="642"/>
        <v>0</v>
      </c>
      <c r="EZ380" s="1">
        <f t="shared" si="642"/>
        <v>0</v>
      </c>
    </row>
    <row r="381" spans="1:164" s="17" customFormat="1" x14ac:dyDescent="0.2">
      <c r="A381" s="17">
        <v>6</v>
      </c>
      <c r="B381" s="17" t="s">
        <v>274</v>
      </c>
      <c r="C381" s="18">
        <v>15</v>
      </c>
      <c r="D381" s="18">
        <v>4</v>
      </c>
      <c r="E381" s="18">
        <v>7</v>
      </c>
      <c r="F381" s="18">
        <v>4</v>
      </c>
      <c r="G381" s="18">
        <v>36</v>
      </c>
      <c r="H381" s="18">
        <v>40</v>
      </c>
      <c r="I381" s="18">
        <v>19</v>
      </c>
      <c r="J381" s="18">
        <v>-4</v>
      </c>
      <c r="L381" s="48" t="s">
        <v>358</v>
      </c>
      <c r="M381" s="62" t="s">
        <v>110</v>
      </c>
      <c r="N381" s="53" t="s">
        <v>146</v>
      </c>
      <c r="O381" s="53" t="s">
        <v>533</v>
      </c>
      <c r="P381" s="52" t="s">
        <v>184</v>
      </c>
      <c r="Q381" s="53" t="s">
        <v>184</v>
      </c>
      <c r="R381" s="50"/>
      <c r="S381" s="142"/>
      <c r="T381" s="53" t="s">
        <v>185</v>
      </c>
      <c r="U381" s="70" t="s">
        <v>175</v>
      </c>
      <c r="V381" s="97"/>
      <c r="AA381" s="48" t="s">
        <v>358</v>
      </c>
      <c r="AB381" s="62" t="s">
        <v>552</v>
      </c>
      <c r="AC381" s="53" t="s">
        <v>143</v>
      </c>
      <c r="AD381" s="53" t="s">
        <v>103</v>
      </c>
      <c r="AE381" s="52" t="s">
        <v>543</v>
      </c>
      <c r="AF381" s="53" t="s">
        <v>115</v>
      </c>
      <c r="AG381" s="50"/>
      <c r="AH381" s="142"/>
      <c r="AI381" s="53" t="s">
        <v>393</v>
      </c>
      <c r="AJ381" s="70" t="s">
        <v>541</v>
      </c>
      <c r="AK381" s="97"/>
      <c r="AW381" s="58">
        <f t="shared" si="643"/>
        <v>1</v>
      </c>
      <c r="AX381" s="60">
        <f t="shared" si="643"/>
        <v>2</v>
      </c>
      <c r="AY381" s="60">
        <f t="shared" si="643"/>
        <v>3</v>
      </c>
      <c r="AZ381" s="60">
        <f>(IF(P381="","",(IF(MID(P381,2,1)="-",LEFT(P381,1),LEFT(P381,2)))+0))</f>
        <v>1</v>
      </c>
      <c r="BA381" s="60">
        <f>(IF(Q381="","",(IF(MID(Q381,2,1)="-",LEFT(Q381,1),LEFT(Q381,2)))+0))</f>
        <v>1</v>
      </c>
      <c r="BB381" s="59"/>
      <c r="BC381" s="157" t="str">
        <f>(IF(S381="","",(IF(MID(S381,2,1)="-",LEFT(S381,1),LEFT(S381,2)))+0))</f>
        <v/>
      </c>
      <c r="BD381" s="60">
        <f>(IF(T381="","",(IF(MID(T381,2,1)="-",LEFT(T381,1),LEFT(T381,2)))+0))</f>
        <v>0</v>
      </c>
      <c r="BE381" s="61">
        <f>(IF(U381="","",(IF(MID(U381,2,1)="-",LEFT(U381,1),LEFT(U381,2)))+0))</f>
        <v>0</v>
      </c>
      <c r="BF381" s="1"/>
      <c r="BG381" s="1"/>
      <c r="BH381" s="1"/>
      <c r="BI381" s="1"/>
      <c r="BJ381" s="1"/>
      <c r="BK381" s="1"/>
      <c r="BL381" s="1"/>
      <c r="BM381" s="43"/>
      <c r="BN381" s="43"/>
      <c r="BO381" s="43"/>
      <c r="BP381" s="43" t="str">
        <f t="shared" si="627"/>
        <v/>
      </c>
      <c r="BQ381" s="43" t="str">
        <f t="shared" si="627"/>
        <v/>
      </c>
      <c r="BR381" s="43" t="str">
        <f t="shared" si="627"/>
        <v/>
      </c>
      <c r="BS381" s="43" t="str">
        <f t="shared" si="627"/>
        <v/>
      </c>
      <c r="BT381" s="43" t="str">
        <f t="shared" si="627"/>
        <v/>
      </c>
      <c r="BU381" s="44"/>
      <c r="BV381" s="58">
        <f t="shared" si="644"/>
        <v>1</v>
      </c>
      <c r="BW381" s="60">
        <f t="shared" si="644"/>
        <v>0</v>
      </c>
      <c r="BX381" s="60">
        <f t="shared" si="644"/>
        <v>6</v>
      </c>
      <c r="BY381" s="60">
        <f>(IF(P381="","",IF(RIGHT(P381,2)="10",RIGHT(P381,2),RIGHT(P381,1))+0))</f>
        <v>2</v>
      </c>
      <c r="BZ381" s="60">
        <f>(IF(Q381="","",IF(RIGHT(Q381,2)="10",RIGHT(Q381,2),RIGHT(Q381,1))+0))</f>
        <v>2</v>
      </c>
      <c r="CA381" s="59"/>
      <c r="CB381" s="157" t="str">
        <f>(IF(S381="","",IF(RIGHT(S381,2)="10",RIGHT(S381,2),RIGHT(S381,1))+0))</f>
        <v/>
      </c>
      <c r="CC381" s="60">
        <f>(IF(T381="","",IF(RIGHT(T381,2)="10",RIGHT(T381,2),RIGHT(T381,1))+0))</f>
        <v>4</v>
      </c>
      <c r="CD381" s="61">
        <f>(IF(U381="","",IF(RIGHT(U381,2)="10",RIGHT(U381,2),RIGHT(U381,1))+0))</f>
        <v>5</v>
      </c>
      <c r="CE381" s="1"/>
      <c r="CF381" s="1"/>
      <c r="CG381" s="1"/>
      <c r="CH381" s="1"/>
      <c r="CI381" s="1"/>
      <c r="CJ381" s="1"/>
      <c r="CK381" s="1"/>
      <c r="CL381" s="43"/>
      <c r="CM381" s="43"/>
      <c r="CN381" s="43"/>
      <c r="CO381" s="43" t="str">
        <f t="shared" si="629"/>
        <v/>
      </c>
      <c r="CP381" s="43" t="str">
        <f t="shared" si="629"/>
        <v/>
      </c>
      <c r="CQ381" s="43" t="str">
        <f t="shared" si="629"/>
        <v/>
      </c>
      <c r="CR381" s="43" t="str">
        <f t="shared" si="629"/>
        <v/>
      </c>
      <c r="CS381" s="43" t="str">
        <f t="shared" si="629"/>
        <v/>
      </c>
      <c r="CT381" s="1"/>
      <c r="CU381" s="58" t="str">
        <f t="shared" si="645"/>
        <v>D</v>
      </c>
      <c r="CV381" s="60" t="str">
        <f>(IF(N381="","",IF(AX381&gt;BW381,"H",IF(AX381&lt;BW381,"A","D"))))</f>
        <v>H</v>
      </c>
      <c r="CW381" s="60" t="str">
        <f t="shared" si="655"/>
        <v>A</v>
      </c>
      <c r="CX381" s="60" t="str">
        <f>(IF(P381="","",IF(AZ381&gt;BY381,"H",IF(AZ381&lt;BY381,"A","D"))))</f>
        <v>A</v>
      </c>
      <c r="CY381" s="60" t="str">
        <f>(IF(Q381="","",IF(BA381&gt;BZ381,"H",IF(BA381&lt;BZ381,"A","D"))))</f>
        <v>A</v>
      </c>
      <c r="CZ381" s="59"/>
      <c r="DA381" s="157" t="s">
        <v>596</v>
      </c>
      <c r="DB381" s="60" t="str">
        <f>(IF(T381="","",IF(BD381&gt;CC381,"H",IF(BD381&lt;CC381,"A","D"))))</f>
        <v>A</v>
      </c>
      <c r="DC381" s="61" t="str">
        <f>(IF(U381="","",IF(BE381&gt;CD381,"H",IF(BE381&lt;CD381,"A","D"))))</f>
        <v>A</v>
      </c>
      <c r="DD381" s="1"/>
      <c r="DE381" s="1"/>
      <c r="DF381" s="1"/>
      <c r="DG381" s="1"/>
      <c r="DH381" s="1"/>
      <c r="DI381" s="1"/>
      <c r="DJ381" s="1"/>
      <c r="DK381" s="43"/>
      <c r="DL381" s="43"/>
      <c r="DM381" s="43"/>
      <c r="DN381" s="21" t="str">
        <f t="shared" si="631"/>
        <v/>
      </c>
      <c r="DO381" s="21" t="str">
        <f t="shared" si="631"/>
        <v/>
      </c>
      <c r="DP381" s="21" t="str">
        <f t="shared" si="631"/>
        <v/>
      </c>
      <c r="DQ381" s="21" t="str">
        <f t="shared" si="631"/>
        <v/>
      </c>
      <c r="DR381" s="21" t="str">
        <f t="shared" si="631"/>
        <v/>
      </c>
      <c r="DS381" s="1"/>
      <c r="DT381" s="17" t="str">
        <f t="shared" si="632"/>
        <v>Molesey</v>
      </c>
      <c r="DU381" s="45">
        <f t="shared" si="646"/>
        <v>16</v>
      </c>
      <c r="DV381" s="46">
        <f t="shared" si="647"/>
        <v>2</v>
      </c>
      <c r="DW381" s="46">
        <f t="shared" si="648"/>
        <v>1</v>
      </c>
      <c r="DX381" s="46">
        <f t="shared" si="649"/>
        <v>5</v>
      </c>
      <c r="DY381" s="46">
        <f>COUNTIF(CZ$376:CZ$384,"A")</f>
        <v>1</v>
      </c>
      <c r="DZ381" s="46">
        <f>COUNTIF(CZ$376:CZ$384,"D")</f>
        <v>0</v>
      </c>
      <c r="EA381" s="46">
        <f>COUNTIF(CZ$376:CZ$384,"H")</f>
        <v>7</v>
      </c>
      <c r="EB381" s="45">
        <f t="shared" si="650"/>
        <v>3</v>
      </c>
      <c r="EC381" s="45">
        <f t="shared" si="633"/>
        <v>1</v>
      </c>
      <c r="ED381" s="45">
        <f t="shared" si="633"/>
        <v>12</v>
      </c>
      <c r="EE381" s="47">
        <f>SUM($AW381:$BT381)+SUM(CA$376:CA$384)</f>
        <v>20</v>
      </c>
      <c r="EF381" s="47">
        <f>SUM($BV381:$CS381)+SUM(BB$376:BB$384)</f>
        <v>56</v>
      </c>
      <c r="EG381" s="45">
        <f t="shared" si="651"/>
        <v>10</v>
      </c>
      <c r="EH381" s="47">
        <f t="shared" si="652"/>
        <v>-36</v>
      </c>
      <c r="EI381" s="44"/>
      <c r="EJ381" s="46">
        <f t="shared" si="634"/>
        <v>16</v>
      </c>
      <c r="EK381" s="46">
        <f t="shared" si="635"/>
        <v>3</v>
      </c>
      <c r="EL381" s="46">
        <f t="shared" si="636"/>
        <v>1</v>
      </c>
      <c r="EM381" s="46">
        <f t="shared" si="637"/>
        <v>12</v>
      </c>
      <c r="EN381" s="46">
        <f t="shared" si="638"/>
        <v>20</v>
      </c>
      <c r="EO381" s="46">
        <f t="shared" si="639"/>
        <v>56</v>
      </c>
      <c r="EP381" s="46">
        <f t="shared" si="640"/>
        <v>10</v>
      </c>
      <c r="EQ381" s="46">
        <f t="shared" si="641"/>
        <v>-36</v>
      </c>
      <c r="ER381" s="1"/>
      <c r="ES381" s="1">
        <f t="shared" si="653"/>
        <v>0</v>
      </c>
      <c r="ET381" s="1">
        <f t="shared" si="654"/>
        <v>0</v>
      </c>
      <c r="EU381" s="1">
        <f t="shared" si="642"/>
        <v>0</v>
      </c>
      <c r="EV381" s="1">
        <f t="shared" si="642"/>
        <v>0</v>
      </c>
      <c r="EW381" s="1">
        <f t="shared" si="642"/>
        <v>0</v>
      </c>
      <c r="EX381" s="1">
        <f t="shared" si="642"/>
        <v>0</v>
      </c>
      <c r="EY381" s="1">
        <f t="shared" si="642"/>
        <v>0</v>
      </c>
      <c r="EZ381" s="1">
        <f t="shared" si="642"/>
        <v>0</v>
      </c>
      <c r="FC381" s="19"/>
      <c r="FD381" s="19"/>
      <c r="FE381" s="19"/>
      <c r="FF381" s="19"/>
      <c r="FG381" s="19"/>
      <c r="FH381" s="1"/>
    </row>
    <row r="382" spans="1:164" x14ac:dyDescent="0.2">
      <c r="A382" s="1">
        <v>7</v>
      </c>
      <c r="B382" s="1" t="s">
        <v>614</v>
      </c>
      <c r="C382" s="21">
        <v>16</v>
      </c>
      <c r="D382" s="21">
        <v>5</v>
      </c>
      <c r="E382" s="21">
        <v>4</v>
      </c>
      <c r="F382" s="21">
        <v>7</v>
      </c>
      <c r="G382" s="21">
        <v>26</v>
      </c>
      <c r="H382" s="21">
        <v>35</v>
      </c>
      <c r="I382" s="18">
        <v>19</v>
      </c>
      <c r="J382" s="21">
        <v>-9</v>
      </c>
      <c r="L382" s="48" t="s">
        <v>619</v>
      </c>
      <c r="M382" s="85" t="s">
        <v>184</v>
      </c>
      <c r="N382" s="142"/>
      <c r="O382" s="86" t="s">
        <v>185</v>
      </c>
      <c r="P382" s="52" t="s">
        <v>122</v>
      </c>
      <c r="Q382" s="53" t="s">
        <v>625</v>
      </c>
      <c r="R382" s="53" t="s">
        <v>214</v>
      </c>
      <c r="S382" s="50"/>
      <c r="T382" s="86" t="s">
        <v>356</v>
      </c>
      <c r="U382" s="90" t="s">
        <v>139</v>
      </c>
      <c r="V382" s="97"/>
      <c r="AA382" s="48" t="s">
        <v>619</v>
      </c>
      <c r="AB382" s="62" t="s">
        <v>410</v>
      </c>
      <c r="AC382" s="142"/>
      <c r="AD382" s="53" t="s">
        <v>508</v>
      </c>
      <c r="AE382" s="52" t="s">
        <v>618</v>
      </c>
      <c r="AF382" s="53" t="s">
        <v>558</v>
      </c>
      <c r="AG382" s="53" t="s">
        <v>506</v>
      </c>
      <c r="AH382" s="50"/>
      <c r="AI382" s="53" t="s">
        <v>354</v>
      </c>
      <c r="AJ382" s="70" t="s">
        <v>360</v>
      </c>
      <c r="AK382" s="97"/>
      <c r="AW382" s="58">
        <f t="shared" si="643"/>
        <v>1</v>
      </c>
      <c r="AX382" s="157" t="str">
        <f t="shared" si="643"/>
        <v/>
      </c>
      <c r="AY382" s="60">
        <f t="shared" si="643"/>
        <v>0</v>
      </c>
      <c r="AZ382" s="60">
        <f>(IF(P382="","",(IF(MID(P382,2,1)="-",LEFT(P382,1),LEFT(P382,2)))+0))</f>
        <v>4</v>
      </c>
      <c r="BA382" s="60">
        <f>(IF(Q382="","",(IF(MID(Q382,2,1)="-",LEFT(Q382,1),LEFT(Q382,2)))+0))</f>
        <v>9</v>
      </c>
      <c r="BB382" s="60">
        <f>(IF(R382="","",(IF(MID(R382,2,1)="-",LEFT(R382,1),LEFT(R382,2)))+0))</f>
        <v>5</v>
      </c>
      <c r="BC382" s="59"/>
      <c r="BD382" s="60">
        <f>(IF(T382="","",(IF(MID(T382,2,1)="-",LEFT(T382,1),LEFT(T382,2)))+0))</f>
        <v>6</v>
      </c>
      <c r="BE382" s="61">
        <f>(IF(U382="","",(IF(MID(U382,2,1)="-",LEFT(U382,1),LEFT(U382,2)))+0))</f>
        <v>0</v>
      </c>
      <c r="BM382" s="43"/>
      <c r="BN382" s="43"/>
      <c r="BO382" s="43"/>
      <c r="BP382" s="43" t="str">
        <f t="shared" si="627"/>
        <v/>
      </c>
      <c r="BQ382" s="43" t="str">
        <f t="shared" si="627"/>
        <v/>
      </c>
      <c r="BR382" s="43" t="str">
        <f t="shared" si="627"/>
        <v/>
      </c>
      <c r="BS382" s="43" t="str">
        <f t="shared" si="627"/>
        <v/>
      </c>
      <c r="BT382" s="43" t="str">
        <f t="shared" si="627"/>
        <v/>
      </c>
      <c r="BU382" s="44"/>
      <c r="BV382" s="58">
        <f t="shared" si="644"/>
        <v>2</v>
      </c>
      <c r="BW382" s="157" t="str">
        <f t="shared" si="644"/>
        <v/>
      </c>
      <c r="BX382" s="60">
        <f t="shared" si="644"/>
        <v>4</v>
      </c>
      <c r="BY382" s="60">
        <f>(IF(P382="","",IF(RIGHT(P382,2)="10",RIGHT(P382,2),RIGHT(P382,1))+0))</f>
        <v>1</v>
      </c>
      <c r="BZ382" s="60">
        <f>(IF(Q382="","",IF(RIGHT(Q382,2)="10",RIGHT(Q382,2),RIGHT(Q382,1))+0))</f>
        <v>5</v>
      </c>
      <c r="CA382" s="60">
        <f>(IF(R382="","",IF(RIGHT(R382,2)="10",RIGHT(R382,2),RIGHT(R382,1))+0))</f>
        <v>2</v>
      </c>
      <c r="CB382" s="59"/>
      <c r="CC382" s="60">
        <f>(IF(T382="","",IF(RIGHT(T382,2)="10",RIGHT(T382,2),RIGHT(T382,1))+0))</f>
        <v>1</v>
      </c>
      <c r="CD382" s="61">
        <f>(IF(U382="","",IF(RIGHT(U382,2)="10",RIGHT(U382,2),RIGHT(U382,1))+0))</f>
        <v>3</v>
      </c>
      <c r="CL382" s="43"/>
      <c r="CM382" s="43"/>
      <c r="CN382" s="43"/>
      <c r="CO382" s="43" t="str">
        <f t="shared" si="629"/>
        <v/>
      </c>
      <c r="CP382" s="43" t="str">
        <f t="shared" si="629"/>
        <v/>
      </c>
      <c r="CQ382" s="43" t="str">
        <f t="shared" si="629"/>
        <v/>
      </c>
      <c r="CR382" s="43" t="str">
        <f t="shared" si="629"/>
        <v/>
      </c>
      <c r="CS382" s="43" t="str">
        <f t="shared" si="629"/>
        <v/>
      </c>
      <c r="CU382" s="58" t="str">
        <f t="shared" si="645"/>
        <v>A</v>
      </c>
      <c r="CV382" s="157" t="s">
        <v>18</v>
      </c>
      <c r="CW382" s="60" t="str">
        <f t="shared" si="655"/>
        <v>A</v>
      </c>
      <c r="CX382" s="60" t="str">
        <f>(IF(P382="","",IF(AZ382&gt;BY382,"H",IF(AZ382&lt;BY382,"A","D"))))</f>
        <v>H</v>
      </c>
      <c r="CY382" s="60" t="str">
        <f>(IF(Q382="","",IF(BA382&gt;BZ382,"H",IF(BA382&lt;BZ382,"A","D"))))</f>
        <v>H</v>
      </c>
      <c r="CZ382" s="60" t="str">
        <f>(IF(R382="","",IF(BB382&gt;CA382,"H",IF(BB382&lt;CA382,"A","D"))))</f>
        <v>H</v>
      </c>
      <c r="DA382" s="59"/>
      <c r="DB382" s="60" t="str">
        <f>(IF(T382="","",IF(BD382&gt;CC382,"H",IF(BD382&lt;CC382,"A","D"))))</f>
        <v>H</v>
      </c>
      <c r="DC382" s="61" t="str">
        <f>(IF(U382="","",IF(BE382&gt;CD382,"H",IF(BE382&lt;CD382,"A","D"))))</f>
        <v>A</v>
      </c>
      <c r="DK382" s="43"/>
      <c r="DL382" s="43"/>
      <c r="DM382" s="43"/>
      <c r="DN382" s="21" t="str">
        <f t="shared" si="631"/>
        <v/>
      </c>
      <c r="DO382" s="21" t="str">
        <f t="shared" si="631"/>
        <v/>
      </c>
      <c r="DP382" s="21" t="str">
        <f t="shared" si="631"/>
        <v/>
      </c>
      <c r="DQ382" s="21" t="str">
        <f t="shared" si="631"/>
        <v/>
      </c>
      <c r="DR382" s="21" t="str">
        <f t="shared" si="631"/>
        <v/>
      </c>
      <c r="DT382" s="17" t="str">
        <f t="shared" si="632"/>
        <v>Raynes Park Vale</v>
      </c>
      <c r="DU382" s="45">
        <f t="shared" si="646"/>
        <v>16</v>
      </c>
      <c r="DV382" s="46">
        <f t="shared" si="647"/>
        <v>4</v>
      </c>
      <c r="DW382" s="46">
        <f t="shared" si="648"/>
        <v>0</v>
      </c>
      <c r="DX382" s="46">
        <f t="shared" si="649"/>
        <v>4</v>
      </c>
      <c r="DY382" s="46">
        <f>COUNTIF(DA$376:DA$384,"A")</f>
        <v>3</v>
      </c>
      <c r="DZ382" s="46">
        <f>COUNTIF(DA$376:DA$384,"D")</f>
        <v>1</v>
      </c>
      <c r="EA382" s="46">
        <f>COUNTIF(DA$376:DA$384,"H")</f>
        <v>4</v>
      </c>
      <c r="EB382" s="45">
        <f t="shared" si="650"/>
        <v>7</v>
      </c>
      <c r="EC382" s="45">
        <f t="shared" si="633"/>
        <v>1</v>
      </c>
      <c r="ED382" s="45">
        <f t="shared" si="633"/>
        <v>8</v>
      </c>
      <c r="EE382" s="47">
        <f>SUM($AW382:$BT382)+SUM(CB$376:CB$384)</f>
        <v>43</v>
      </c>
      <c r="EF382" s="47">
        <f>SUM($BV382:$CS382)+SUM(BC$376:BC$384)</f>
        <v>38</v>
      </c>
      <c r="EG382" s="45">
        <f t="shared" si="651"/>
        <v>22</v>
      </c>
      <c r="EH382" s="47">
        <f t="shared" si="652"/>
        <v>5</v>
      </c>
      <c r="EI382" s="44"/>
      <c r="EJ382" s="46">
        <f t="shared" si="634"/>
        <v>16</v>
      </c>
      <c r="EK382" s="46">
        <f t="shared" si="635"/>
        <v>7</v>
      </c>
      <c r="EL382" s="46">
        <f t="shared" si="636"/>
        <v>1</v>
      </c>
      <c r="EM382" s="46">
        <f t="shared" si="637"/>
        <v>8</v>
      </c>
      <c r="EN382" s="46">
        <f t="shared" si="638"/>
        <v>43</v>
      </c>
      <c r="EO382" s="46">
        <f t="shared" si="639"/>
        <v>38</v>
      </c>
      <c r="EP382" s="46">
        <f t="shared" si="640"/>
        <v>22</v>
      </c>
      <c r="EQ382" s="46">
        <f t="shared" si="641"/>
        <v>5</v>
      </c>
      <c r="ES382" s="1">
        <f t="shared" si="653"/>
        <v>0</v>
      </c>
      <c r="ET382" s="1">
        <f t="shared" si="654"/>
        <v>0</v>
      </c>
      <c r="EU382" s="1">
        <f t="shared" si="642"/>
        <v>0</v>
      </c>
      <c r="EV382" s="1">
        <f t="shared" si="642"/>
        <v>0</v>
      </c>
      <c r="EW382" s="1">
        <f t="shared" si="642"/>
        <v>0</v>
      </c>
      <c r="EX382" s="1">
        <f t="shared" si="642"/>
        <v>0</v>
      </c>
      <c r="EY382" s="1">
        <f t="shared" si="642"/>
        <v>0</v>
      </c>
      <c r="EZ382" s="1">
        <f t="shared" si="642"/>
        <v>0</v>
      </c>
    </row>
    <row r="383" spans="1:164" x14ac:dyDescent="0.2">
      <c r="A383" s="1">
        <v>8</v>
      </c>
      <c r="B383" s="1" t="s">
        <v>626</v>
      </c>
      <c r="C383" s="21">
        <v>16</v>
      </c>
      <c r="D383" s="21">
        <v>4</v>
      </c>
      <c r="E383" s="21">
        <v>1</v>
      </c>
      <c r="F383" s="21">
        <v>11</v>
      </c>
      <c r="G383" s="21">
        <v>32</v>
      </c>
      <c r="H383" s="21">
        <v>61</v>
      </c>
      <c r="I383" s="18">
        <v>13</v>
      </c>
      <c r="J383" s="21">
        <v>-29</v>
      </c>
      <c r="L383" s="48" t="s">
        <v>626</v>
      </c>
      <c r="M383" s="85" t="s">
        <v>627</v>
      </c>
      <c r="N383" s="86" t="s">
        <v>141</v>
      </c>
      <c r="O383" s="86" t="s">
        <v>628</v>
      </c>
      <c r="P383" s="52" t="s">
        <v>100</v>
      </c>
      <c r="Q383" s="53" t="s">
        <v>185</v>
      </c>
      <c r="R383" s="53" t="s">
        <v>169</v>
      </c>
      <c r="S383" s="86" t="s">
        <v>129</v>
      </c>
      <c r="T383" s="50"/>
      <c r="U383" s="90" t="s">
        <v>216</v>
      </c>
      <c r="V383" s="97"/>
      <c r="AA383" s="48" t="s">
        <v>626</v>
      </c>
      <c r="AB383" s="62" t="s">
        <v>400</v>
      </c>
      <c r="AC383" s="53" t="s">
        <v>629</v>
      </c>
      <c r="AD383" s="53" t="s">
        <v>395</v>
      </c>
      <c r="AE383" s="52" t="s">
        <v>485</v>
      </c>
      <c r="AF383" s="53" t="s">
        <v>494</v>
      </c>
      <c r="AG383" s="53" t="s">
        <v>530</v>
      </c>
      <c r="AH383" s="53" t="s">
        <v>488</v>
      </c>
      <c r="AI383" s="50"/>
      <c r="AJ383" s="70" t="s">
        <v>320</v>
      </c>
      <c r="AK383" s="97"/>
      <c r="AW383" s="58">
        <f t="shared" si="643"/>
        <v>1</v>
      </c>
      <c r="AX383" s="60">
        <f t="shared" si="643"/>
        <v>3</v>
      </c>
      <c r="AY383" s="60">
        <f t="shared" si="643"/>
        <v>1</v>
      </c>
      <c r="AZ383" s="60">
        <f>(IF(P383="","",(IF(MID(P383,2,1)="-",LEFT(P383,1),LEFT(P383,2)))+0))</f>
        <v>2</v>
      </c>
      <c r="BA383" s="60">
        <f>(IF(Q383="","",(IF(MID(Q383,2,1)="-",LEFT(Q383,1),LEFT(Q383,2)))+0))</f>
        <v>0</v>
      </c>
      <c r="BB383" s="60">
        <f>(IF(R383="","",(IF(MID(R383,2,1)="-",LEFT(R383,1),LEFT(R383,2)))+0))</f>
        <v>6</v>
      </c>
      <c r="BC383" s="60">
        <f>(IF(S383="","",(IF(MID(S383,2,1)="-",LEFT(S383,1),LEFT(S383,2)))+0))</f>
        <v>2</v>
      </c>
      <c r="BD383" s="59"/>
      <c r="BE383" s="61">
        <f>(IF(U383="","",(IF(MID(U383,2,1)="-",LEFT(U383,1),LEFT(U383,2)))+0))</f>
        <v>0</v>
      </c>
      <c r="BM383" s="43"/>
      <c r="BN383" s="43"/>
      <c r="BO383" s="43"/>
      <c r="BP383" s="43" t="str">
        <f t="shared" si="627"/>
        <v/>
      </c>
      <c r="BQ383" s="43" t="str">
        <f t="shared" si="627"/>
        <v/>
      </c>
      <c r="BR383" s="43" t="str">
        <f t="shared" si="627"/>
        <v/>
      </c>
      <c r="BS383" s="43" t="str">
        <f t="shared" si="627"/>
        <v/>
      </c>
      <c r="BT383" s="43" t="str">
        <f t="shared" si="627"/>
        <v/>
      </c>
      <c r="BU383" s="44"/>
      <c r="BV383" s="58">
        <f t="shared" si="644"/>
        <v>10</v>
      </c>
      <c r="BW383" s="60">
        <f t="shared" si="644"/>
        <v>2</v>
      </c>
      <c r="BX383" s="60">
        <f t="shared" si="644"/>
        <v>7</v>
      </c>
      <c r="BY383" s="60">
        <f>(IF(P383="","",IF(RIGHT(P383,2)="10",RIGHT(P383,2),RIGHT(P383,1))+0))</f>
        <v>2</v>
      </c>
      <c r="BZ383" s="60">
        <f>(IF(Q383="","",IF(RIGHT(Q383,2)="10",RIGHT(Q383,2),RIGHT(Q383,1))+0))</f>
        <v>4</v>
      </c>
      <c r="CA383" s="60">
        <f>(IF(R383="","",IF(RIGHT(R383,2)="10",RIGHT(R383,2),RIGHT(R383,1))+0))</f>
        <v>3</v>
      </c>
      <c r="CB383" s="60">
        <f>(IF(S383="","",IF(RIGHT(S383,2)="10",RIGHT(S383,2),RIGHT(S383,1))+0))</f>
        <v>4</v>
      </c>
      <c r="CC383" s="59"/>
      <c r="CD383" s="61">
        <f>(IF(U383="","",IF(RIGHT(U383,2)="10",RIGHT(U383,2),RIGHT(U383,1))+0))</f>
        <v>2</v>
      </c>
      <c r="CL383" s="43"/>
      <c r="CM383" s="43"/>
      <c r="CN383" s="43"/>
      <c r="CO383" s="43" t="str">
        <f t="shared" si="629"/>
        <v/>
      </c>
      <c r="CP383" s="43" t="str">
        <f t="shared" si="629"/>
        <v/>
      </c>
      <c r="CQ383" s="43" t="str">
        <f t="shared" si="629"/>
        <v/>
      </c>
      <c r="CR383" s="43" t="str">
        <f t="shared" si="629"/>
        <v/>
      </c>
      <c r="CS383" s="43" t="str">
        <f t="shared" si="629"/>
        <v/>
      </c>
      <c r="CU383" s="58" t="str">
        <f t="shared" si="645"/>
        <v>A</v>
      </c>
      <c r="CV383" s="60" t="str">
        <f>(IF(N383="","",IF(AX383&gt;BW383,"H",IF(AX383&lt;BW383,"A","D"))))</f>
        <v>H</v>
      </c>
      <c r="CW383" s="60" t="str">
        <f t="shared" si="655"/>
        <v>A</v>
      </c>
      <c r="CX383" s="60" t="str">
        <f>(IF(P383="","",IF(AZ383&gt;BY383,"H",IF(AZ383&lt;BY383,"A","D"))))</f>
        <v>D</v>
      </c>
      <c r="CY383" s="60" t="str">
        <f>(IF(Q383="","",IF(BA383&gt;BZ383,"H",IF(BA383&lt;BZ383,"A","D"))))</f>
        <v>A</v>
      </c>
      <c r="CZ383" s="60" t="str">
        <f>(IF(R383="","",IF(BB383&gt;CA383,"H",IF(BB383&lt;CA383,"A","D"))))</f>
        <v>H</v>
      </c>
      <c r="DA383" s="60" t="str">
        <f>(IF(S383="","",IF(BC383&gt;CB383,"H",IF(BC383&lt;CB383,"A","D"))))</f>
        <v>A</v>
      </c>
      <c r="DB383" s="59"/>
      <c r="DC383" s="61" t="str">
        <f>(IF(U383="","",IF(BE383&gt;CD383,"H",IF(BE383&lt;CD383,"A","D"))))</f>
        <v>A</v>
      </c>
      <c r="DK383" s="43"/>
      <c r="DL383" s="43"/>
      <c r="DM383" s="43"/>
      <c r="DN383" s="21" t="str">
        <f t="shared" si="631"/>
        <v/>
      </c>
      <c r="DO383" s="21" t="str">
        <f t="shared" si="631"/>
        <v/>
      </c>
      <c r="DP383" s="21" t="str">
        <f t="shared" si="631"/>
        <v/>
      </c>
      <c r="DQ383" s="21" t="str">
        <f t="shared" si="631"/>
        <v/>
      </c>
      <c r="DR383" s="21" t="str">
        <f t="shared" si="631"/>
        <v/>
      </c>
      <c r="DT383" s="17" t="str">
        <f t="shared" si="632"/>
        <v>St. Andrews</v>
      </c>
      <c r="DU383" s="45">
        <f t="shared" si="646"/>
        <v>16</v>
      </c>
      <c r="DV383" s="46">
        <f t="shared" si="647"/>
        <v>2</v>
      </c>
      <c r="DW383" s="46">
        <f t="shared" si="648"/>
        <v>1</v>
      </c>
      <c r="DX383" s="46">
        <f t="shared" si="649"/>
        <v>5</v>
      </c>
      <c r="DY383" s="46">
        <f>COUNTIF(DB$376:DB$384,"A")</f>
        <v>2</v>
      </c>
      <c r="DZ383" s="46">
        <f>COUNTIF(DB$376:DB$384,"D")</f>
        <v>0</v>
      </c>
      <c r="EA383" s="46">
        <f>COUNTIF(DB$376:DB$384,"H")</f>
        <v>6</v>
      </c>
      <c r="EB383" s="45">
        <f t="shared" si="650"/>
        <v>4</v>
      </c>
      <c r="EC383" s="45">
        <f t="shared" si="633"/>
        <v>1</v>
      </c>
      <c r="ED383" s="45">
        <f t="shared" si="633"/>
        <v>11</v>
      </c>
      <c r="EE383" s="47">
        <f>SUM($AW383:$BT383)+SUM(CC$376:CC$384)</f>
        <v>32</v>
      </c>
      <c r="EF383" s="47">
        <f>SUM($BV383:$CS383)+SUM(BD$376:BD$384)</f>
        <v>61</v>
      </c>
      <c r="EG383" s="45">
        <f t="shared" si="651"/>
        <v>13</v>
      </c>
      <c r="EH383" s="47">
        <f t="shared" si="652"/>
        <v>-29</v>
      </c>
      <c r="EI383" s="44"/>
      <c r="EJ383" s="46">
        <f t="shared" si="634"/>
        <v>16</v>
      </c>
      <c r="EK383" s="46">
        <f t="shared" si="635"/>
        <v>4</v>
      </c>
      <c r="EL383" s="46">
        <f t="shared" si="636"/>
        <v>1</v>
      </c>
      <c r="EM383" s="46">
        <f t="shared" si="637"/>
        <v>11</v>
      </c>
      <c r="EN383" s="46">
        <f t="shared" si="638"/>
        <v>32</v>
      </c>
      <c r="EO383" s="46">
        <f t="shared" si="639"/>
        <v>61</v>
      </c>
      <c r="EP383" s="46">
        <f t="shared" si="640"/>
        <v>13</v>
      </c>
      <c r="EQ383" s="46">
        <f t="shared" si="641"/>
        <v>-29</v>
      </c>
      <c r="ES383" s="1">
        <f t="shared" si="653"/>
        <v>0</v>
      </c>
      <c r="ET383" s="1">
        <f t="shared" si="654"/>
        <v>0</v>
      </c>
      <c r="EU383" s="1">
        <f t="shared" si="642"/>
        <v>0</v>
      </c>
      <c r="EV383" s="1">
        <f t="shared" si="642"/>
        <v>0</v>
      </c>
      <c r="EW383" s="1">
        <f t="shared" si="642"/>
        <v>0</v>
      </c>
      <c r="EX383" s="1">
        <f t="shared" si="642"/>
        <v>0</v>
      </c>
      <c r="EY383" s="1">
        <f t="shared" si="642"/>
        <v>0</v>
      </c>
      <c r="EZ383" s="1">
        <f t="shared" si="642"/>
        <v>0</v>
      </c>
    </row>
    <row r="384" spans="1:164" ht="12" thickBot="1" x14ac:dyDescent="0.25">
      <c r="A384" s="1">
        <v>9</v>
      </c>
      <c r="B384" s="1" t="s">
        <v>358</v>
      </c>
      <c r="C384" s="21">
        <v>16</v>
      </c>
      <c r="D384" s="21">
        <v>3</v>
      </c>
      <c r="E384" s="21">
        <v>1</v>
      </c>
      <c r="F384" s="21">
        <v>12</v>
      </c>
      <c r="G384" s="21">
        <v>20</v>
      </c>
      <c r="H384" s="21">
        <v>56</v>
      </c>
      <c r="I384" s="18">
        <v>10</v>
      </c>
      <c r="J384" s="21">
        <v>-36</v>
      </c>
      <c r="L384" s="72" t="s">
        <v>303</v>
      </c>
      <c r="M384" s="91" t="s">
        <v>214</v>
      </c>
      <c r="N384" s="92" t="s">
        <v>121</v>
      </c>
      <c r="O384" s="92" t="s">
        <v>112</v>
      </c>
      <c r="P384" s="76" t="s">
        <v>123</v>
      </c>
      <c r="Q384" s="75" t="s">
        <v>112</v>
      </c>
      <c r="R384" s="75" t="s">
        <v>190</v>
      </c>
      <c r="S384" s="92" t="s">
        <v>123</v>
      </c>
      <c r="T384" s="92" t="s">
        <v>306</v>
      </c>
      <c r="U384" s="77"/>
      <c r="V384" s="97"/>
      <c r="AA384" s="72" t="s">
        <v>303</v>
      </c>
      <c r="AB384" s="73" t="s">
        <v>594</v>
      </c>
      <c r="AC384" s="75" t="s">
        <v>357</v>
      </c>
      <c r="AD384" s="75" t="s">
        <v>147</v>
      </c>
      <c r="AE384" s="76" t="s">
        <v>353</v>
      </c>
      <c r="AF384" s="75" t="s">
        <v>133</v>
      </c>
      <c r="AG384" s="75" t="s">
        <v>405</v>
      </c>
      <c r="AH384" s="75" t="s">
        <v>620</v>
      </c>
      <c r="AI384" s="75" t="s">
        <v>105</v>
      </c>
      <c r="AJ384" s="77"/>
      <c r="AK384" s="97"/>
      <c r="AW384" s="80">
        <f t="shared" si="643"/>
        <v>5</v>
      </c>
      <c r="AX384" s="81">
        <f t="shared" si="643"/>
        <v>2</v>
      </c>
      <c r="AY384" s="81">
        <f t="shared" si="643"/>
        <v>5</v>
      </c>
      <c r="AZ384" s="81">
        <f>(IF(P384="","",(IF(MID(P384,2,1)="-",LEFT(P384,1),LEFT(P384,2)))+0))</f>
        <v>3</v>
      </c>
      <c r="BA384" s="81">
        <f>(IF(Q384="","",(IF(MID(Q384,2,1)="-",LEFT(Q384,1),LEFT(Q384,2)))+0))</f>
        <v>5</v>
      </c>
      <c r="BB384" s="81">
        <f>(IF(R384="","",(IF(MID(R384,2,1)="-",LEFT(R384,1),LEFT(R384,2)))+0))</f>
        <v>6</v>
      </c>
      <c r="BC384" s="81">
        <f>(IF(S384="","",(IF(MID(S384,2,1)="-",LEFT(S384,1),LEFT(S384,2)))+0))</f>
        <v>3</v>
      </c>
      <c r="BD384" s="81">
        <f>(IF(T384="","",(IF(MID(T384,2,1)="-",LEFT(T384,1),LEFT(T384,2)))+0))</f>
        <v>5</v>
      </c>
      <c r="BE384" s="82"/>
      <c r="BM384" s="43"/>
      <c r="BN384" s="43"/>
      <c r="BO384" s="43"/>
      <c r="BP384" s="43" t="str">
        <f t="shared" si="627"/>
        <v/>
      </c>
      <c r="BQ384" s="43" t="str">
        <f t="shared" si="627"/>
        <v/>
      </c>
      <c r="BR384" s="43" t="str">
        <f t="shared" si="627"/>
        <v/>
      </c>
      <c r="BS384" s="43" t="str">
        <f t="shared" si="627"/>
        <v/>
      </c>
      <c r="BT384" s="43" t="str">
        <f t="shared" si="627"/>
        <v/>
      </c>
      <c r="BU384" s="71"/>
      <c r="BV384" s="80">
        <f t="shared" si="644"/>
        <v>2</v>
      </c>
      <c r="BW384" s="81">
        <f t="shared" si="644"/>
        <v>1</v>
      </c>
      <c r="BX384" s="81">
        <f t="shared" si="644"/>
        <v>0</v>
      </c>
      <c r="BY384" s="81">
        <f>(IF(P384="","",IF(RIGHT(P384,2)="10",RIGHT(P384,2),RIGHT(P384,1))+0))</f>
        <v>1</v>
      </c>
      <c r="BZ384" s="81">
        <f>(IF(Q384="","",IF(RIGHT(Q384,2)="10",RIGHT(Q384,2),RIGHT(Q384,1))+0))</f>
        <v>0</v>
      </c>
      <c r="CA384" s="81">
        <f>(IF(R384="","",IF(RIGHT(R384,2)="10",RIGHT(R384,2),RIGHT(R384,1))+0))</f>
        <v>0</v>
      </c>
      <c r="CB384" s="81">
        <f>(IF(S384="","",IF(RIGHT(S384,2)="10",RIGHT(S384,2),RIGHT(S384,1))+0))</f>
        <v>1</v>
      </c>
      <c r="CC384" s="81">
        <f>(IF(T384="","",IF(RIGHT(T384,2)="10",RIGHT(T384,2),RIGHT(T384,1))+0))</f>
        <v>1</v>
      </c>
      <c r="CD384" s="82"/>
      <c r="CL384" s="43"/>
      <c r="CM384" s="43"/>
      <c r="CN384" s="43"/>
      <c r="CO384" s="43" t="str">
        <f t="shared" si="629"/>
        <v/>
      </c>
      <c r="CP384" s="43" t="str">
        <f t="shared" si="629"/>
        <v/>
      </c>
      <c r="CQ384" s="43" t="str">
        <f t="shared" si="629"/>
        <v/>
      </c>
      <c r="CR384" s="43" t="str">
        <f t="shared" si="629"/>
        <v/>
      </c>
      <c r="CS384" s="43" t="str">
        <f t="shared" si="629"/>
        <v/>
      </c>
      <c r="CT384" s="17"/>
      <c r="CU384" s="80" t="str">
        <f t="shared" si="645"/>
        <v>H</v>
      </c>
      <c r="CV384" s="81" t="str">
        <f>(IF(N384="","",IF(AX384&gt;BW384,"H",IF(AX384&lt;BW384,"A","D"))))</f>
        <v>H</v>
      </c>
      <c r="CW384" s="81" t="str">
        <f t="shared" si="655"/>
        <v>H</v>
      </c>
      <c r="CX384" s="81" t="str">
        <f>(IF(P384="","",IF(AZ384&gt;BY384,"H",IF(AZ384&lt;BY384,"A","D"))))</f>
        <v>H</v>
      </c>
      <c r="CY384" s="81" t="str">
        <f>(IF(Q384="","",IF(BA384&gt;BZ384,"H",IF(BA384&lt;BZ384,"A","D"))))</f>
        <v>H</v>
      </c>
      <c r="CZ384" s="81" t="str">
        <f>(IF(R384="","",IF(BB384&gt;CA384,"H",IF(BB384&lt;CA384,"A","D"))))</f>
        <v>H</v>
      </c>
      <c r="DA384" s="81" t="str">
        <f>(IF(S384="","",IF(BC384&gt;CB384,"H",IF(BC384&lt;CB384,"A","D"))))</f>
        <v>H</v>
      </c>
      <c r="DB384" s="81" t="str">
        <f>(IF(T384="","",IF(BD384&gt;CC384,"H",IF(BD384&lt;CC384,"A","D"))))</f>
        <v>H</v>
      </c>
      <c r="DC384" s="82"/>
      <c r="DK384" s="43"/>
      <c r="DL384" s="43"/>
      <c r="DM384" s="43"/>
      <c r="DN384" s="21" t="str">
        <f t="shared" si="631"/>
        <v/>
      </c>
      <c r="DO384" s="21" t="str">
        <f t="shared" si="631"/>
        <v/>
      </c>
      <c r="DP384" s="21" t="str">
        <f t="shared" si="631"/>
        <v/>
      </c>
      <c r="DQ384" s="21" t="str">
        <f t="shared" si="631"/>
        <v/>
      </c>
      <c r="DR384" s="21" t="str">
        <f t="shared" si="631"/>
        <v/>
      </c>
      <c r="DS384" s="17"/>
      <c r="DT384" s="17" t="str">
        <f t="shared" si="632"/>
        <v>Sutton United</v>
      </c>
      <c r="DU384" s="45">
        <f t="shared" si="646"/>
        <v>14</v>
      </c>
      <c r="DV384" s="46">
        <f t="shared" si="647"/>
        <v>8</v>
      </c>
      <c r="DW384" s="46">
        <f t="shared" si="648"/>
        <v>0</v>
      </c>
      <c r="DX384" s="46">
        <f t="shared" si="649"/>
        <v>0</v>
      </c>
      <c r="DY384" s="46">
        <f>COUNTIF(DC$376:DC$384,"A")</f>
        <v>6</v>
      </c>
      <c r="DZ384" s="46">
        <f>COUNTIF(DC$376:DC$384,"D")</f>
        <v>0</v>
      </c>
      <c r="EA384" s="46">
        <f>COUNTIF(DC$376:DC$384,"H")</f>
        <v>0</v>
      </c>
      <c r="EB384" s="45">
        <f t="shared" si="650"/>
        <v>14</v>
      </c>
      <c r="EC384" s="45">
        <f t="shared" si="633"/>
        <v>0</v>
      </c>
      <c r="ED384" s="45">
        <f t="shared" si="633"/>
        <v>0</v>
      </c>
      <c r="EE384" s="47">
        <f>SUM($AW384:$BT384)+SUM(CD$376:CD$384)</f>
        <v>53</v>
      </c>
      <c r="EF384" s="47">
        <f>SUM($BV384:$CS384)+SUM(BE$376:BE$384)</f>
        <v>9</v>
      </c>
      <c r="EG384" s="45">
        <f t="shared" si="651"/>
        <v>42</v>
      </c>
      <c r="EH384" s="47">
        <f t="shared" si="652"/>
        <v>44</v>
      </c>
      <c r="EI384" s="44"/>
      <c r="EJ384" s="46">
        <f t="shared" si="634"/>
        <v>14</v>
      </c>
      <c r="EK384" s="46">
        <f t="shared" si="635"/>
        <v>14</v>
      </c>
      <c r="EL384" s="46">
        <f t="shared" si="636"/>
        <v>0</v>
      </c>
      <c r="EM384" s="46">
        <f t="shared" si="637"/>
        <v>0</v>
      </c>
      <c r="EN384" s="46">
        <f t="shared" si="638"/>
        <v>53</v>
      </c>
      <c r="EO384" s="46">
        <f t="shared" si="639"/>
        <v>9</v>
      </c>
      <c r="EP384" s="46">
        <f t="shared" si="640"/>
        <v>42</v>
      </c>
      <c r="EQ384" s="46">
        <f t="shared" si="641"/>
        <v>44</v>
      </c>
      <c r="ER384" s="17"/>
      <c r="ES384" s="1">
        <f t="shared" si="653"/>
        <v>0</v>
      </c>
      <c r="ET384" s="1">
        <f t="shared" si="654"/>
        <v>0</v>
      </c>
      <c r="EU384" s="1">
        <f t="shared" si="642"/>
        <v>0</v>
      </c>
      <c r="EV384" s="1">
        <f t="shared" si="642"/>
        <v>0</v>
      </c>
      <c r="EW384" s="1">
        <f t="shared" si="642"/>
        <v>0</v>
      </c>
      <c r="EX384" s="1">
        <f t="shared" si="642"/>
        <v>0</v>
      </c>
      <c r="EY384" s="1">
        <f t="shared" si="642"/>
        <v>0</v>
      </c>
      <c r="EZ384" s="1">
        <f t="shared" si="642"/>
        <v>0</v>
      </c>
    </row>
    <row r="385" spans="1:164" ht="12" thickBot="1" x14ac:dyDescent="0.25">
      <c r="D385" s="21" t="s">
        <v>630</v>
      </c>
      <c r="G385" s="24">
        <f>SUM(G374:G384)</f>
        <v>339</v>
      </c>
      <c r="H385" s="24">
        <f>SUM(H374:H384)</f>
        <v>339</v>
      </c>
      <c r="J385" s="24">
        <f>SUM(J374:J384)</f>
        <v>0</v>
      </c>
      <c r="L385" s="162" t="s">
        <v>578</v>
      </c>
      <c r="M385" s="109"/>
      <c r="N385" s="109"/>
      <c r="O385" s="109"/>
      <c r="P385" s="121"/>
      <c r="Q385" s="109"/>
      <c r="R385" s="109"/>
      <c r="S385" s="109"/>
      <c r="T385" s="109"/>
      <c r="U385" s="109"/>
      <c r="V385" s="77"/>
      <c r="AA385" s="162" t="s">
        <v>578</v>
      </c>
      <c r="AB385" s="109"/>
      <c r="AC385" s="109"/>
      <c r="AD385" s="109"/>
      <c r="AE385" s="121"/>
      <c r="AF385" s="109"/>
      <c r="AG385" s="109"/>
      <c r="AH385" s="109"/>
      <c r="AI385" s="109"/>
      <c r="AJ385" s="109"/>
      <c r="AK385" s="77"/>
    </row>
    <row r="386" spans="1:164" x14ac:dyDescent="0.2">
      <c r="B386" s="1" t="s">
        <v>631</v>
      </c>
    </row>
    <row r="387" spans="1:164" ht="12" thickBot="1" x14ac:dyDescent="0.25">
      <c r="A387" s="17" t="s">
        <v>632</v>
      </c>
      <c r="B387" s="17"/>
      <c r="C387" s="20" t="s">
        <v>606</v>
      </c>
      <c r="D387" s="18"/>
      <c r="E387" s="18"/>
      <c r="F387" s="18"/>
      <c r="G387" s="18"/>
      <c r="H387" s="18"/>
      <c r="J387" s="18"/>
    </row>
    <row r="388" spans="1:164" ht="12" thickBot="1" x14ac:dyDescent="0.25">
      <c r="A388" s="146" t="s">
        <v>11</v>
      </c>
      <c r="B388" s="146" t="s">
        <v>12</v>
      </c>
      <c r="C388" s="147" t="s">
        <v>13</v>
      </c>
      <c r="D388" s="147" t="s">
        <v>14</v>
      </c>
      <c r="E388" s="147" t="s">
        <v>15</v>
      </c>
      <c r="F388" s="147" t="s">
        <v>16</v>
      </c>
      <c r="G388" s="147" t="s">
        <v>17</v>
      </c>
      <c r="H388" s="147" t="s">
        <v>18</v>
      </c>
      <c r="I388" s="147" t="s">
        <v>19</v>
      </c>
      <c r="J388" s="147" t="s">
        <v>97</v>
      </c>
      <c r="L388" s="30"/>
      <c r="M388" s="31" t="s">
        <v>633</v>
      </c>
      <c r="N388" s="31" t="s">
        <v>512</v>
      </c>
      <c r="O388" s="31" t="s">
        <v>513</v>
      </c>
      <c r="P388" s="33" t="s">
        <v>562</v>
      </c>
      <c r="Q388" s="31" t="s">
        <v>314</v>
      </c>
      <c r="R388" s="33" t="s">
        <v>419</v>
      </c>
      <c r="S388" s="32" t="s">
        <v>267</v>
      </c>
      <c r="T388" s="31" t="s">
        <v>342</v>
      </c>
      <c r="U388" s="31" t="s">
        <v>609</v>
      </c>
      <c r="V388" s="34" t="s">
        <v>90</v>
      </c>
      <c r="AA388" s="30"/>
      <c r="AB388" s="31" t="s">
        <v>633</v>
      </c>
      <c r="AC388" s="31" t="s">
        <v>512</v>
      </c>
      <c r="AD388" s="31" t="s">
        <v>513</v>
      </c>
      <c r="AE388" s="33" t="s">
        <v>562</v>
      </c>
      <c r="AF388" s="31" t="s">
        <v>314</v>
      </c>
      <c r="AG388" s="33" t="s">
        <v>419</v>
      </c>
      <c r="AH388" s="32" t="s">
        <v>267</v>
      </c>
      <c r="AI388" s="31" t="s">
        <v>342</v>
      </c>
      <c r="AJ388" s="31" t="s">
        <v>609</v>
      </c>
      <c r="AK388" s="34" t="s">
        <v>90</v>
      </c>
      <c r="AP388" s="1" t="s">
        <v>106</v>
      </c>
      <c r="DU388" s="21" t="s">
        <v>13</v>
      </c>
      <c r="DV388" s="21" t="s">
        <v>91</v>
      </c>
      <c r="DW388" s="21" t="s">
        <v>92</v>
      </c>
      <c r="DX388" s="21" t="s">
        <v>93</v>
      </c>
      <c r="DY388" s="21" t="s">
        <v>94</v>
      </c>
      <c r="DZ388" s="21" t="s">
        <v>95</v>
      </c>
      <c r="EA388" s="21" t="s">
        <v>96</v>
      </c>
      <c r="EB388" s="21" t="s">
        <v>14</v>
      </c>
      <c r="EC388" s="21" t="s">
        <v>15</v>
      </c>
      <c r="ED388" s="21" t="s">
        <v>16</v>
      </c>
      <c r="EE388" s="21" t="s">
        <v>17</v>
      </c>
      <c r="EF388" s="21" t="s">
        <v>18</v>
      </c>
      <c r="EG388" s="21" t="s">
        <v>19</v>
      </c>
      <c r="EH388" s="21" t="s">
        <v>97</v>
      </c>
      <c r="EI388" s="21"/>
      <c r="EJ388" s="21" t="s">
        <v>13</v>
      </c>
      <c r="EK388" s="21" t="s">
        <v>14</v>
      </c>
      <c r="EL388" s="21" t="s">
        <v>15</v>
      </c>
      <c r="EM388" s="21" t="s">
        <v>16</v>
      </c>
      <c r="EN388" s="21" t="s">
        <v>17</v>
      </c>
      <c r="EO388" s="21" t="s">
        <v>18</v>
      </c>
      <c r="EP388" s="21" t="s">
        <v>19</v>
      </c>
      <c r="EQ388" s="21" t="s">
        <v>97</v>
      </c>
    </row>
    <row r="389" spans="1:164" x14ac:dyDescent="0.2">
      <c r="A389" s="1">
        <v>1</v>
      </c>
      <c r="B389" s="1" t="s">
        <v>614</v>
      </c>
      <c r="C389" s="21">
        <v>18</v>
      </c>
      <c r="D389" s="21">
        <v>13</v>
      </c>
      <c r="E389" s="21">
        <v>5</v>
      </c>
      <c r="F389" s="21">
        <v>0</v>
      </c>
      <c r="G389" s="21">
        <v>38</v>
      </c>
      <c r="H389" s="21">
        <v>12</v>
      </c>
      <c r="I389" s="18">
        <v>44</v>
      </c>
      <c r="J389" s="21">
        <v>26</v>
      </c>
      <c r="L389" s="35" t="s">
        <v>634</v>
      </c>
      <c r="M389" s="36"/>
      <c r="N389" s="31" t="s">
        <v>216</v>
      </c>
      <c r="O389" s="31" t="s">
        <v>208</v>
      </c>
      <c r="P389" s="33" t="s">
        <v>131</v>
      </c>
      <c r="Q389" s="163" t="s">
        <v>244</v>
      </c>
      <c r="R389" s="33" t="s">
        <v>213</v>
      </c>
      <c r="S389" s="32" t="s">
        <v>122</v>
      </c>
      <c r="T389" s="31" t="s">
        <v>113</v>
      </c>
      <c r="U389" s="31" t="s">
        <v>129</v>
      </c>
      <c r="V389" s="34" t="s">
        <v>100</v>
      </c>
      <c r="AA389" s="35" t="s">
        <v>634</v>
      </c>
      <c r="AB389" s="36"/>
      <c r="AC389" s="39" t="s">
        <v>180</v>
      </c>
      <c r="AD389" s="39" t="s">
        <v>210</v>
      </c>
      <c r="AE389" s="39" t="s">
        <v>195</v>
      </c>
      <c r="AF389" s="163"/>
      <c r="AG389" s="39" t="s">
        <v>209</v>
      </c>
      <c r="AH389" s="32" t="s">
        <v>411</v>
      </c>
      <c r="AI389" s="39" t="s">
        <v>502</v>
      </c>
      <c r="AJ389" s="39" t="s">
        <v>635</v>
      </c>
      <c r="AK389" s="98" t="s">
        <v>360</v>
      </c>
      <c r="AP389" s="1" t="s">
        <v>636</v>
      </c>
      <c r="AW389" s="40"/>
      <c r="AX389" s="41">
        <f t="shared" ref="AX389:BF392" si="656">(IF(N389="","",(IF(MID(N389,2,1)="-",LEFT(N389,1),LEFT(N389,2)))+0))</f>
        <v>0</v>
      </c>
      <c r="AY389" s="41">
        <f t="shared" si="656"/>
        <v>1</v>
      </c>
      <c r="AZ389" s="41">
        <f t="shared" si="656"/>
        <v>0</v>
      </c>
      <c r="BA389" s="41">
        <f t="shared" si="656"/>
        <v>0</v>
      </c>
      <c r="BB389" s="41">
        <f t="shared" si="656"/>
        <v>4</v>
      </c>
      <c r="BC389" s="41">
        <f t="shared" si="656"/>
        <v>4</v>
      </c>
      <c r="BD389" s="41">
        <f t="shared" si="656"/>
        <v>1</v>
      </c>
      <c r="BE389" s="41">
        <f t="shared" si="656"/>
        <v>2</v>
      </c>
      <c r="BF389" s="42">
        <f t="shared" si="656"/>
        <v>2</v>
      </c>
      <c r="BM389" s="43"/>
      <c r="BN389" s="43"/>
      <c r="BO389" s="43"/>
      <c r="BP389" s="43" t="str">
        <f t="shared" ref="BP389:BT397" si="657">(IF(AQ389="","",(IF(MID(AQ389,2,1)="-",LEFT(AQ389,1),LEFT(AQ389,2)))+0))</f>
        <v/>
      </c>
      <c r="BQ389" s="43" t="str">
        <f t="shared" si="657"/>
        <v/>
      </c>
      <c r="BR389" s="43" t="str">
        <f t="shared" si="657"/>
        <v/>
      </c>
      <c r="BS389" s="43" t="str">
        <f t="shared" si="657"/>
        <v/>
      </c>
      <c r="BT389" s="43" t="str">
        <f t="shared" si="657"/>
        <v/>
      </c>
      <c r="BU389" s="44"/>
      <c r="BV389" s="40"/>
      <c r="BW389" s="41">
        <f t="shared" ref="BW389:CE392" si="658">(IF(N389="","",IF(RIGHT(N389,2)="10",RIGHT(N389,2),RIGHT(N389,1))+0))</f>
        <v>2</v>
      </c>
      <c r="BX389" s="41">
        <f t="shared" si="658"/>
        <v>0</v>
      </c>
      <c r="BY389" s="41">
        <f t="shared" si="658"/>
        <v>1</v>
      </c>
      <c r="BZ389" s="41">
        <f t="shared" si="658"/>
        <v>0</v>
      </c>
      <c r="CA389" s="41">
        <f t="shared" si="658"/>
        <v>0</v>
      </c>
      <c r="CB389" s="41">
        <f t="shared" si="658"/>
        <v>1</v>
      </c>
      <c r="CC389" s="41">
        <f t="shared" si="658"/>
        <v>4</v>
      </c>
      <c r="CD389" s="41">
        <f t="shared" si="658"/>
        <v>4</v>
      </c>
      <c r="CE389" s="42">
        <f t="shared" si="658"/>
        <v>2</v>
      </c>
      <c r="CL389" s="43"/>
      <c r="CM389" s="43"/>
      <c r="CN389" s="43"/>
      <c r="CO389" s="43" t="str">
        <f t="shared" ref="CO389:CS397" si="659">(IF(AQ389="","",IF(RIGHT(AQ389,2)="10",RIGHT(AQ389,2),RIGHT(AQ389,1))+0))</f>
        <v/>
      </c>
      <c r="CP389" s="43" t="str">
        <f t="shared" si="659"/>
        <v/>
      </c>
      <c r="CQ389" s="43" t="str">
        <f t="shared" si="659"/>
        <v/>
      </c>
      <c r="CR389" s="43" t="str">
        <f t="shared" si="659"/>
        <v/>
      </c>
      <c r="CS389" s="43" t="str">
        <f t="shared" si="659"/>
        <v/>
      </c>
      <c r="CU389" s="40"/>
      <c r="CV389" s="41" t="str">
        <f t="shared" ref="CV389:DD392" si="660">(IF(N389="","",IF(AX389&gt;BW389,"H",IF(AX389&lt;BW389,"A","D"))))</f>
        <v>A</v>
      </c>
      <c r="CW389" s="41" t="str">
        <f t="shared" si="660"/>
        <v>H</v>
      </c>
      <c r="CX389" s="41" t="str">
        <f t="shared" si="660"/>
        <v>A</v>
      </c>
      <c r="CY389" s="41" t="str">
        <f t="shared" si="660"/>
        <v>D</v>
      </c>
      <c r="CZ389" s="41" t="str">
        <f t="shared" si="660"/>
        <v>H</v>
      </c>
      <c r="DA389" s="41" t="str">
        <f t="shared" si="660"/>
        <v>H</v>
      </c>
      <c r="DB389" s="41" t="str">
        <f t="shared" si="660"/>
        <v>A</v>
      </c>
      <c r="DC389" s="41" t="str">
        <f t="shared" si="660"/>
        <v>A</v>
      </c>
      <c r="DD389" s="42" t="str">
        <f t="shared" si="660"/>
        <v>D</v>
      </c>
      <c r="DK389" s="43"/>
      <c r="DL389" s="43"/>
      <c r="DM389" s="43"/>
      <c r="DN389" s="21" t="str">
        <f t="shared" ref="DN389:DR397" si="661">(IF(AQ389="","",IF(BP389&gt;CO389,"H",IF(BP389&lt;CO389,"A","D"))))</f>
        <v/>
      </c>
      <c r="DO389" s="21" t="str">
        <f t="shared" si="661"/>
        <v/>
      </c>
      <c r="DP389" s="21" t="str">
        <f t="shared" si="661"/>
        <v/>
      </c>
      <c r="DQ389" s="21" t="str">
        <f t="shared" si="661"/>
        <v/>
      </c>
      <c r="DR389" s="21" t="str">
        <f t="shared" si="661"/>
        <v/>
      </c>
      <c r="DT389" s="17" t="str">
        <f t="shared" ref="DT389:DT398" si="662">L389</f>
        <v>Chertsey Town</v>
      </c>
      <c r="DU389" s="45">
        <f>SUM(EB389:ED389)</f>
        <v>18</v>
      </c>
      <c r="DV389" s="46">
        <f>COUNTIF($CU389:$DR389,"H")</f>
        <v>3</v>
      </c>
      <c r="DW389" s="46">
        <f>COUNTIF($CU389:$DR389,"D")</f>
        <v>2</v>
      </c>
      <c r="DX389" s="46">
        <f>COUNTIF($CU389:$DR389,"A")</f>
        <v>4</v>
      </c>
      <c r="DY389" s="46">
        <f>COUNTIF(CU$389:CU$398,"A")</f>
        <v>2</v>
      </c>
      <c r="DZ389" s="46">
        <f>COUNTIF(CU$389:CU$398,"D")</f>
        <v>2</v>
      </c>
      <c r="EA389" s="46">
        <f>COUNTIF(CU$389:CU$398,"H")</f>
        <v>5</v>
      </c>
      <c r="EB389" s="45">
        <f>DV389+DY389</f>
        <v>5</v>
      </c>
      <c r="EC389" s="45">
        <f t="shared" ref="EC389:ED397" si="663">DW389+DZ389</f>
        <v>4</v>
      </c>
      <c r="ED389" s="45">
        <f t="shared" si="663"/>
        <v>9</v>
      </c>
      <c r="EE389" s="47">
        <f>SUM($AW389:$BT389)+SUM(BV$389:BV$398)</f>
        <v>29</v>
      </c>
      <c r="EF389" s="47">
        <f>SUM($BV389:$CS389)+SUM(AW$389:AW$398)</f>
        <v>36</v>
      </c>
      <c r="EG389" s="45">
        <f>(EB389*3)+EC389</f>
        <v>19</v>
      </c>
      <c r="EH389" s="47">
        <f>EE389-EF389</f>
        <v>-7</v>
      </c>
      <c r="EI389" s="44"/>
      <c r="EJ389" s="46">
        <f t="shared" ref="EJ389:EJ398" si="664">VLOOKUP($DT389,$B$389:$J$398,2,0)</f>
        <v>18</v>
      </c>
      <c r="EK389" s="46">
        <f t="shared" ref="EK389:EK398" si="665">VLOOKUP($DT389,$B$389:$J$398,3,0)</f>
        <v>5</v>
      </c>
      <c r="EL389" s="46">
        <f t="shared" ref="EL389:EL398" si="666">VLOOKUP($DT389,$B$389:$J$398,4,0)</f>
        <v>4</v>
      </c>
      <c r="EM389" s="46">
        <f t="shared" ref="EM389:EM398" si="667">VLOOKUP($DT389,$B$389:$J$398,5,0)</f>
        <v>9</v>
      </c>
      <c r="EN389" s="46">
        <f t="shared" ref="EN389:EN398" si="668">VLOOKUP($DT389,$B$389:$J$398,6,0)</f>
        <v>29</v>
      </c>
      <c r="EO389" s="46">
        <f t="shared" ref="EO389:EO398" si="669">VLOOKUP($DT389,$B$389:$J$398,7,0)</f>
        <v>36</v>
      </c>
      <c r="EP389" s="46">
        <f t="shared" ref="EP389:EP398" si="670">VLOOKUP($DT389,$B$389:$J$398,8,0)</f>
        <v>19</v>
      </c>
      <c r="EQ389" s="46">
        <f t="shared" ref="EQ389:EQ398" si="671">VLOOKUP($DT389,$B$389:$J$398,9,0)</f>
        <v>-7</v>
      </c>
      <c r="ES389" s="1">
        <f>IF(DU389=EJ389,0,1)</f>
        <v>0</v>
      </c>
      <c r="ET389" s="1">
        <f t="shared" ref="ET389:EZ398" si="672">IF(EB389=EK389,0,1)</f>
        <v>0</v>
      </c>
      <c r="EU389" s="1">
        <f t="shared" si="672"/>
        <v>0</v>
      </c>
      <c r="EV389" s="1">
        <f t="shared" si="672"/>
        <v>0</v>
      </c>
      <c r="EW389" s="1">
        <f t="shared" si="672"/>
        <v>0</v>
      </c>
      <c r="EX389" s="1">
        <f t="shared" si="672"/>
        <v>0</v>
      </c>
      <c r="EY389" s="1">
        <f t="shared" si="672"/>
        <v>0</v>
      </c>
      <c r="EZ389" s="1">
        <f t="shared" si="672"/>
        <v>0</v>
      </c>
    </row>
    <row r="390" spans="1:164" x14ac:dyDescent="0.2">
      <c r="A390" s="1">
        <v>2</v>
      </c>
      <c r="B390" s="1" t="s">
        <v>637</v>
      </c>
      <c r="C390" s="21">
        <v>18</v>
      </c>
      <c r="D390" s="21">
        <v>11</v>
      </c>
      <c r="E390" s="21">
        <v>4</v>
      </c>
      <c r="F390" s="21">
        <v>3</v>
      </c>
      <c r="G390" s="21">
        <v>50</v>
      </c>
      <c r="H390" s="21">
        <v>14</v>
      </c>
      <c r="I390" s="18">
        <v>37</v>
      </c>
      <c r="J390" s="21">
        <v>36</v>
      </c>
      <c r="L390" s="48" t="s">
        <v>523</v>
      </c>
      <c r="M390" s="85" t="s">
        <v>214</v>
      </c>
      <c r="N390" s="50"/>
      <c r="O390" s="86" t="s">
        <v>100</v>
      </c>
      <c r="P390" s="53" t="s">
        <v>244</v>
      </c>
      <c r="Q390" s="86" t="s">
        <v>130</v>
      </c>
      <c r="R390" s="53" t="s">
        <v>190</v>
      </c>
      <c r="S390" s="52" t="s">
        <v>208</v>
      </c>
      <c r="T390" s="53" t="s">
        <v>230</v>
      </c>
      <c r="U390" s="53" t="s">
        <v>356</v>
      </c>
      <c r="V390" s="141" t="s">
        <v>244</v>
      </c>
      <c r="AA390" s="48" t="s">
        <v>523</v>
      </c>
      <c r="AB390" s="56" t="s">
        <v>440</v>
      </c>
      <c r="AC390" s="50"/>
      <c r="AD390" s="51" t="s">
        <v>200</v>
      </c>
      <c r="AE390" s="51" t="s">
        <v>300</v>
      </c>
      <c r="AF390" s="51" t="s">
        <v>499</v>
      </c>
      <c r="AG390" s="51" t="s">
        <v>638</v>
      </c>
      <c r="AH390" s="52" t="s">
        <v>639</v>
      </c>
      <c r="AI390" s="51" t="s">
        <v>640</v>
      </c>
      <c r="AJ390" s="51" t="s">
        <v>407</v>
      </c>
      <c r="AK390" s="141"/>
      <c r="AP390" s="123" t="s">
        <v>641</v>
      </c>
      <c r="AW390" s="58">
        <f t="shared" ref="AW390:AZ398" si="673">(IF(M390="","",(IF(MID(M390,2,1)="-",LEFT(M390,1),LEFT(M390,2)))+0))</f>
        <v>5</v>
      </c>
      <c r="AX390" s="59"/>
      <c r="AY390" s="60">
        <f t="shared" si="656"/>
        <v>2</v>
      </c>
      <c r="AZ390" s="60">
        <f t="shared" si="656"/>
        <v>0</v>
      </c>
      <c r="BA390" s="60">
        <f t="shared" si="656"/>
        <v>3</v>
      </c>
      <c r="BB390" s="60">
        <f t="shared" si="656"/>
        <v>6</v>
      </c>
      <c r="BC390" s="60">
        <f t="shared" si="656"/>
        <v>1</v>
      </c>
      <c r="BD390" s="60">
        <f t="shared" si="656"/>
        <v>1</v>
      </c>
      <c r="BE390" s="60">
        <f t="shared" si="656"/>
        <v>6</v>
      </c>
      <c r="BF390" s="61">
        <f t="shared" si="656"/>
        <v>0</v>
      </c>
      <c r="BM390" s="43"/>
      <c r="BN390" s="43"/>
      <c r="BO390" s="43"/>
      <c r="BP390" s="43" t="str">
        <f t="shared" si="657"/>
        <v/>
      </c>
      <c r="BQ390" s="43" t="str">
        <f t="shared" si="657"/>
        <v/>
      </c>
      <c r="BR390" s="43" t="str">
        <f t="shared" si="657"/>
        <v/>
      </c>
      <c r="BS390" s="43" t="str">
        <f t="shared" si="657"/>
        <v/>
      </c>
      <c r="BT390" s="43" t="str">
        <f t="shared" si="657"/>
        <v/>
      </c>
      <c r="BU390" s="44"/>
      <c r="BV390" s="58">
        <f t="shared" ref="BV390:BY398" si="674">(IF(M390="","",IF(RIGHT(M390,2)="10",RIGHT(M390,2),RIGHT(M390,1))+0))</f>
        <v>2</v>
      </c>
      <c r="BW390" s="59"/>
      <c r="BX390" s="60">
        <f t="shared" si="658"/>
        <v>2</v>
      </c>
      <c r="BY390" s="60">
        <f t="shared" si="658"/>
        <v>0</v>
      </c>
      <c r="BZ390" s="60">
        <f t="shared" si="658"/>
        <v>4</v>
      </c>
      <c r="CA390" s="60">
        <f t="shared" si="658"/>
        <v>0</v>
      </c>
      <c r="CB390" s="60">
        <f t="shared" si="658"/>
        <v>0</v>
      </c>
      <c r="CC390" s="60">
        <f t="shared" si="658"/>
        <v>3</v>
      </c>
      <c r="CD390" s="60">
        <f t="shared" si="658"/>
        <v>1</v>
      </c>
      <c r="CE390" s="61">
        <f t="shared" si="658"/>
        <v>0</v>
      </c>
      <c r="CL390" s="43"/>
      <c r="CM390" s="43"/>
      <c r="CN390" s="43"/>
      <c r="CO390" s="43" t="str">
        <f t="shared" si="659"/>
        <v/>
      </c>
      <c r="CP390" s="43" t="str">
        <f t="shared" si="659"/>
        <v/>
      </c>
      <c r="CQ390" s="43" t="str">
        <f t="shared" si="659"/>
        <v/>
      </c>
      <c r="CR390" s="43" t="str">
        <f t="shared" si="659"/>
        <v/>
      </c>
      <c r="CS390" s="43" t="str">
        <f t="shared" si="659"/>
        <v/>
      </c>
      <c r="CU390" s="58" t="str">
        <f t="shared" ref="CU390:CX398" si="675">(IF(M390="","",IF(AW390&gt;BV390,"H",IF(AW390&lt;BV390,"A","D"))))</f>
        <v>H</v>
      </c>
      <c r="CV390" s="59"/>
      <c r="CW390" s="60" t="str">
        <f t="shared" si="660"/>
        <v>D</v>
      </c>
      <c r="CX390" s="60" t="str">
        <f t="shared" si="660"/>
        <v>D</v>
      </c>
      <c r="CY390" s="60" t="str">
        <f t="shared" si="660"/>
        <v>A</v>
      </c>
      <c r="CZ390" s="60" t="str">
        <f t="shared" si="660"/>
        <v>H</v>
      </c>
      <c r="DA390" s="60" t="str">
        <f t="shared" si="660"/>
        <v>H</v>
      </c>
      <c r="DB390" s="60" t="str">
        <f t="shared" si="660"/>
        <v>A</v>
      </c>
      <c r="DC390" s="60" t="str">
        <f t="shared" si="660"/>
        <v>H</v>
      </c>
      <c r="DD390" s="61" t="str">
        <f t="shared" si="660"/>
        <v>D</v>
      </c>
      <c r="DK390" s="43"/>
      <c r="DL390" s="43"/>
      <c r="DM390" s="43"/>
      <c r="DN390" s="21" t="str">
        <f t="shared" si="661"/>
        <v/>
      </c>
      <c r="DO390" s="21" t="str">
        <f t="shared" si="661"/>
        <v/>
      </c>
      <c r="DP390" s="21" t="str">
        <f t="shared" si="661"/>
        <v/>
      </c>
      <c r="DQ390" s="21" t="str">
        <f t="shared" si="661"/>
        <v/>
      </c>
      <c r="DR390" s="21" t="str">
        <f t="shared" si="661"/>
        <v/>
      </c>
      <c r="DT390" s="17" t="str">
        <f t="shared" si="662"/>
        <v>Chessington &amp; Hook United</v>
      </c>
      <c r="DU390" s="45">
        <f t="shared" ref="DU390:DU397" si="676">SUM(EB390:ED390)</f>
        <v>18</v>
      </c>
      <c r="DV390" s="46">
        <f t="shared" ref="DV390:DV398" si="677">COUNTIF($CU390:$DR390,"H")</f>
        <v>4</v>
      </c>
      <c r="DW390" s="46">
        <f t="shared" ref="DW390:DW398" si="678">COUNTIF($CU390:$DR390,"D")</f>
        <v>3</v>
      </c>
      <c r="DX390" s="46">
        <f t="shared" ref="DX390:DX398" si="679">COUNTIF($CU390:$DR390,"A")</f>
        <v>2</v>
      </c>
      <c r="DY390" s="46">
        <f>COUNTIF(CV$389:CV$398,"A")</f>
        <v>5</v>
      </c>
      <c r="DZ390" s="46">
        <f>COUNTIF(CV$389:CV$398,"D")</f>
        <v>2</v>
      </c>
      <c r="EA390" s="46">
        <f>COUNTIF(CV$389:CV$398,"H")</f>
        <v>2</v>
      </c>
      <c r="EB390" s="45">
        <f t="shared" ref="EB390:EB397" si="680">DV390+DY390</f>
        <v>9</v>
      </c>
      <c r="EC390" s="45">
        <f t="shared" si="663"/>
        <v>5</v>
      </c>
      <c r="ED390" s="45">
        <f t="shared" si="663"/>
        <v>4</v>
      </c>
      <c r="EE390" s="47">
        <f>SUM($AW390:$BT390)+SUM(BW$389:BW$398)</f>
        <v>43</v>
      </c>
      <c r="EF390" s="47">
        <f>SUM($BV390:$CS390)+SUM(AX$389:AX$398)</f>
        <v>21</v>
      </c>
      <c r="EG390" s="45">
        <f t="shared" ref="EG390:EG397" si="681">(EB390*3)+EC390</f>
        <v>32</v>
      </c>
      <c r="EH390" s="47">
        <f t="shared" ref="EH390:EH397" si="682">EE390-EF390</f>
        <v>22</v>
      </c>
      <c r="EI390" s="44"/>
      <c r="EJ390" s="46">
        <f t="shared" si="664"/>
        <v>18</v>
      </c>
      <c r="EK390" s="46">
        <f t="shared" si="665"/>
        <v>9</v>
      </c>
      <c r="EL390" s="46">
        <f t="shared" si="666"/>
        <v>5</v>
      </c>
      <c r="EM390" s="46">
        <f t="shared" si="667"/>
        <v>4</v>
      </c>
      <c r="EN390" s="46">
        <f t="shared" si="668"/>
        <v>43</v>
      </c>
      <c r="EO390" s="46">
        <f t="shared" si="669"/>
        <v>21</v>
      </c>
      <c r="EP390" s="46">
        <f t="shared" si="670"/>
        <v>32</v>
      </c>
      <c r="EQ390" s="46">
        <f t="shared" si="671"/>
        <v>22</v>
      </c>
      <c r="ES390" s="1">
        <f t="shared" ref="ES390:ES397" si="683">IF(DU390=EJ390,0,1)</f>
        <v>0</v>
      </c>
      <c r="ET390" s="1">
        <f t="shared" si="672"/>
        <v>0</v>
      </c>
      <c r="EU390" s="1">
        <f t="shared" si="672"/>
        <v>0</v>
      </c>
      <c r="EV390" s="1">
        <f t="shared" si="672"/>
        <v>0</v>
      </c>
      <c r="EW390" s="1">
        <f t="shared" si="672"/>
        <v>0</v>
      </c>
      <c r="EX390" s="1">
        <f t="shared" si="672"/>
        <v>0</v>
      </c>
      <c r="EY390" s="1">
        <f t="shared" si="672"/>
        <v>0</v>
      </c>
      <c r="EZ390" s="1">
        <f t="shared" si="672"/>
        <v>0</v>
      </c>
    </row>
    <row r="391" spans="1:164" x14ac:dyDescent="0.2">
      <c r="A391" s="1">
        <v>3</v>
      </c>
      <c r="B391" s="1" t="s">
        <v>358</v>
      </c>
      <c r="C391" s="21">
        <v>18</v>
      </c>
      <c r="D391" s="21">
        <v>11</v>
      </c>
      <c r="E391" s="21">
        <v>2</v>
      </c>
      <c r="F391" s="21">
        <v>5</v>
      </c>
      <c r="G391" s="21">
        <v>53</v>
      </c>
      <c r="H391" s="21">
        <v>34</v>
      </c>
      <c r="I391" s="18">
        <v>35</v>
      </c>
      <c r="J391" s="21">
        <v>19</v>
      </c>
      <c r="L391" s="48" t="s">
        <v>525</v>
      </c>
      <c r="M391" s="85" t="s">
        <v>216</v>
      </c>
      <c r="N391" s="86" t="s">
        <v>141</v>
      </c>
      <c r="O391" s="50"/>
      <c r="P391" s="53" t="s">
        <v>110</v>
      </c>
      <c r="Q391" s="86" t="s">
        <v>184</v>
      </c>
      <c r="R391" s="53" t="s">
        <v>102</v>
      </c>
      <c r="S391" s="52" t="s">
        <v>139</v>
      </c>
      <c r="T391" s="86" t="s">
        <v>216</v>
      </c>
      <c r="U391" s="86" t="s">
        <v>230</v>
      </c>
      <c r="V391" s="90" t="s">
        <v>123</v>
      </c>
      <c r="AA391" s="48" t="s">
        <v>525</v>
      </c>
      <c r="AB391" s="56" t="s">
        <v>147</v>
      </c>
      <c r="AC391" s="51" t="s">
        <v>403</v>
      </c>
      <c r="AD391" s="50"/>
      <c r="AE391" s="51" t="s">
        <v>143</v>
      </c>
      <c r="AF391" s="51" t="s">
        <v>118</v>
      </c>
      <c r="AG391" s="51" t="s">
        <v>369</v>
      </c>
      <c r="AH391" s="52" t="s">
        <v>116</v>
      </c>
      <c r="AI391" s="51" t="s">
        <v>546</v>
      </c>
      <c r="AJ391" s="51" t="s">
        <v>543</v>
      </c>
      <c r="AK391" s="57" t="s">
        <v>593</v>
      </c>
      <c r="AP391" s="123" t="s">
        <v>642</v>
      </c>
      <c r="AW391" s="58">
        <f t="shared" si="673"/>
        <v>0</v>
      </c>
      <c r="AX391" s="60">
        <f t="shared" si="673"/>
        <v>3</v>
      </c>
      <c r="AY391" s="59"/>
      <c r="AZ391" s="60">
        <f t="shared" si="656"/>
        <v>1</v>
      </c>
      <c r="BA391" s="60">
        <f t="shared" si="656"/>
        <v>1</v>
      </c>
      <c r="BB391" s="60">
        <f t="shared" si="656"/>
        <v>3</v>
      </c>
      <c r="BC391" s="60">
        <f t="shared" si="656"/>
        <v>0</v>
      </c>
      <c r="BD391" s="60">
        <f t="shared" si="656"/>
        <v>0</v>
      </c>
      <c r="BE391" s="60">
        <f t="shared" si="656"/>
        <v>1</v>
      </c>
      <c r="BF391" s="61">
        <f t="shared" si="656"/>
        <v>3</v>
      </c>
      <c r="BM391" s="43"/>
      <c r="BN391" s="43"/>
      <c r="BO391" s="43"/>
      <c r="BP391" s="43" t="str">
        <f t="shared" si="657"/>
        <v/>
      </c>
      <c r="BQ391" s="43" t="str">
        <f t="shared" si="657"/>
        <v/>
      </c>
      <c r="BR391" s="43" t="str">
        <f t="shared" si="657"/>
        <v/>
      </c>
      <c r="BS391" s="43" t="str">
        <f t="shared" si="657"/>
        <v/>
      </c>
      <c r="BT391" s="43" t="str">
        <f t="shared" si="657"/>
        <v/>
      </c>
      <c r="BU391" s="44"/>
      <c r="BV391" s="58">
        <f t="shared" si="674"/>
        <v>2</v>
      </c>
      <c r="BW391" s="60">
        <f t="shared" si="674"/>
        <v>2</v>
      </c>
      <c r="BX391" s="59"/>
      <c r="BY391" s="60">
        <f t="shared" si="658"/>
        <v>1</v>
      </c>
      <c r="BZ391" s="60">
        <f t="shared" si="658"/>
        <v>2</v>
      </c>
      <c r="CA391" s="60">
        <f t="shared" si="658"/>
        <v>0</v>
      </c>
      <c r="CB391" s="60">
        <f t="shared" si="658"/>
        <v>3</v>
      </c>
      <c r="CC391" s="60">
        <f t="shared" si="658"/>
        <v>2</v>
      </c>
      <c r="CD391" s="60">
        <f t="shared" si="658"/>
        <v>3</v>
      </c>
      <c r="CE391" s="61">
        <f t="shared" si="658"/>
        <v>1</v>
      </c>
      <c r="CL391" s="43"/>
      <c r="CM391" s="43"/>
      <c r="CN391" s="43"/>
      <c r="CO391" s="43" t="str">
        <f t="shared" si="659"/>
        <v/>
      </c>
      <c r="CP391" s="43" t="str">
        <f t="shared" si="659"/>
        <v/>
      </c>
      <c r="CQ391" s="43" t="str">
        <f t="shared" si="659"/>
        <v/>
      </c>
      <c r="CR391" s="43" t="str">
        <f t="shared" si="659"/>
        <v/>
      </c>
      <c r="CS391" s="43" t="str">
        <f t="shared" si="659"/>
        <v/>
      </c>
      <c r="CU391" s="58" t="str">
        <f t="shared" si="675"/>
        <v>A</v>
      </c>
      <c r="CV391" s="60" t="str">
        <f t="shared" si="675"/>
        <v>H</v>
      </c>
      <c r="CW391" s="59"/>
      <c r="CX391" s="60" t="str">
        <f t="shared" si="660"/>
        <v>D</v>
      </c>
      <c r="CY391" s="60" t="str">
        <f t="shared" si="660"/>
        <v>A</v>
      </c>
      <c r="CZ391" s="60" t="str">
        <f t="shared" si="660"/>
        <v>H</v>
      </c>
      <c r="DA391" s="60" t="str">
        <f t="shared" si="660"/>
        <v>A</v>
      </c>
      <c r="DB391" s="60" t="str">
        <f t="shared" si="660"/>
        <v>A</v>
      </c>
      <c r="DC391" s="60" t="str">
        <f t="shared" si="660"/>
        <v>A</v>
      </c>
      <c r="DD391" s="61" t="str">
        <f t="shared" si="660"/>
        <v>H</v>
      </c>
      <c r="DK391" s="43"/>
      <c r="DL391" s="43"/>
      <c r="DM391" s="43"/>
      <c r="DN391" s="21" t="str">
        <f t="shared" si="661"/>
        <v/>
      </c>
      <c r="DO391" s="21" t="str">
        <f t="shared" si="661"/>
        <v/>
      </c>
      <c r="DP391" s="21" t="str">
        <f t="shared" si="661"/>
        <v/>
      </c>
      <c r="DQ391" s="21" t="str">
        <f t="shared" si="661"/>
        <v/>
      </c>
      <c r="DR391" s="21" t="str">
        <f t="shared" si="661"/>
        <v/>
      </c>
      <c r="DT391" s="17" t="str">
        <f t="shared" si="662"/>
        <v>Cobham</v>
      </c>
      <c r="DU391" s="45">
        <f t="shared" si="676"/>
        <v>18</v>
      </c>
      <c r="DV391" s="46">
        <f t="shared" si="677"/>
        <v>3</v>
      </c>
      <c r="DW391" s="46">
        <f t="shared" si="678"/>
        <v>1</v>
      </c>
      <c r="DX391" s="46">
        <f t="shared" si="679"/>
        <v>5</v>
      </c>
      <c r="DY391" s="46">
        <f>COUNTIF(CW$389:CW$398,"A")</f>
        <v>2</v>
      </c>
      <c r="DZ391" s="46">
        <f>COUNTIF(CW$389:CW$398,"D")</f>
        <v>3</v>
      </c>
      <c r="EA391" s="46">
        <f>COUNTIF(CW$389:CW$398,"H")</f>
        <v>4</v>
      </c>
      <c r="EB391" s="45">
        <f t="shared" si="680"/>
        <v>5</v>
      </c>
      <c r="EC391" s="45">
        <f t="shared" si="663"/>
        <v>4</v>
      </c>
      <c r="ED391" s="45">
        <f t="shared" si="663"/>
        <v>9</v>
      </c>
      <c r="EE391" s="47">
        <f>SUM($AW391:$BT391)+SUM(BX$389:BX$398)</f>
        <v>28</v>
      </c>
      <c r="EF391" s="47">
        <f>SUM($BV391:$CS391)+SUM(AY$389:AY$398)</f>
        <v>33</v>
      </c>
      <c r="EG391" s="45">
        <f t="shared" si="681"/>
        <v>19</v>
      </c>
      <c r="EH391" s="47">
        <f t="shared" si="682"/>
        <v>-5</v>
      </c>
      <c r="EI391" s="44"/>
      <c r="EJ391" s="46">
        <f t="shared" si="664"/>
        <v>18</v>
      </c>
      <c r="EK391" s="46">
        <f t="shared" si="665"/>
        <v>5</v>
      </c>
      <c r="EL391" s="46">
        <f t="shared" si="666"/>
        <v>4</v>
      </c>
      <c r="EM391" s="46">
        <f t="shared" si="667"/>
        <v>9</v>
      </c>
      <c r="EN391" s="46">
        <f t="shared" si="668"/>
        <v>28</v>
      </c>
      <c r="EO391" s="46">
        <f t="shared" si="669"/>
        <v>33</v>
      </c>
      <c r="EP391" s="46">
        <f t="shared" si="670"/>
        <v>19</v>
      </c>
      <c r="EQ391" s="46">
        <f t="shared" si="671"/>
        <v>-5</v>
      </c>
      <c r="ES391" s="1">
        <f t="shared" si="683"/>
        <v>0</v>
      </c>
      <c r="ET391" s="1">
        <f t="shared" si="672"/>
        <v>0</v>
      </c>
      <c r="EU391" s="1">
        <f t="shared" si="672"/>
        <v>0</v>
      </c>
      <c r="EV391" s="1">
        <f t="shared" si="672"/>
        <v>0</v>
      </c>
      <c r="EW391" s="1">
        <f t="shared" si="672"/>
        <v>0</v>
      </c>
      <c r="EX391" s="1">
        <f t="shared" si="672"/>
        <v>0</v>
      </c>
      <c r="EY391" s="1">
        <f t="shared" si="672"/>
        <v>0</v>
      </c>
      <c r="EZ391" s="1">
        <f t="shared" si="672"/>
        <v>0</v>
      </c>
    </row>
    <row r="392" spans="1:164" x14ac:dyDescent="0.2">
      <c r="A392" s="1">
        <v>4</v>
      </c>
      <c r="B392" s="1" t="s">
        <v>523</v>
      </c>
      <c r="C392" s="21">
        <v>18</v>
      </c>
      <c r="D392" s="21">
        <v>9</v>
      </c>
      <c r="E392" s="21">
        <v>5</v>
      </c>
      <c r="F392" s="21">
        <v>4</v>
      </c>
      <c r="G392" s="21">
        <v>43</v>
      </c>
      <c r="H392" s="21">
        <v>21</v>
      </c>
      <c r="I392" s="18">
        <v>32</v>
      </c>
      <c r="J392" s="21">
        <v>22</v>
      </c>
      <c r="L392" s="48" t="s">
        <v>614</v>
      </c>
      <c r="M392" s="62" t="s">
        <v>121</v>
      </c>
      <c r="N392" s="53" t="s">
        <v>110</v>
      </c>
      <c r="O392" s="53" t="s">
        <v>121</v>
      </c>
      <c r="P392" s="50"/>
      <c r="Q392" s="53" t="s">
        <v>121</v>
      </c>
      <c r="R392" s="53" t="s">
        <v>643</v>
      </c>
      <c r="S392" s="52" t="s">
        <v>208</v>
      </c>
      <c r="T392" s="53" t="s">
        <v>141</v>
      </c>
      <c r="U392" s="53" t="s">
        <v>306</v>
      </c>
      <c r="V392" s="70" t="s">
        <v>146</v>
      </c>
      <c r="AA392" s="48" t="s">
        <v>614</v>
      </c>
      <c r="AB392" s="56" t="s">
        <v>430</v>
      </c>
      <c r="AC392" s="51" t="s">
        <v>593</v>
      </c>
      <c r="AD392" s="51" t="s">
        <v>133</v>
      </c>
      <c r="AE392" s="50"/>
      <c r="AF392" s="51" t="s">
        <v>620</v>
      </c>
      <c r="AG392" s="51" t="s">
        <v>594</v>
      </c>
      <c r="AH392" s="52" t="s">
        <v>534</v>
      </c>
      <c r="AI392" s="51" t="s">
        <v>136</v>
      </c>
      <c r="AJ392" s="51" t="s">
        <v>147</v>
      </c>
      <c r="AK392" s="57" t="s">
        <v>546</v>
      </c>
      <c r="AW392" s="58">
        <f t="shared" si="673"/>
        <v>2</v>
      </c>
      <c r="AX392" s="60">
        <f t="shared" si="673"/>
        <v>1</v>
      </c>
      <c r="AY392" s="60">
        <f t="shared" si="673"/>
        <v>2</v>
      </c>
      <c r="AZ392" s="59"/>
      <c r="BA392" s="60">
        <f t="shared" si="656"/>
        <v>2</v>
      </c>
      <c r="BB392" s="60">
        <f t="shared" si="656"/>
        <v>8</v>
      </c>
      <c r="BC392" s="60">
        <f t="shared" si="656"/>
        <v>1</v>
      </c>
      <c r="BD392" s="60">
        <f t="shared" si="656"/>
        <v>3</v>
      </c>
      <c r="BE392" s="60">
        <f t="shared" si="656"/>
        <v>5</v>
      </c>
      <c r="BF392" s="61">
        <f t="shared" si="656"/>
        <v>2</v>
      </c>
      <c r="BM392" s="43"/>
      <c r="BN392" s="43"/>
      <c r="BO392" s="43"/>
      <c r="BP392" s="43" t="str">
        <f t="shared" si="657"/>
        <v/>
      </c>
      <c r="BQ392" s="43" t="str">
        <f t="shared" si="657"/>
        <v/>
      </c>
      <c r="BR392" s="43" t="str">
        <f t="shared" si="657"/>
        <v/>
      </c>
      <c r="BS392" s="43" t="str">
        <f t="shared" si="657"/>
        <v/>
      </c>
      <c r="BT392" s="43" t="str">
        <f t="shared" si="657"/>
        <v/>
      </c>
      <c r="BU392" s="44"/>
      <c r="BV392" s="58">
        <f t="shared" si="674"/>
        <v>1</v>
      </c>
      <c r="BW392" s="60">
        <f t="shared" si="674"/>
        <v>1</v>
      </c>
      <c r="BX392" s="60">
        <f t="shared" si="674"/>
        <v>1</v>
      </c>
      <c r="BY392" s="59"/>
      <c r="BZ392" s="60">
        <f t="shared" si="658"/>
        <v>1</v>
      </c>
      <c r="CA392" s="60">
        <f t="shared" si="658"/>
        <v>0</v>
      </c>
      <c r="CB392" s="60">
        <f t="shared" si="658"/>
        <v>0</v>
      </c>
      <c r="CC392" s="60">
        <f t="shared" si="658"/>
        <v>2</v>
      </c>
      <c r="CD392" s="60">
        <f t="shared" si="658"/>
        <v>1</v>
      </c>
      <c r="CE392" s="61">
        <f t="shared" si="658"/>
        <v>0</v>
      </c>
      <c r="CL392" s="43"/>
      <c r="CM392" s="43"/>
      <c r="CN392" s="43"/>
      <c r="CO392" s="43" t="str">
        <f t="shared" si="659"/>
        <v/>
      </c>
      <c r="CP392" s="43" t="str">
        <f t="shared" si="659"/>
        <v/>
      </c>
      <c r="CQ392" s="43" t="str">
        <f t="shared" si="659"/>
        <v/>
      </c>
      <c r="CR392" s="43" t="str">
        <f t="shared" si="659"/>
        <v/>
      </c>
      <c r="CS392" s="43" t="str">
        <f t="shared" si="659"/>
        <v/>
      </c>
      <c r="CU392" s="58" t="str">
        <f t="shared" si="675"/>
        <v>H</v>
      </c>
      <c r="CV392" s="60" t="str">
        <f t="shared" si="675"/>
        <v>D</v>
      </c>
      <c r="CW392" s="60" t="str">
        <f t="shared" si="675"/>
        <v>H</v>
      </c>
      <c r="CX392" s="59"/>
      <c r="CY392" s="60" t="str">
        <f t="shared" si="660"/>
        <v>H</v>
      </c>
      <c r="CZ392" s="60" t="str">
        <f t="shared" si="660"/>
        <v>H</v>
      </c>
      <c r="DA392" s="60" t="str">
        <f t="shared" si="660"/>
        <v>H</v>
      </c>
      <c r="DB392" s="60" t="str">
        <f t="shared" si="660"/>
        <v>H</v>
      </c>
      <c r="DC392" s="60" t="str">
        <f t="shared" si="660"/>
        <v>H</v>
      </c>
      <c r="DD392" s="61" t="str">
        <f t="shared" si="660"/>
        <v>H</v>
      </c>
      <c r="DK392" s="43"/>
      <c r="DL392" s="43"/>
      <c r="DM392" s="43"/>
      <c r="DN392" s="21" t="str">
        <f t="shared" si="661"/>
        <v/>
      </c>
      <c r="DO392" s="21" t="str">
        <f t="shared" si="661"/>
        <v/>
      </c>
      <c r="DP392" s="21" t="str">
        <f t="shared" si="661"/>
        <v/>
      </c>
      <c r="DQ392" s="21" t="str">
        <f t="shared" si="661"/>
        <v/>
      </c>
      <c r="DR392" s="21" t="str">
        <f t="shared" si="661"/>
        <v/>
      </c>
      <c r="DT392" s="17" t="str">
        <f t="shared" si="662"/>
        <v>Colliers Wood United</v>
      </c>
      <c r="DU392" s="45">
        <f t="shared" si="676"/>
        <v>18</v>
      </c>
      <c r="DV392" s="46">
        <f t="shared" si="677"/>
        <v>8</v>
      </c>
      <c r="DW392" s="46">
        <f t="shared" si="678"/>
        <v>1</v>
      </c>
      <c r="DX392" s="46">
        <f t="shared" si="679"/>
        <v>0</v>
      </c>
      <c r="DY392" s="46">
        <f>COUNTIF(CX$389:CX$398,"A")</f>
        <v>5</v>
      </c>
      <c r="DZ392" s="46">
        <f>COUNTIF(CX$389:CX$398,"D")</f>
        <v>4</v>
      </c>
      <c r="EA392" s="46">
        <f>COUNTIF(CX$389:CX$398,"H")</f>
        <v>0</v>
      </c>
      <c r="EB392" s="45">
        <f t="shared" si="680"/>
        <v>13</v>
      </c>
      <c r="EC392" s="45">
        <f t="shared" si="663"/>
        <v>5</v>
      </c>
      <c r="ED392" s="45">
        <f t="shared" si="663"/>
        <v>0</v>
      </c>
      <c r="EE392" s="47">
        <f>SUM($AW392:$BT392)+SUM(BY$389:BY$398)</f>
        <v>38</v>
      </c>
      <c r="EF392" s="47">
        <f>SUM($BV392:$CS392)+SUM(AZ$389:AZ$398)</f>
        <v>12</v>
      </c>
      <c r="EG392" s="45">
        <f t="shared" si="681"/>
        <v>44</v>
      </c>
      <c r="EH392" s="47">
        <f t="shared" si="682"/>
        <v>26</v>
      </c>
      <c r="EI392" s="44"/>
      <c r="EJ392" s="46">
        <f t="shared" si="664"/>
        <v>18</v>
      </c>
      <c r="EK392" s="46">
        <f t="shared" si="665"/>
        <v>13</v>
      </c>
      <c r="EL392" s="46">
        <f t="shared" si="666"/>
        <v>5</v>
      </c>
      <c r="EM392" s="46">
        <f t="shared" si="667"/>
        <v>0</v>
      </c>
      <c r="EN392" s="46">
        <f t="shared" si="668"/>
        <v>38</v>
      </c>
      <c r="EO392" s="46">
        <f t="shared" si="669"/>
        <v>12</v>
      </c>
      <c r="EP392" s="46">
        <f t="shared" si="670"/>
        <v>44</v>
      </c>
      <c r="EQ392" s="46">
        <f t="shared" si="671"/>
        <v>26</v>
      </c>
      <c r="ES392" s="1">
        <f t="shared" si="683"/>
        <v>0</v>
      </c>
      <c r="ET392" s="1">
        <f t="shared" si="672"/>
        <v>0</v>
      </c>
      <c r="EU392" s="1">
        <f t="shared" si="672"/>
        <v>0</v>
      </c>
      <c r="EV392" s="1">
        <f t="shared" si="672"/>
        <v>0</v>
      </c>
      <c r="EW392" s="1">
        <f t="shared" si="672"/>
        <v>0</v>
      </c>
      <c r="EX392" s="1">
        <f t="shared" si="672"/>
        <v>0</v>
      </c>
      <c r="EY392" s="1">
        <f t="shared" si="672"/>
        <v>0</v>
      </c>
      <c r="EZ392" s="1">
        <f t="shared" si="672"/>
        <v>0</v>
      </c>
    </row>
    <row r="393" spans="1:164" x14ac:dyDescent="0.2">
      <c r="A393" s="1">
        <v>5</v>
      </c>
      <c r="B393" s="1" t="s">
        <v>321</v>
      </c>
      <c r="C393" s="21">
        <v>18</v>
      </c>
      <c r="D393" s="21">
        <v>7</v>
      </c>
      <c r="E393" s="21">
        <v>5</v>
      </c>
      <c r="F393" s="21">
        <v>6</v>
      </c>
      <c r="G393" s="21">
        <v>28</v>
      </c>
      <c r="H393" s="21">
        <v>27</v>
      </c>
      <c r="I393" s="18">
        <v>26</v>
      </c>
      <c r="J393" s="21">
        <v>1</v>
      </c>
      <c r="L393" s="48" t="s">
        <v>321</v>
      </c>
      <c r="M393" s="85" t="s">
        <v>110</v>
      </c>
      <c r="N393" s="86" t="s">
        <v>113</v>
      </c>
      <c r="O393" s="86" t="s">
        <v>244</v>
      </c>
      <c r="P393" s="53" t="s">
        <v>100</v>
      </c>
      <c r="Q393" s="50"/>
      <c r="R393" s="53" t="s">
        <v>146</v>
      </c>
      <c r="S393" s="52" t="s">
        <v>102</v>
      </c>
      <c r="T393" s="86" t="s">
        <v>287</v>
      </c>
      <c r="U393" s="86" t="s">
        <v>216</v>
      </c>
      <c r="V393" s="90" t="s">
        <v>230</v>
      </c>
      <c r="AA393" s="48" t="s">
        <v>321</v>
      </c>
      <c r="AB393" s="85"/>
      <c r="AC393" s="51" t="s">
        <v>439</v>
      </c>
      <c r="AD393" s="51" t="s">
        <v>428</v>
      </c>
      <c r="AE393" s="51" t="s">
        <v>435</v>
      </c>
      <c r="AF393" s="50"/>
      <c r="AG393" s="51" t="s">
        <v>415</v>
      </c>
      <c r="AH393" s="52" t="s">
        <v>430</v>
      </c>
      <c r="AI393" s="51" t="s">
        <v>369</v>
      </c>
      <c r="AJ393" s="51" t="s">
        <v>644</v>
      </c>
      <c r="AK393" s="57" t="s">
        <v>440</v>
      </c>
      <c r="AW393" s="58">
        <f t="shared" si="673"/>
        <v>1</v>
      </c>
      <c r="AX393" s="60">
        <f t="shared" si="673"/>
        <v>1</v>
      </c>
      <c r="AY393" s="60">
        <f t="shared" si="673"/>
        <v>0</v>
      </c>
      <c r="AZ393" s="60">
        <f t="shared" si="673"/>
        <v>2</v>
      </c>
      <c r="BA393" s="59"/>
      <c r="BB393" s="60">
        <f>(IF(R393="","",(IF(MID(R393,2,1)="-",LEFT(R393,1),LEFT(R393,2)))+0))</f>
        <v>2</v>
      </c>
      <c r="BC393" s="60">
        <f>(IF(S393="","",(IF(MID(S393,2,1)="-",LEFT(S393,1),LEFT(S393,2)))+0))</f>
        <v>3</v>
      </c>
      <c r="BD393" s="60">
        <f>(IF(T393="","",(IF(MID(T393,2,1)="-",LEFT(T393,1),LEFT(T393,2)))+0))</f>
        <v>2</v>
      </c>
      <c r="BE393" s="60">
        <f>(IF(U393="","",(IF(MID(U393,2,1)="-",LEFT(U393,1),LEFT(U393,2)))+0))</f>
        <v>0</v>
      </c>
      <c r="BF393" s="61">
        <f>(IF(V393="","",(IF(MID(V393,2,1)="-",LEFT(V393,1),LEFT(V393,2)))+0))</f>
        <v>1</v>
      </c>
      <c r="BM393" s="43"/>
      <c r="BN393" s="43"/>
      <c r="BO393" s="43"/>
      <c r="BP393" s="43" t="str">
        <f t="shared" si="657"/>
        <v/>
      </c>
      <c r="BQ393" s="43" t="str">
        <f t="shared" si="657"/>
        <v/>
      </c>
      <c r="BR393" s="43" t="str">
        <f t="shared" si="657"/>
        <v/>
      </c>
      <c r="BS393" s="43" t="str">
        <f t="shared" si="657"/>
        <v/>
      </c>
      <c r="BT393" s="43" t="str">
        <f t="shared" si="657"/>
        <v/>
      </c>
      <c r="BU393" s="44"/>
      <c r="BV393" s="58">
        <f t="shared" si="674"/>
        <v>1</v>
      </c>
      <c r="BW393" s="60">
        <f t="shared" si="674"/>
        <v>4</v>
      </c>
      <c r="BX393" s="60">
        <f t="shared" si="674"/>
        <v>0</v>
      </c>
      <c r="BY393" s="60">
        <f t="shared" si="674"/>
        <v>2</v>
      </c>
      <c r="BZ393" s="59"/>
      <c r="CA393" s="60">
        <f>(IF(R393="","",IF(RIGHT(R393,2)="10",RIGHT(R393,2),RIGHT(R393,1))+0))</f>
        <v>0</v>
      </c>
      <c r="CB393" s="60">
        <f>(IF(S393="","",IF(RIGHT(S393,2)="10",RIGHT(S393,2),RIGHT(S393,1))+0))</f>
        <v>0</v>
      </c>
      <c r="CC393" s="60">
        <f>(IF(T393="","",IF(RIGHT(T393,2)="10",RIGHT(T393,2),RIGHT(T393,1))+0))</f>
        <v>5</v>
      </c>
      <c r="CD393" s="60">
        <f>(IF(U393="","",IF(RIGHT(U393,2)="10",RIGHT(U393,2),RIGHT(U393,1))+0))</f>
        <v>2</v>
      </c>
      <c r="CE393" s="61">
        <f>(IF(V393="","",IF(RIGHT(V393,2)="10",RIGHT(V393,2),RIGHT(V393,1))+0))</f>
        <v>3</v>
      </c>
      <c r="CL393" s="43"/>
      <c r="CM393" s="43"/>
      <c r="CN393" s="43"/>
      <c r="CO393" s="43" t="str">
        <f t="shared" si="659"/>
        <v/>
      </c>
      <c r="CP393" s="43" t="str">
        <f t="shared" si="659"/>
        <v/>
      </c>
      <c r="CQ393" s="43" t="str">
        <f t="shared" si="659"/>
        <v/>
      </c>
      <c r="CR393" s="43" t="str">
        <f t="shared" si="659"/>
        <v/>
      </c>
      <c r="CS393" s="43" t="str">
        <f t="shared" si="659"/>
        <v/>
      </c>
      <c r="CU393" s="58" t="str">
        <f t="shared" si="675"/>
        <v>D</v>
      </c>
      <c r="CV393" s="60" t="str">
        <f t="shared" si="675"/>
        <v>A</v>
      </c>
      <c r="CW393" s="60" t="str">
        <f t="shared" si="675"/>
        <v>D</v>
      </c>
      <c r="CX393" s="60" t="str">
        <f t="shared" si="675"/>
        <v>D</v>
      </c>
      <c r="CY393" s="59"/>
      <c r="CZ393" s="60" t="str">
        <f>(IF(R393="","",IF(BB393&gt;CA393,"H",IF(BB393&lt;CA393,"A","D"))))</f>
        <v>H</v>
      </c>
      <c r="DA393" s="60" t="str">
        <f>(IF(S393="","",IF(BC393&gt;CB393,"H",IF(BC393&lt;CB393,"A","D"))))</f>
        <v>H</v>
      </c>
      <c r="DB393" s="60" t="str">
        <f>(IF(T393="","",IF(BD393&gt;CC393,"H",IF(BD393&lt;CC393,"A","D"))))</f>
        <v>A</v>
      </c>
      <c r="DC393" s="60" t="str">
        <f>(IF(U393="","",IF(BE393&gt;CD393,"H",IF(BE393&lt;CD393,"A","D"))))</f>
        <v>A</v>
      </c>
      <c r="DD393" s="61" t="str">
        <f>(IF(V393="","",IF(BF393&gt;CE393,"H",IF(BF393&lt;CE393,"A","D"))))</f>
        <v>A</v>
      </c>
      <c r="DK393" s="43"/>
      <c r="DL393" s="43"/>
      <c r="DM393" s="43"/>
      <c r="DN393" s="21" t="str">
        <f t="shared" si="661"/>
        <v/>
      </c>
      <c r="DO393" s="21" t="str">
        <f t="shared" si="661"/>
        <v/>
      </c>
      <c r="DP393" s="21" t="str">
        <f t="shared" si="661"/>
        <v/>
      </c>
      <c r="DQ393" s="21" t="str">
        <f t="shared" si="661"/>
        <v/>
      </c>
      <c r="DR393" s="21" t="str">
        <f t="shared" si="661"/>
        <v/>
      </c>
      <c r="DT393" s="17" t="str">
        <f t="shared" si="662"/>
        <v>Croydon</v>
      </c>
      <c r="DU393" s="45">
        <f t="shared" si="676"/>
        <v>18</v>
      </c>
      <c r="DV393" s="46">
        <f t="shared" si="677"/>
        <v>2</v>
      </c>
      <c r="DW393" s="46">
        <f t="shared" si="678"/>
        <v>3</v>
      </c>
      <c r="DX393" s="46">
        <f t="shared" si="679"/>
        <v>4</v>
      </c>
      <c r="DY393" s="46">
        <f>COUNTIF(CY$389:CY$398,"A")</f>
        <v>5</v>
      </c>
      <c r="DZ393" s="46">
        <f>COUNTIF(CY$389:CY$398,"D")</f>
        <v>2</v>
      </c>
      <c r="EA393" s="46">
        <f>COUNTIF(CY$389:CY$398,"H")</f>
        <v>2</v>
      </c>
      <c r="EB393" s="45">
        <f t="shared" si="680"/>
        <v>7</v>
      </c>
      <c r="EC393" s="45">
        <f t="shared" si="663"/>
        <v>5</v>
      </c>
      <c r="ED393" s="45">
        <f t="shared" si="663"/>
        <v>6</v>
      </c>
      <c r="EE393" s="47">
        <f>SUM($AW393:$BT393)+SUM(BZ$389:BZ$398)</f>
        <v>28</v>
      </c>
      <c r="EF393" s="47">
        <f>SUM($BV393:$CS393)+SUM(BA$389:BA$398)</f>
        <v>27</v>
      </c>
      <c r="EG393" s="45">
        <f t="shared" si="681"/>
        <v>26</v>
      </c>
      <c r="EH393" s="47">
        <f t="shared" si="682"/>
        <v>1</v>
      </c>
      <c r="EI393" s="44"/>
      <c r="EJ393" s="46">
        <f t="shared" si="664"/>
        <v>18</v>
      </c>
      <c r="EK393" s="46">
        <f t="shared" si="665"/>
        <v>7</v>
      </c>
      <c r="EL393" s="46">
        <f t="shared" si="666"/>
        <v>5</v>
      </c>
      <c r="EM393" s="46">
        <f t="shared" si="667"/>
        <v>6</v>
      </c>
      <c r="EN393" s="46">
        <f t="shared" si="668"/>
        <v>28</v>
      </c>
      <c r="EO393" s="46">
        <f t="shared" si="669"/>
        <v>27</v>
      </c>
      <c r="EP393" s="46">
        <f t="shared" si="670"/>
        <v>26</v>
      </c>
      <c r="EQ393" s="46">
        <f t="shared" si="671"/>
        <v>1</v>
      </c>
      <c r="ES393" s="1">
        <f t="shared" si="683"/>
        <v>0</v>
      </c>
      <c r="ET393" s="1">
        <f t="shared" si="672"/>
        <v>0</v>
      </c>
      <c r="EU393" s="1">
        <f t="shared" si="672"/>
        <v>0</v>
      </c>
      <c r="EV393" s="1">
        <f t="shared" si="672"/>
        <v>0</v>
      </c>
      <c r="EW393" s="1">
        <f t="shared" si="672"/>
        <v>0</v>
      </c>
      <c r="EX393" s="1">
        <f t="shared" si="672"/>
        <v>0</v>
      </c>
      <c r="EY393" s="1">
        <f t="shared" si="672"/>
        <v>0</v>
      </c>
      <c r="EZ393" s="1">
        <f t="shared" si="672"/>
        <v>0</v>
      </c>
    </row>
    <row r="394" spans="1:164" x14ac:dyDescent="0.2">
      <c r="A394" s="1">
        <v>6</v>
      </c>
      <c r="B394" s="1" t="s">
        <v>626</v>
      </c>
      <c r="C394" s="21">
        <v>18</v>
      </c>
      <c r="D394" s="21">
        <v>7</v>
      </c>
      <c r="E394" s="21">
        <v>2</v>
      </c>
      <c r="F394" s="21">
        <v>9</v>
      </c>
      <c r="G394" s="21">
        <v>41</v>
      </c>
      <c r="H394" s="21">
        <v>42</v>
      </c>
      <c r="I394" s="18">
        <v>23</v>
      </c>
      <c r="J394" s="21">
        <v>-1</v>
      </c>
      <c r="L394" s="48" t="s">
        <v>426</v>
      </c>
      <c r="M394" s="62" t="s">
        <v>123</v>
      </c>
      <c r="N394" s="53" t="s">
        <v>185</v>
      </c>
      <c r="O394" s="53" t="s">
        <v>205</v>
      </c>
      <c r="P394" s="53" t="s">
        <v>113</v>
      </c>
      <c r="Q394" s="142" t="s">
        <v>244</v>
      </c>
      <c r="R394" s="50"/>
      <c r="S394" s="52" t="s">
        <v>109</v>
      </c>
      <c r="T394" s="53" t="s">
        <v>287</v>
      </c>
      <c r="U394" s="53" t="s">
        <v>645</v>
      </c>
      <c r="V394" s="70" t="s">
        <v>113</v>
      </c>
      <c r="AA394" s="48" t="s">
        <v>426</v>
      </c>
      <c r="AB394" s="56" t="s">
        <v>181</v>
      </c>
      <c r="AC394" s="51" t="s">
        <v>198</v>
      </c>
      <c r="AD394" s="51" t="s">
        <v>499</v>
      </c>
      <c r="AE394" s="51" t="s">
        <v>542</v>
      </c>
      <c r="AF394" s="142"/>
      <c r="AG394" s="50"/>
      <c r="AH394" s="52" t="s">
        <v>409</v>
      </c>
      <c r="AI394" s="51" t="s">
        <v>180</v>
      </c>
      <c r="AJ394" s="51" t="s">
        <v>179</v>
      </c>
      <c r="AK394" s="57" t="s">
        <v>291</v>
      </c>
      <c r="AW394" s="58">
        <f t="shared" si="673"/>
        <v>3</v>
      </c>
      <c r="AX394" s="60">
        <f t="shared" si="673"/>
        <v>0</v>
      </c>
      <c r="AY394" s="60">
        <f t="shared" si="673"/>
        <v>2</v>
      </c>
      <c r="AZ394" s="60">
        <f t="shared" si="673"/>
        <v>1</v>
      </c>
      <c r="BA394" s="60">
        <f>(IF(Q394="","",(IF(MID(Q394,2,1)="-",LEFT(Q394,1),LEFT(Q394,2)))+0))</f>
        <v>0</v>
      </c>
      <c r="BB394" s="59"/>
      <c r="BC394" s="60">
        <f>(IF(S394="","",(IF(MID(S394,2,1)="-",LEFT(S394,1),LEFT(S394,2)))+0))</f>
        <v>1</v>
      </c>
      <c r="BD394" s="60">
        <f>(IF(T394="","",(IF(MID(T394,2,1)="-",LEFT(T394,1),LEFT(T394,2)))+0))</f>
        <v>2</v>
      </c>
      <c r="BE394" s="60">
        <f>(IF(U394="","",(IF(MID(U394,2,1)="-",LEFT(U394,1),LEFT(U394,2)))+0))</f>
        <v>1</v>
      </c>
      <c r="BF394" s="61">
        <f>(IF(V394="","",(IF(MID(V394,2,1)="-",LEFT(V394,1),LEFT(V394,2)))+0))</f>
        <v>1</v>
      </c>
      <c r="BM394" s="43"/>
      <c r="BN394" s="43"/>
      <c r="BO394" s="43"/>
      <c r="BP394" s="43" t="str">
        <f t="shared" si="657"/>
        <v/>
      </c>
      <c r="BQ394" s="43" t="str">
        <f t="shared" si="657"/>
        <v/>
      </c>
      <c r="BR394" s="43" t="str">
        <f t="shared" si="657"/>
        <v/>
      </c>
      <c r="BS394" s="43" t="str">
        <f t="shared" si="657"/>
        <v/>
      </c>
      <c r="BT394" s="43" t="str">
        <f t="shared" si="657"/>
        <v/>
      </c>
      <c r="BU394" s="44"/>
      <c r="BV394" s="58">
        <f t="shared" si="674"/>
        <v>1</v>
      </c>
      <c r="BW394" s="60">
        <f t="shared" si="674"/>
        <v>4</v>
      </c>
      <c r="BX394" s="60">
        <f t="shared" si="674"/>
        <v>8</v>
      </c>
      <c r="BY394" s="60">
        <f t="shared" si="674"/>
        <v>4</v>
      </c>
      <c r="BZ394" s="60">
        <f>(IF(Q394="","",IF(RIGHT(Q394,2)="10",RIGHT(Q394,2),RIGHT(Q394,1))+0))</f>
        <v>0</v>
      </c>
      <c r="CA394" s="59"/>
      <c r="CB394" s="60">
        <f>(IF(S394="","",IF(RIGHT(S394,2)="10",RIGHT(S394,2),RIGHT(S394,1))+0))</f>
        <v>5</v>
      </c>
      <c r="CC394" s="60">
        <f>(IF(T394="","",IF(RIGHT(T394,2)="10",RIGHT(T394,2),RIGHT(T394,1))+0))</f>
        <v>5</v>
      </c>
      <c r="CD394" s="60">
        <f>(IF(U394="","",IF(RIGHT(U394,2)="10",RIGHT(U394,2),RIGHT(U394,1))+0))</f>
        <v>9</v>
      </c>
      <c r="CE394" s="61">
        <f>(IF(V394="","",IF(RIGHT(V394,2)="10",RIGHT(V394,2),RIGHT(V394,1))+0))</f>
        <v>4</v>
      </c>
      <c r="CL394" s="43"/>
      <c r="CM394" s="43"/>
      <c r="CN394" s="43"/>
      <c r="CO394" s="43" t="str">
        <f t="shared" si="659"/>
        <v/>
      </c>
      <c r="CP394" s="43" t="str">
        <f t="shared" si="659"/>
        <v/>
      </c>
      <c r="CQ394" s="43" t="str">
        <f t="shared" si="659"/>
        <v/>
      </c>
      <c r="CR394" s="43" t="str">
        <f t="shared" si="659"/>
        <v/>
      </c>
      <c r="CS394" s="43" t="str">
        <f t="shared" si="659"/>
        <v/>
      </c>
      <c r="CU394" s="58" t="str">
        <f t="shared" si="675"/>
        <v>H</v>
      </c>
      <c r="CV394" s="60" t="str">
        <f t="shared" si="675"/>
        <v>A</v>
      </c>
      <c r="CW394" s="60" t="str">
        <f t="shared" si="675"/>
        <v>A</v>
      </c>
      <c r="CX394" s="60" t="str">
        <f t="shared" si="675"/>
        <v>A</v>
      </c>
      <c r="CY394" s="60" t="str">
        <f>(IF(Q394="","",IF(BA394&gt;BZ394,"H",IF(BA394&lt;BZ394,"A","D"))))</f>
        <v>D</v>
      </c>
      <c r="CZ394" s="59"/>
      <c r="DA394" s="60" t="str">
        <f>(IF(S394="","",IF(BC394&gt;CB394,"H",IF(BC394&lt;CB394,"A","D"))))</f>
        <v>A</v>
      </c>
      <c r="DB394" s="60" t="str">
        <f>(IF(T394="","",IF(BD394&gt;CC394,"H",IF(BD394&lt;CC394,"A","D"))))</f>
        <v>A</v>
      </c>
      <c r="DC394" s="60" t="str">
        <f>(IF(U394="","",IF(BE394&gt;CD394,"H",IF(BE394&lt;CD394,"A","D"))))</f>
        <v>A</v>
      </c>
      <c r="DD394" s="61" t="str">
        <f>(IF(V394="","",IF(BF394&gt;CE394,"H",IF(BF394&lt;CE394,"A","D"))))</f>
        <v>A</v>
      </c>
      <c r="DK394" s="43"/>
      <c r="DL394" s="43"/>
      <c r="DM394" s="43"/>
      <c r="DN394" s="21" t="str">
        <f t="shared" si="661"/>
        <v/>
      </c>
      <c r="DO394" s="21" t="str">
        <f t="shared" si="661"/>
        <v/>
      </c>
      <c r="DP394" s="21" t="str">
        <f t="shared" si="661"/>
        <v/>
      </c>
      <c r="DQ394" s="21" t="str">
        <f t="shared" si="661"/>
        <v/>
      </c>
      <c r="DR394" s="21" t="str">
        <f t="shared" si="661"/>
        <v/>
      </c>
      <c r="DT394" s="17" t="str">
        <f t="shared" si="662"/>
        <v>Dorking</v>
      </c>
      <c r="DU394" s="45">
        <f t="shared" si="676"/>
        <v>18</v>
      </c>
      <c r="DV394" s="46">
        <f t="shared" si="677"/>
        <v>1</v>
      </c>
      <c r="DW394" s="46">
        <f t="shared" si="678"/>
        <v>1</v>
      </c>
      <c r="DX394" s="46">
        <f t="shared" si="679"/>
        <v>7</v>
      </c>
      <c r="DY394" s="46">
        <f>COUNTIF(CZ$389:CZ$398,"A")</f>
        <v>1</v>
      </c>
      <c r="DZ394" s="46">
        <f>COUNTIF(CZ$389:CZ$398,"D")</f>
        <v>0</v>
      </c>
      <c r="EA394" s="46">
        <f>COUNTIF(CZ$389:CZ$398,"H")</f>
        <v>8</v>
      </c>
      <c r="EB394" s="45">
        <f t="shared" si="680"/>
        <v>2</v>
      </c>
      <c r="EC394" s="45">
        <f t="shared" si="663"/>
        <v>1</v>
      </c>
      <c r="ED394" s="45">
        <f t="shared" si="663"/>
        <v>15</v>
      </c>
      <c r="EE394" s="47">
        <f>SUM($AW394:$BT394)+SUM(CA$389:CA$398)</f>
        <v>18</v>
      </c>
      <c r="EF394" s="47">
        <f>SUM($BV394:$CS394)+SUM(BB$389:BB$398)</f>
        <v>91</v>
      </c>
      <c r="EG394" s="45">
        <f t="shared" si="681"/>
        <v>7</v>
      </c>
      <c r="EH394" s="47">
        <f t="shared" si="682"/>
        <v>-73</v>
      </c>
      <c r="EI394" s="44"/>
      <c r="EJ394" s="46">
        <f t="shared" si="664"/>
        <v>18</v>
      </c>
      <c r="EK394" s="46">
        <f t="shared" si="665"/>
        <v>2</v>
      </c>
      <c r="EL394" s="46">
        <f t="shared" si="666"/>
        <v>1</v>
      </c>
      <c r="EM394" s="46">
        <f t="shared" si="667"/>
        <v>15</v>
      </c>
      <c r="EN394" s="46">
        <f t="shared" si="668"/>
        <v>18</v>
      </c>
      <c r="EO394" s="46">
        <f t="shared" si="669"/>
        <v>91</v>
      </c>
      <c r="EP394" s="46">
        <f t="shared" si="670"/>
        <v>7</v>
      </c>
      <c r="EQ394" s="46">
        <f t="shared" si="671"/>
        <v>-73</v>
      </c>
      <c r="ES394" s="1">
        <f t="shared" si="683"/>
        <v>0</v>
      </c>
      <c r="ET394" s="1">
        <f t="shared" si="672"/>
        <v>0</v>
      </c>
      <c r="EU394" s="1">
        <f t="shared" si="672"/>
        <v>0</v>
      </c>
      <c r="EV394" s="1">
        <f t="shared" si="672"/>
        <v>0</v>
      </c>
      <c r="EW394" s="1">
        <f t="shared" si="672"/>
        <v>0</v>
      </c>
      <c r="EX394" s="1">
        <f t="shared" si="672"/>
        <v>0</v>
      </c>
      <c r="EY394" s="1">
        <f t="shared" si="672"/>
        <v>0</v>
      </c>
      <c r="EZ394" s="1">
        <f t="shared" si="672"/>
        <v>0</v>
      </c>
    </row>
    <row r="395" spans="1:164" x14ac:dyDescent="0.2">
      <c r="A395" s="1">
        <v>7</v>
      </c>
      <c r="B395" s="1" t="s">
        <v>525</v>
      </c>
      <c r="C395" s="21">
        <v>18</v>
      </c>
      <c r="D395" s="21">
        <v>5</v>
      </c>
      <c r="E395" s="21">
        <v>4</v>
      </c>
      <c r="F395" s="21">
        <v>9</v>
      </c>
      <c r="G395" s="21">
        <v>28</v>
      </c>
      <c r="H395" s="21">
        <v>33</v>
      </c>
      <c r="I395" s="18">
        <v>19</v>
      </c>
      <c r="J395" s="21">
        <v>-5</v>
      </c>
      <c r="L395" s="64" t="s">
        <v>274</v>
      </c>
      <c r="M395" s="65" t="s">
        <v>184</v>
      </c>
      <c r="N395" s="52" t="s">
        <v>139</v>
      </c>
      <c r="O395" s="52" t="s">
        <v>113</v>
      </c>
      <c r="P395" s="52" t="s">
        <v>131</v>
      </c>
      <c r="Q395" s="52" t="s">
        <v>121</v>
      </c>
      <c r="R395" s="52" t="s">
        <v>185</v>
      </c>
      <c r="S395" s="50"/>
      <c r="T395" s="52" t="s">
        <v>110</v>
      </c>
      <c r="U395" s="52" t="s">
        <v>129</v>
      </c>
      <c r="V395" s="67" t="s">
        <v>131</v>
      </c>
      <c r="AA395" s="64" t="s">
        <v>274</v>
      </c>
      <c r="AB395" s="65" t="s">
        <v>449</v>
      </c>
      <c r="AC395" s="52" t="s">
        <v>171</v>
      </c>
      <c r="AD395" s="52" t="s">
        <v>640</v>
      </c>
      <c r="AE395" s="52" t="s">
        <v>534</v>
      </c>
      <c r="AF395" s="52" t="s">
        <v>181</v>
      </c>
      <c r="AG395" s="52" t="s">
        <v>218</v>
      </c>
      <c r="AH395" s="50"/>
      <c r="AI395" s="52" t="s">
        <v>434</v>
      </c>
      <c r="AJ395" s="52" t="s">
        <v>291</v>
      </c>
      <c r="AK395" s="67" t="s">
        <v>366</v>
      </c>
      <c r="AW395" s="58">
        <f t="shared" si="673"/>
        <v>1</v>
      </c>
      <c r="AX395" s="60">
        <f t="shared" si="673"/>
        <v>0</v>
      </c>
      <c r="AY395" s="60">
        <f t="shared" si="673"/>
        <v>1</v>
      </c>
      <c r="AZ395" s="60">
        <f t="shared" si="673"/>
        <v>0</v>
      </c>
      <c r="BA395" s="60">
        <f>(IF(Q395="","",(IF(MID(Q395,2,1)="-",LEFT(Q395,1),LEFT(Q395,2)))+0))</f>
        <v>2</v>
      </c>
      <c r="BB395" s="60">
        <f>(IF(R395="","",(IF(MID(R395,2,1)="-",LEFT(R395,1),LEFT(R395,2)))+0))</f>
        <v>0</v>
      </c>
      <c r="BC395" s="59"/>
      <c r="BD395" s="60">
        <f>(IF(T395="","",(IF(MID(T395,2,1)="-",LEFT(T395,1),LEFT(T395,2)))+0))</f>
        <v>1</v>
      </c>
      <c r="BE395" s="60">
        <f>(IF(U395="","",(IF(MID(U395,2,1)="-",LEFT(U395,1),LEFT(U395,2)))+0))</f>
        <v>2</v>
      </c>
      <c r="BF395" s="61">
        <f>(IF(V395="","",(IF(MID(V395,2,1)="-",LEFT(V395,1),LEFT(V395,2)))+0))</f>
        <v>0</v>
      </c>
      <c r="BM395" s="43"/>
      <c r="BN395" s="43"/>
      <c r="BO395" s="43"/>
      <c r="BP395" s="43" t="str">
        <f t="shared" si="657"/>
        <v/>
      </c>
      <c r="BQ395" s="43" t="str">
        <f t="shared" si="657"/>
        <v/>
      </c>
      <c r="BR395" s="43" t="str">
        <f t="shared" si="657"/>
        <v/>
      </c>
      <c r="BS395" s="43" t="str">
        <f t="shared" si="657"/>
        <v/>
      </c>
      <c r="BT395" s="43" t="str">
        <f t="shared" si="657"/>
        <v/>
      </c>
      <c r="BU395" s="44"/>
      <c r="BV395" s="58">
        <f t="shared" si="674"/>
        <v>2</v>
      </c>
      <c r="BW395" s="60">
        <f t="shared" si="674"/>
        <v>3</v>
      </c>
      <c r="BX395" s="60">
        <f t="shared" si="674"/>
        <v>4</v>
      </c>
      <c r="BY395" s="60">
        <f t="shared" si="674"/>
        <v>1</v>
      </c>
      <c r="BZ395" s="60">
        <f>(IF(Q395="","",IF(RIGHT(Q395,2)="10",RIGHT(Q395,2),RIGHT(Q395,1))+0))</f>
        <v>1</v>
      </c>
      <c r="CA395" s="60">
        <f>(IF(R395="","",IF(RIGHT(R395,2)="10",RIGHT(R395,2),RIGHT(R395,1))+0))</f>
        <v>4</v>
      </c>
      <c r="CB395" s="59"/>
      <c r="CC395" s="60">
        <f>(IF(T395="","",IF(RIGHT(T395,2)="10",RIGHT(T395,2),RIGHT(T395,1))+0))</f>
        <v>1</v>
      </c>
      <c r="CD395" s="60">
        <f>(IF(U395="","",IF(RIGHT(U395,2)="10",RIGHT(U395,2),RIGHT(U395,1))+0))</f>
        <v>4</v>
      </c>
      <c r="CE395" s="61">
        <f>(IF(V395="","",IF(RIGHT(V395,2)="10",RIGHT(V395,2),RIGHT(V395,1))+0))</f>
        <v>1</v>
      </c>
      <c r="CL395" s="43"/>
      <c r="CM395" s="43"/>
      <c r="CN395" s="43"/>
      <c r="CO395" s="43" t="str">
        <f t="shared" si="659"/>
        <v/>
      </c>
      <c r="CP395" s="43" t="str">
        <f t="shared" si="659"/>
        <v/>
      </c>
      <c r="CQ395" s="43" t="str">
        <f t="shared" si="659"/>
        <v/>
      </c>
      <c r="CR395" s="43" t="str">
        <f t="shared" si="659"/>
        <v/>
      </c>
      <c r="CS395" s="43" t="str">
        <f t="shared" si="659"/>
        <v/>
      </c>
      <c r="CU395" s="58" t="str">
        <f t="shared" si="675"/>
        <v>A</v>
      </c>
      <c r="CV395" s="60" t="str">
        <f t="shared" si="675"/>
        <v>A</v>
      </c>
      <c r="CW395" s="60" t="str">
        <f t="shared" si="675"/>
        <v>A</v>
      </c>
      <c r="CX395" s="60" t="str">
        <f t="shared" si="675"/>
        <v>A</v>
      </c>
      <c r="CY395" s="60" t="str">
        <f>(IF(Q395="","",IF(BA395&gt;BZ395,"H",IF(BA395&lt;BZ395,"A","D"))))</f>
        <v>H</v>
      </c>
      <c r="CZ395" s="60" t="str">
        <f>(IF(R395="","",IF(BB395&gt;CA395,"H",IF(BB395&lt;CA395,"A","D"))))</f>
        <v>A</v>
      </c>
      <c r="DA395" s="59"/>
      <c r="DB395" s="60" t="str">
        <f>(IF(T395="","",IF(BD395&gt;CC395,"H",IF(BD395&lt;CC395,"A","D"))))</f>
        <v>D</v>
      </c>
      <c r="DC395" s="60" t="str">
        <f>(IF(U395="","",IF(BE395&gt;CD395,"H",IF(BE395&lt;CD395,"A","D"))))</f>
        <v>A</v>
      </c>
      <c r="DD395" s="61" t="str">
        <f>(IF(V395="","",IF(BF395&gt;CE395,"H",IF(BF395&lt;CE395,"A","D"))))</f>
        <v>A</v>
      </c>
      <c r="DK395" s="43"/>
      <c r="DL395" s="43"/>
      <c r="DM395" s="43"/>
      <c r="DN395" s="21" t="str">
        <f t="shared" si="661"/>
        <v/>
      </c>
      <c r="DO395" s="21" t="str">
        <f t="shared" si="661"/>
        <v/>
      </c>
      <c r="DP395" s="21" t="str">
        <f t="shared" si="661"/>
        <v/>
      </c>
      <c r="DQ395" s="21" t="str">
        <f t="shared" si="661"/>
        <v/>
      </c>
      <c r="DR395" s="21" t="str">
        <f t="shared" si="661"/>
        <v/>
      </c>
      <c r="DT395" s="17" t="str">
        <f t="shared" si="662"/>
        <v>Epsom &amp; Ewell</v>
      </c>
      <c r="DU395" s="45">
        <f t="shared" si="676"/>
        <v>18</v>
      </c>
      <c r="DV395" s="46">
        <f t="shared" si="677"/>
        <v>1</v>
      </c>
      <c r="DW395" s="46">
        <f t="shared" si="678"/>
        <v>1</v>
      </c>
      <c r="DX395" s="46">
        <f t="shared" si="679"/>
        <v>7</v>
      </c>
      <c r="DY395" s="46">
        <f>COUNTIF(DA$389:DA$398,"A")</f>
        <v>2</v>
      </c>
      <c r="DZ395" s="46">
        <f>COUNTIF(DA$389:DA$398,"D")</f>
        <v>1</v>
      </c>
      <c r="EA395" s="46">
        <f>COUNTIF(DA$389:DA$398,"H")</f>
        <v>6</v>
      </c>
      <c r="EB395" s="45">
        <f t="shared" si="680"/>
        <v>3</v>
      </c>
      <c r="EC395" s="45">
        <f t="shared" si="663"/>
        <v>2</v>
      </c>
      <c r="ED395" s="45">
        <f t="shared" si="663"/>
        <v>13</v>
      </c>
      <c r="EE395" s="47">
        <f>SUM($AW395:$BT395)+SUM(CB$389:CB$398)</f>
        <v>18</v>
      </c>
      <c r="EF395" s="47">
        <f>SUM($BV395:$CS395)+SUM(BC$389:BC$398)</f>
        <v>36</v>
      </c>
      <c r="EG395" s="45">
        <f t="shared" si="681"/>
        <v>11</v>
      </c>
      <c r="EH395" s="47">
        <f t="shared" si="682"/>
        <v>-18</v>
      </c>
      <c r="EI395" s="44"/>
      <c r="EJ395" s="46">
        <f t="shared" si="664"/>
        <v>18</v>
      </c>
      <c r="EK395" s="46">
        <f t="shared" si="665"/>
        <v>3</v>
      </c>
      <c r="EL395" s="46">
        <f t="shared" si="666"/>
        <v>2</v>
      </c>
      <c r="EM395" s="46">
        <f t="shared" si="667"/>
        <v>13</v>
      </c>
      <c r="EN395" s="46">
        <f t="shared" si="668"/>
        <v>18</v>
      </c>
      <c r="EO395" s="46">
        <f t="shared" si="669"/>
        <v>36</v>
      </c>
      <c r="EP395" s="46">
        <f t="shared" si="670"/>
        <v>11</v>
      </c>
      <c r="EQ395" s="46">
        <f t="shared" si="671"/>
        <v>-18</v>
      </c>
      <c r="ES395" s="1">
        <f t="shared" si="683"/>
        <v>0</v>
      </c>
      <c r="ET395" s="1">
        <f t="shared" si="672"/>
        <v>0</v>
      </c>
      <c r="EU395" s="1">
        <f t="shared" si="672"/>
        <v>0</v>
      </c>
      <c r="EV395" s="1">
        <f t="shared" si="672"/>
        <v>0</v>
      </c>
      <c r="EW395" s="1">
        <f t="shared" si="672"/>
        <v>0</v>
      </c>
      <c r="EX395" s="1">
        <f t="shared" si="672"/>
        <v>0</v>
      </c>
      <c r="EY395" s="1">
        <f t="shared" si="672"/>
        <v>0</v>
      </c>
      <c r="EZ395" s="1">
        <f t="shared" si="672"/>
        <v>0</v>
      </c>
    </row>
    <row r="396" spans="1:164" x14ac:dyDescent="0.2">
      <c r="A396" s="1">
        <v>8</v>
      </c>
      <c r="B396" s="1" t="s">
        <v>634</v>
      </c>
      <c r="C396" s="21">
        <v>18</v>
      </c>
      <c r="D396" s="21">
        <v>5</v>
      </c>
      <c r="E396" s="21">
        <v>4</v>
      </c>
      <c r="F396" s="21">
        <v>9</v>
      </c>
      <c r="G396" s="21">
        <v>29</v>
      </c>
      <c r="H396" s="21">
        <v>36</v>
      </c>
      <c r="I396" s="18">
        <v>19</v>
      </c>
      <c r="J396" s="21">
        <v>-7</v>
      </c>
      <c r="L396" s="48" t="s">
        <v>358</v>
      </c>
      <c r="M396" s="85" t="s">
        <v>191</v>
      </c>
      <c r="N396" s="86" t="s">
        <v>146</v>
      </c>
      <c r="O396" s="86" t="s">
        <v>110</v>
      </c>
      <c r="P396" s="53" t="s">
        <v>184</v>
      </c>
      <c r="Q396" s="86" t="s">
        <v>109</v>
      </c>
      <c r="R396" s="53" t="s">
        <v>646</v>
      </c>
      <c r="S396" s="52" t="s">
        <v>146</v>
      </c>
      <c r="T396" s="50"/>
      <c r="U396" s="86" t="s">
        <v>150</v>
      </c>
      <c r="V396" s="90" t="s">
        <v>113</v>
      </c>
      <c r="AA396" s="48" t="s">
        <v>358</v>
      </c>
      <c r="AB396" s="56" t="s">
        <v>218</v>
      </c>
      <c r="AC396" s="51" t="s">
        <v>629</v>
      </c>
      <c r="AD396" s="51" t="s">
        <v>207</v>
      </c>
      <c r="AE396" s="53"/>
      <c r="AF396" s="51" t="s">
        <v>409</v>
      </c>
      <c r="AG396" s="51" t="s">
        <v>200</v>
      </c>
      <c r="AH396" s="52" t="s">
        <v>179</v>
      </c>
      <c r="AI396" s="50"/>
      <c r="AJ396" s="51" t="s">
        <v>195</v>
      </c>
      <c r="AK396" s="57" t="s">
        <v>639</v>
      </c>
      <c r="AW396" s="58">
        <f t="shared" si="673"/>
        <v>6</v>
      </c>
      <c r="AX396" s="60">
        <f t="shared" si="673"/>
        <v>2</v>
      </c>
      <c r="AY396" s="60">
        <f t="shared" si="673"/>
        <v>1</v>
      </c>
      <c r="AZ396" s="60">
        <f t="shared" si="673"/>
        <v>1</v>
      </c>
      <c r="BA396" s="60">
        <f>(IF(Q396="","",(IF(MID(Q396,2,1)="-",LEFT(Q396,1),LEFT(Q396,2)))+0))</f>
        <v>1</v>
      </c>
      <c r="BB396" s="60">
        <f>(IF(R396="","",(IF(MID(R396,2,1)="-",LEFT(R396,1),LEFT(R396,2)))+0))</f>
        <v>9</v>
      </c>
      <c r="BC396" s="60">
        <f>(IF(S396="","",(IF(MID(S396,2,1)="-",LEFT(S396,1),LEFT(S396,2)))+0))</f>
        <v>2</v>
      </c>
      <c r="BD396" s="59"/>
      <c r="BE396" s="60">
        <f>(IF(U396="","",(IF(MID(U396,2,1)="-",LEFT(U396,1),LEFT(U396,2)))+0))</f>
        <v>4</v>
      </c>
      <c r="BF396" s="61">
        <f>(IF(V396="","",(IF(MID(V396,2,1)="-",LEFT(V396,1),LEFT(V396,2)))+0))</f>
        <v>1</v>
      </c>
      <c r="BM396" s="43"/>
      <c r="BN396" s="43"/>
      <c r="BO396" s="43"/>
      <c r="BP396" s="43" t="str">
        <f t="shared" si="657"/>
        <v/>
      </c>
      <c r="BQ396" s="43" t="str">
        <f t="shared" si="657"/>
        <v/>
      </c>
      <c r="BR396" s="43" t="str">
        <f t="shared" si="657"/>
        <v/>
      </c>
      <c r="BS396" s="43" t="str">
        <f t="shared" si="657"/>
        <v/>
      </c>
      <c r="BT396" s="43" t="str">
        <f t="shared" si="657"/>
        <v/>
      </c>
      <c r="BU396" s="44"/>
      <c r="BV396" s="58">
        <f t="shared" si="674"/>
        <v>4</v>
      </c>
      <c r="BW396" s="60">
        <f t="shared" si="674"/>
        <v>0</v>
      </c>
      <c r="BX396" s="60">
        <f t="shared" si="674"/>
        <v>1</v>
      </c>
      <c r="BY396" s="60">
        <f t="shared" si="674"/>
        <v>2</v>
      </c>
      <c r="BZ396" s="60">
        <f>(IF(Q396="","",IF(RIGHT(Q396,2)="10",RIGHT(Q396,2),RIGHT(Q396,1))+0))</f>
        <v>5</v>
      </c>
      <c r="CA396" s="60">
        <f>(IF(R396="","",IF(RIGHT(R396,2)="10",RIGHT(R396,2),RIGHT(R396,1))+0))</f>
        <v>1</v>
      </c>
      <c r="CB396" s="60">
        <f>(IF(S396="","",IF(RIGHT(S396,2)="10",RIGHT(S396,2),RIGHT(S396,1))+0))</f>
        <v>0</v>
      </c>
      <c r="CC396" s="59"/>
      <c r="CD396" s="60">
        <f>(IF(U396="","",IF(RIGHT(U396,2)="10",RIGHT(U396,2),RIGHT(U396,1))+0))</f>
        <v>2</v>
      </c>
      <c r="CE396" s="61">
        <f>(IF(V396="","",IF(RIGHT(V396,2)="10",RIGHT(V396,2),RIGHT(V396,1))+0))</f>
        <v>4</v>
      </c>
      <c r="CL396" s="43"/>
      <c r="CM396" s="43"/>
      <c r="CN396" s="43"/>
      <c r="CO396" s="43" t="str">
        <f t="shared" si="659"/>
        <v/>
      </c>
      <c r="CP396" s="43" t="str">
        <f t="shared" si="659"/>
        <v/>
      </c>
      <c r="CQ396" s="43" t="str">
        <f t="shared" si="659"/>
        <v/>
      </c>
      <c r="CR396" s="43" t="str">
        <f t="shared" si="659"/>
        <v/>
      </c>
      <c r="CS396" s="43" t="str">
        <f t="shared" si="659"/>
        <v/>
      </c>
      <c r="CU396" s="58" t="str">
        <f t="shared" si="675"/>
        <v>H</v>
      </c>
      <c r="CV396" s="60" t="str">
        <f t="shared" si="675"/>
        <v>H</v>
      </c>
      <c r="CW396" s="60" t="str">
        <f t="shared" si="675"/>
        <v>D</v>
      </c>
      <c r="CX396" s="60" t="str">
        <f t="shared" si="675"/>
        <v>A</v>
      </c>
      <c r="CY396" s="60" t="str">
        <f>(IF(Q396="","",IF(BA396&gt;BZ396,"H",IF(BA396&lt;BZ396,"A","D"))))</f>
        <v>A</v>
      </c>
      <c r="CZ396" s="60" t="str">
        <f>(IF(R396="","",IF(BB396&gt;CA396,"H",IF(BB396&lt;CA396,"A","D"))))</f>
        <v>H</v>
      </c>
      <c r="DA396" s="60" t="str">
        <f>(IF(S396="","",IF(BC396&gt;CB396,"H",IF(BC396&lt;CB396,"A","D"))))</f>
        <v>H</v>
      </c>
      <c r="DB396" s="59"/>
      <c r="DC396" s="60" t="str">
        <f>(IF(U396="","",IF(BE396&gt;CD396,"H",IF(BE396&lt;CD396,"A","D"))))</f>
        <v>H</v>
      </c>
      <c r="DD396" s="61" t="str">
        <f>(IF(V396="","",IF(BF396&gt;CE396,"H",IF(BF396&lt;CE396,"A","D"))))</f>
        <v>A</v>
      </c>
      <c r="DK396" s="43"/>
      <c r="DL396" s="43"/>
      <c r="DM396" s="43"/>
      <c r="DN396" s="21" t="str">
        <f t="shared" si="661"/>
        <v/>
      </c>
      <c r="DO396" s="21" t="str">
        <f t="shared" si="661"/>
        <v/>
      </c>
      <c r="DP396" s="21" t="str">
        <f t="shared" si="661"/>
        <v/>
      </c>
      <c r="DQ396" s="21" t="str">
        <f t="shared" si="661"/>
        <v/>
      </c>
      <c r="DR396" s="21" t="str">
        <f t="shared" si="661"/>
        <v/>
      </c>
      <c r="DT396" s="17" t="str">
        <f t="shared" si="662"/>
        <v>Molesey</v>
      </c>
      <c r="DU396" s="45">
        <f t="shared" si="676"/>
        <v>18</v>
      </c>
      <c r="DV396" s="46">
        <f t="shared" si="677"/>
        <v>5</v>
      </c>
      <c r="DW396" s="46">
        <f t="shared" si="678"/>
        <v>1</v>
      </c>
      <c r="DX396" s="46">
        <f t="shared" si="679"/>
        <v>3</v>
      </c>
      <c r="DY396" s="46">
        <f>COUNTIF(DB$389:DB$398,"A")</f>
        <v>6</v>
      </c>
      <c r="DZ396" s="46">
        <f>COUNTIF(DB$389:DB$398,"D")</f>
        <v>1</v>
      </c>
      <c r="EA396" s="46">
        <f>COUNTIF(DB$389:DB$398,"H")</f>
        <v>2</v>
      </c>
      <c r="EB396" s="45">
        <f t="shared" si="680"/>
        <v>11</v>
      </c>
      <c r="EC396" s="45">
        <f t="shared" si="663"/>
        <v>2</v>
      </c>
      <c r="ED396" s="45">
        <f t="shared" si="663"/>
        <v>5</v>
      </c>
      <c r="EE396" s="47">
        <f>SUM($AW396:$BT396)+SUM(CC$389:CC$398)</f>
        <v>53</v>
      </c>
      <c r="EF396" s="47">
        <f>SUM($BV396:$CS396)+SUM(BD$389:BD$398)</f>
        <v>34</v>
      </c>
      <c r="EG396" s="45">
        <f t="shared" si="681"/>
        <v>35</v>
      </c>
      <c r="EH396" s="47">
        <f t="shared" si="682"/>
        <v>19</v>
      </c>
      <c r="EI396" s="44"/>
      <c r="EJ396" s="46">
        <f t="shared" si="664"/>
        <v>18</v>
      </c>
      <c r="EK396" s="46">
        <f t="shared" si="665"/>
        <v>11</v>
      </c>
      <c r="EL396" s="46">
        <f t="shared" si="666"/>
        <v>2</v>
      </c>
      <c r="EM396" s="46">
        <f t="shared" si="667"/>
        <v>5</v>
      </c>
      <c r="EN396" s="46">
        <f t="shared" si="668"/>
        <v>53</v>
      </c>
      <c r="EO396" s="46">
        <f t="shared" si="669"/>
        <v>34</v>
      </c>
      <c r="EP396" s="46">
        <f t="shared" si="670"/>
        <v>35</v>
      </c>
      <c r="EQ396" s="46">
        <f t="shared" si="671"/>
        <v>19</v>
      </c>
      <c r="ES396" s="1">
        <f t="shared" si="683"/>
        <v>0</v>
      </c>
      <c r="ET396" s="1">
        <f t="shared" si="672"/>
        <v>0</v>
      </c>
      <c r="EU396" s="1">
        <f t="shared" si="672"/>
        <v>0</v>
      </c>
      <c r="EV396" s="1">
        <f t="shared" si="672"/>
        <v>0</v>
      </c>
      <c r="EW396" s="1">
        <f t="shared" si="672"/>
        <v>0</v>
      </c>
      <c r="EX396" s="1">
        <f t="shared" si="672"/>
        <v>0</v>
      </c>
      <c r="EY396" s="1">
        <f t="shared" si="672"/>
        <v>0</v>
      </c>
      <c r="EZ396" s="1">
        <f t="shared" si="672"/>
        <v>0</v>
      </c>
    </row>
    <row r="397" spans="1:164" s="17" customFormat="1" x14ac:dyDescent="0.2">
      <c r="A397" s="17">
        <v>9</v>
      </c>
      <c r="B397" s="17" t="s">
        <v>274</v>
      </c>
      <c r="C397" s="18">
        <v>18</v>
      </c>
      <c r="D397" s="18">
        <v>3</v>
      </c>
      <c r="E397" s="18">
        <v>2</v>
      </c>
      <c r="F397" s="18">
        <v>13</v>
      </c>
      <c r="G397" s="18">
        <v>18</v>
      </c>
      <c r="H397" s="18">
        <v>36</v>
      </c>
      <c r="I397" s="18">
        <v>11</v>
      </c>
      <c r="J397" s="18">
        <v>-18</v>
      </c>
      <c r="L397" s="48" t="s">
        <v>626</v>
      </c>
      <c r="M397" s="85" t="s">
        <v>100</v>
      </c>
      <c r="N397" s="86" t="s">
        <v>131</v>
      </c>
      <c r="O397" s="86" t="s">
        <v>146</v>
      </c>
      <c r="P397" s="53" t="s">
        <v>131</v>
      </c>
      <c r="Q397" s="86" t="s">
        <v>184</v>
      </c>
      <c r="R397" s="53" t="s">
        <v>215</v>
      </c>
      <c r="S397" s="52" t="s">
        <v>100</v>
      </c>
      <c r="T397" s="86" t="s">
        <v>113</v>
      </c>
      <c r="U397" s="50"/>
      <c r="V397" s="90" t="s">
        <v>184</v>
      </c>
      <c r="AA397" s="48" t="s">
        <v>626</v>
      </c>
      <c r="AB397" s="56" t="s">
        <v>594</v>
      </c>
      <c r="AC397" s="51" t="s">
        <v>115</v>
      </c>
      <c r="AD397" s="51" t="s">
        <v>620</v>
      </c>
      <c r="AE397" s="51" t="s">
        <v>531</v>
      </c>
      <c r="AF397" s="51" t="s">
        <v>125</v>
      </c>
      <c r="AG397" s="51" t="s">
        <v>647</v>
      </c>
      <c r="AH397" s="52" t="s">
        <v>159</v>
      </c>
      <c r="AI397" s="51" t="s">
        <v>133</v>
      </c>
      <c r="AJ397" s="50"/>
      <c r="AK397" s="57" t="s">
        <v>158</v>
      </c>
      <c r="AW397" s="58">
        <f t="shared" si="673"/>
        <v>2</v>
      </c>
      <c r="AX397" s="60">
        <f t="shared" si="673"/>
        <v>0</v>
      </c>
      <c r="AY397" s="60">
        <f t="shared" si="673"/>
        <v>2</v>
      </c>
      <c r="AZ397" s="60">
        <f t="shared" si="673"/>
        <v>0</v>
      </c>
      <c r="BA397" s="60">
        <f>(IF(Q397="","",(IF(MID(Q397,2,1)="-",LEFT(Q397,1),LEFT(Q397,2)))+0))</f>
        <v>1</v>
      </c>
      <c r="BB397" s="60">
        <f>(IF(R397="","",(IF(MID(R397,2,1)="-",LEFT(R397,1),LEFT(R397,2)))+0))</f>
        <v>6</v>
      </c>
      <c r="BC397" s="60">
        <f>(IF(S397="","",(IF(MID(S397,2,1)="-",LEFT(S397,1),LEFT(S397,2)))+0))</f>
        <v>2</v>
      </c>
      <c r="BD397" s="60">
        <f>(IF(T397="","",(IF(MID(T397,2,1)="-",LEFT(T397,1),LEFT(T397,2)))+0))</f>
        <v>1</v>
      </c>
      <c r="BE397" s="59"/>
      <c r="BF397" s="61">
        <f>(IF(V397="","",(IF(MID(V397,2,1)="-",LEFT(V397,1),LEFT(V397,2)))+0))</f>
        <v>1</v>
      </c>
      <c r="BG397" s="1"/>
      <c r="BH397" s="1"/>
      <c r="BI397" s="1"/>
      <c r="BJ397" s="1"/>
      <c r="BK397" s="1"/>
      <c r="BL397" s="1"/>
      <c r="BM397" s="43"/>
      <c r="BN397" s="43"/>
      <c r="BO397" s="43"/>
      <c r="BP397" s="43" t="str">
        <f t="shared" si="657"/>
        <v/>
      </c>
      <c r="BQ397" s="43" t="str">
        <f t="shared" si="657"/>
        <v/>
      </c>
      <c r="BR397" s="43" t="str">
        <f t="shared" si="657"/>
        <v/>
      </c>
      <c r="BS397" s="43" t="str">
        <f t="shared" si="657"/>
        <v/>
      </c>
      <c r="BT397" s="43" t="str">
        <f t="shared" si="657"/>
        <v/>
      </c>
      <c r="BU397" s="71"/>
      <c r="BV397" s="58">
        <f t="shared" si="674"/>
        <v>2</v>
      </c>
      <c r="BW397" s="60">
        <f t="shared" si="674"/>
        <v>1</v>
      </c>
      <c r="BX397" s="60">
        <f t="shared" si="674"/>
        <v>0</v>
      </c>
      <c r="BY397" s="60">
        <f t="shared" si="674"/>
        <v>1</v>
      </c>
      <c r="BZ397" s="60">
        <f>(IF(Q397="","",IF(RIGHT(Q397,2)="10",RIGHT(Q397,2),RIGHT(Q397,1))+0))</f>
        <v>2</v>
      </c>
      <c r="CA397" s="60">
        <f>(IF(R397="","",IF(RIGHT(R397,2)="10",RIGHT(R397,2),RIGHT(R397,1))+0))</f>
        <v>2</v>
      </c>
      <c r="CB397" s="60">
        <f>(IF(S397="","",IF(RIGHT(S397,2)="10",RIGHT(S397,2),RIGHT(S397,1))+0))</f>
        <v>2</v>
      </c>
      <c r="CC397" s="60">
        <f>(IF(T397="","",IF(RIGHT(T397,2)="10",RIGHT(T397,2),RIGHT(T397,1))+0))</f>
        <v>4</v>
      </c>
      <c r="CD397" s="59"/>
      <c r="CE397" s="61">
        <f>(IF(V397="","",IF(RIGHT(V397,2)="10",RIGHT(V397,2),RIGHT(V397,1))+0))</f>
        <v>2</v>
      </c>
      <c r="CF397" s="1"/>
      <c r="CG397" s="1"/>
      <c r="CH397" s="1"/>
      <c r="CI397" s="1"/>
      <c r="CJ397" s="1"/>
      <c r="CK397" s="1"/>
      <c r="CL397" s="43"/>
      <c r="CM397" s="43"/>
      <c r="CN397" s="43"/>
      <c r="CO397" s="43" t="str">
        <f t="shared" si="659"/>
        <v/>
      </c>
      <c r="CP397" s="43" t="str">
        <f t="shared" si="659"/>
        <v/>
      </c>
      <c r="CQ397" s="43" t="str">
        <f t="shared" si="659"/>
        <v/>
      </c>
      <c r="CR397" s="43" t="str">
        <f t="shared" si="659"/>
        <v/>
      </c>
      <c r="CS397" s="43" t="str">
        <f t="shared" si="659"/>
        <v/>
      </c>
      <c r="CU397" s="58" t="str">
        <f t="shared" si="675"/>
        <v>D</v>
      </c>
      <c r="CV397" s="60" t="str">
        <f t="shared" si="675"/>
        <v>A</v>
      </c>
      <c r="CW397" s="60" t="str">
        <f t="shared" si="675"/>
        <v>H</v>
      </c>
      <c r="CX397" s="60" t="str">
        <f t="shared" si="675"/>
        <v>A</v>
      </c>
      <c r="CY397" s="60" t="str">
        <f>(IF(Q397="","",IF(BA397&gt;BZ397,"H",IF(BA397&lt;BZ397,"A","D"))))</f>
        <v>A</v>
      </c>
      <c r="CZ397" s="60" t="str">
        <f>(IF(R397="","",IF(BB397&gt;CA397,"H",IF(BB397&lt;CA397,"A","D"))))</f>
        <v>H</v>
      </c>
      <c r="DA397" s="60" t="str">
        <f>(IF(S397="","",IF(BC397&gt;CB397,"H",IF(BC397&lt;CB397,"A","D"))))</f>
        <v>D</v>
      </c>
      <c r="DB397" s="60" t="str">
        <f>(IF(T397="","",IF(BD397&gt;CC397,"H",IF(BD397&lt;CC397,"A","D"))))</f>
        <v>A</v>
      </c>
      <c r="DC397" s="59"/>
      <c r="DD397" s="61" t="str">
        <f>(IF(V397="","",IF(BF397&gt;CE397,"H",IF(BF397&lt;CE397,"A","D"))))</f>
        <v>A</v>
      </c>
      <c r="DE397" s="1"/>
      <c r="DF397" s="1"/>
      <c r="DG397" s="1"/>
      <c r="DH397" s="1"/>
      <c r="DI397" s="1"/>
      <c r="DJ397" s="1"/>
      <c r="DK397" s="43"/>
      <c r="DL397" s="43"/>
      <c r="DM397" s="43"/>
      <c r="DN397" s="21" t="str">
        <f t="shared" si="661"/>
        <v/>
      </c>
      <c r="DO397" s="21" t="str">
        <f t="shared" si="661"/>
        <v/>
      </c>
      <c r="DP397" s="21" t="str">
        <f t="shared" si="661"/>
        <v/>
      </c>
      <c r="DQ397" s="21" t="str">
        <f t="shared" si="661"/>
        <v/>
      </c>
      <c r="DR397" s="21" t="str">
        <f t="shared" si="661"/>
        <v/>
      </c>
      <c r="DT397" s="17" t="str">
        <f t="shared" si="662"/>
        <v>St. Andrews</v>
      </c>
      <c r="DU397" s="45">
        <f t="shared" si="676"/>
        <v>18</v>
      </c>
      <c r="DV397" s="46">
        <f t="shared" si="677"/>
        <v>2</v>
      </c>
      <c r="DW397" s="46">
        <f t="shared" si="678"/>
        <v>2</v>
      </c>
      <c r="DX397" s="46">
        <f t="shared" si="679"/>
        <v>5</v>
      </c>
      <c r="DY397" s="46">
        <f>COUNTIF(DC$389:DC$398,"A")</f>
        <v>5</v>
      </c>
      <c r="DZ397" s="46">
        <f>COUNTIF(DC$389:DC$398,"D")</f>
        <v>0</v>
      </c>
      <c r="EA397" s="46">
        <f>COUNTIF(DC$389:DC$398,"H")</f>
        <v>4</v>
      </c>
      <c r="EB397" s="45">
        <f t="shared" si="680"/>
        <v>7</v>
      </c>
      <c r="EC397" s="45">
        <f t="shared" si="663"/>
        <v>2</v>
      </c>
      <c r="ED397" s="45">
        <f t="shared" si="663"/>
        <v>9</v>
      </c>
      <c r="EE397" s="47">
        <f>SUM($AW397:$BT397)+SUM(CD$389:CD$398)</f>
        <v>41</v>
      </c>
      <c r="EF397" s="47">
        <f>SUM($BV397:$CS397)+SUM(BE$389:BE$398)</f>
        <v>42</v>
      </c>
      <c r="EG397" s="45">
        <f t="shared" si="681"/>
        <v>23</v>
      </c>
      <c r="EH397" s="47">
        <f t="shared" si="682"/>
        <v>-1</v>
      </c>
      <c r="EI397" s="44"/>
      <c r="EJ397" s="46">
        <f t="shared" si="664"/>
        <v>18</v>
      </c>
      <c r="EK397" s="46">
        <f t="shared" si="665"/>
        <v>7</v>
      </c>
      <c r="EL397" s="46">
        <f t="shared" si="666"/>
        <v>2</v>
      </c>
      <c r="EM397" s="46">
        <f t="shared" si="667"/>
        <v>9</v>
      </c>
      <c r="EN397" s="46">
        <f t="shared" si="668"/>
        <v>41</v>
      </c>
      <c r="EO397" s="46">
        <f t="shared" si="669"/>
        <v>42</v>
      </c>
      <c r="EP397" s="46">
        <f t="shared" si="670"/>
        <v>23</v>
      </c>
      <c r="EQ397" s="46">
        <f t="shared" si="671"/>
        <v>-1</v>
      </c>
      <c r="ES397" s="1">
        <f t="shared" si="683"/>
        <v>0</v>
      </c>
      <c r="ET397" s="1">
        <f t="shared" si="672"/>
        <v>0</v>
      </c>
      <c r="EU397" s="1">
        <f t="shared" si="672"/>
        <v>0</v>
      </c>
      <c r="EV397" s="1">
        <f t="shared" si="672"/>
        <v>0</v>
      </c>
      <c r="EW397" s="1">
        <f t="shared" si="672"/>
        <v>0</v>
      </c>
      <c r="EX397" s="1">
        <f t="shared" si="672"/>
        <v>0</v>
      </c>
      <c r="EY397" s="1">
        <f t="shared" si="672"/>
        <v>0</v>
      </c>
      <c r="EZ397" s="1">
        <f t="shared" si="672"/>
        <v>0</v>
      </c>
      <c r="FC397" s="19"/>
      <c r="FD397" s="19"/>
      <c r="FE397" s="19"/>
      <c r="FF397" s="19"/>
      <c r="FG397" s="19"/>
      <c r="FH397" s="1"/>
    </row>
    <row r="398" spans="1:164" ht="12" thickBot="1" x14ac:dyDescent="0.25">
      <c r="A398" s="1">
        <v>10</v>
      </c>
      <c r="B398" s="1" t="s">
        <v>426</v>
      </c>
      <c r="C398" s="21">
        <v>18</v>
      </c>
      <c r="D398" s="21">
        <v>2</v>
      </c>
      <c r="E398" s="21">
        <v>1</v>
      </c>
      <c r="F398" s="21">
        <v>15</v>
      </c>
      <c r="G398" s="21">
        <v>18</v>
      </c>
      <c r="H398" s="21">
        <v>91</v>
      </c>
      <c r="I398" s="18">
        <v>7</v>
      </c>
      <c r="J398" s="21">
        <v>-73</v>
      </c>
      <c r="L398" s="72" t="s">
        <v>637</v>
      </c>
      <c r="M398" s="91" t="s">
        <v>146</v>
      </c>
      <c r="N398" s="92" t="s">
        <v>100</v>
      </c>
      <c r="O398" s="92" t="s">
        <v>190</v>
      </c>
      <c r="P398" s="158" t="s">
        <v>244</v>
      </c>
      <c r="Q398" s="92" t="s">
        <v>131</v>
      </c>
      <c r="R398" s="75" t="s">
        <v>201</v>
      </c>
      <c r="S398" s="76" t="s">
        <v>208</v>
      </c>
      <c r="T398" s="92" t="s">
        <v>213</v>
      </c>
      <c r="U398" s="92" t="s">
        <v>112</v>
      </c>
      <c r="V398" s="77"/>
      <c r="AA398" s="72" t="s">
        <v>637</v>
      </c>
      <c r="AB398" s="107" t="s">
        <v>200</v>
      </c>
      <c r="AC398" s="78" t="s">
        <v>411</v>
      </c>
      <c r="AD398" s="78" t="s">
        <v>430</v>
      </c>
      <c r="AE398" s="158"/>
      <c r="AF398" s="78" t="s">
        <v>640</v>
      </c>
      <c r="AG398" s="78" t="s">
        <v>193</v>
      </c>
      <c r="AH398" s="76" t="s">
        <v>542</v>
      </c>
      <c r="AI398" s="78" t="s">
        <v>181</v>
      </c>
      <c r="AJ398" s="78" t="s">
        <v>369</v>
      </c>
      <c r="AK398" s="77"/>
      <c r="AW398" s="80">
        <f t="shared" si="673"/>
        <v>2</v>
      </c>
      <c r="AX398" s="81">
        <f t="shared" si="673"/>
        <v>2</v>
      </c>
      <c r="AY398" s="81">
        <f t="shared" si="673"/>
        <v>6</v>
      </c>
      <c r="AZ398" s="81">
        <f t="shared" si="673"/>
        <v>0</v>
      </c>
      <c r="BA398" s="81">
        <f>(IF(Q398="","",(IF(MID(Q398,2,1)="-",LEFT(Q398,1),LEFT(Q398,2)))+0))</f>
        <v>0</v>
      </c>
      <c r="BB398" s="81">
        <f>(IF(R398="","",(IF(MID(R398,2,1)="-",LEFT(R398,1),LEFT(R398,2)))+0))</f>
        <v>13</v>
      </c>
      <c r="BC398" s="81">
        <f>(IF(S398="","",(IF(MID(S398,2,1)="-",LEFT(S398,1),LEFT(S398,2)))+0))</f>
        <v>1</v>
      </c>
      <c r="BD398" s="81">
        <f>(IF(T398="","",(IF(MID(T398,2,1)="-",LEFT(T398,1),LEFT(T398,2)))+0))</f>
        <v>4</v>
      </c>
      <c r="BE398" s="81">
        <f>(IF(U398="","",(IF(MID(U398,2,1)="-",LEFT(U398,1),LEFT(U398,2)))+0))</f>
        <v>5</v>
      </c>
      <c r="BF398" s="82"/>
      <c r="BV398" s="80">
        <f t="shared" si="674"/>
        <v>0</v>
      </c>
      <c r="BW398" s="81">
        <f t="shared" si="674"/>
        <v>2</v>
      </c>
      <c r="BX398" s="81">
        <f t="shared" si="674"/>
        <v>0</v>
      </c>
      <c r="BY398" s="81">
        <f t="shared" si="674"/>
        <v>0</v>
      </c>
      <c r="BZ398" s="81">
        <f>(IF(Q398="","",IF(RIGHT(Q398,2)="10",RIGHT(Q398,2),RIGHT(Q398,1))+0))</f>
        <v>1</v>
      </c>
      <c r="CA398" s="81">
        <f>(IF(R398="","",IF(RIGHT(R398,2)="10",RIGHT(R398,2),RIGHT(R398,1))+0))</f>
        <v>0</v>
      </c>
      <c r="CB398" s="81">
        <f>(IF(S398="","",IF(RIGHT(S398,2)="10",RIGHT(S398,2),RIGHT(S398,1))+0))</f>
        <v>0</v>
      </c>
      <c r="CC398" s="81">
        <f>(IF(T398="","",IF(RIGHT(T398,2)="10",RIGHT(T398,2),RIGHT(T398,1))+0))</f>
        <v>0</v>
      </c>
      <c r="CD398" s="81">
        <f>(IF(U398="","",IF(RIGHT(U398,2)="10",RIGHT(U398,2),RIGHT(U398,1))+0))</f>
        <v>0</v>
      </c>
      <c r="CE398" s="82"/>
      <c r="CU398" s="80" t="str">
        <f t="shared" si="675"/>
        <v>H</v>
      </c>
      <c r="CV398" s="81" t="str">
        <f t="shared" si="675"/>
        <v>D</v>
      </c>
      <c r="CW398" s="81" t="str">
        <f t="shared" si="675"/>
        <v>H</v>
      </c>
      <c r="CX398" s="81" t="str">
        <f t="shared" si="675"/>
        <v>D</v>
      </c>
      <c r="CY398" s="81" t="str">
        <f>(IF(Q398="","",IF(BA398&gt;BZ398,"H",IF(BA398&lt;BZ398,"A","D"))))</f>
        <v>A</v>
      </c>
      <c r="CZ398" s="81" t="str">
        <f>(IF(R398="","",IF(BB398&gt;CA398,"H",IF(BB398&lt;CA398,"A","D"))))</f>
        <v>H</v>
      </c>
      <c r="DA398" s="81" t="str">
        <f>(IF(S398="","",IF(BC398&gt;CB398,"H",IF(BC398&lt;CB398,"A","D"))))</f>
        <v>H</v>
      </c>
      <c r="DB398" s="81" t="str">
        <f>(IF(T398="","",IF(BD398&gt;CC398,"H",IF(BD398&lt;CC398,"A","D"))))</f>
        <v>H</v>
      </c>
      <c r="DC398" s="81" t="str">
        <f>(IF(U398="","",IF(BE398&gt;CD398,"H",IF(BE398&lt;CD398,"A","D"))))</f>
        <v>H</v>
      </c>
      <c r="DD398" s="82" t="str">
        <f>(IF(V398="","",IF(BF398&gt;CE398,"H",IF(BF398&lt;CE398,"A","D"))))</f>
        <v/>
      </c>
      <c r="DT398" s="17" t="str">
        <f t="shared" si="662"/>
        <v>Westfield</v>
      </c>
      <c r="DU398" s="45">
        <f>SUM(EB398:ED398)</f>
        <v>18</v>
      </c>
      <c r="DV398" s="46">
        <f t="shared" si="677"/>
        <v>6</v>
      </c>
      <c r="DW398" s="46">
        <f t="shared" si="678"/>
        <v>2</v>
      </c>
      <c r="DX398" s="46">
        <f t="shared" si="679"/>
        <v>1</v>
      </c>
      <c r="DY398" s="46">
        <f>COUNTIF(DD$389:DD$398,"A")</f>
        <v>5</v>
      </c>
      <c r="DZ398" s="46">
        <f>COUNTIF(DD$389:DD$398,"D")</f>
        <v>2</v>
      </c>
      <c r="EA398" s="46">
        <f>COUNTIF(DD$389:DD$398,"H")</f>
        <v>2</v>
      </c>
      <c r="EB398" s="45">
        <f>DV398+DY398</f>
        <v>11</v>
      </c>
      <c r="EC398" s="45">
        <f>DW398+DZ398</f>
        <v>4</v>
      </c>
      <c r="ED398" s="45">
        <f>DX398+EA398</f>
        <v>3</v>
      </c>
      <c r="EE398" s="47">
        <f>SUM($AW398:$BT398)+SUM(CE$389:CE$398)</f>
        <v>50</v>
      </c>
      <c r="EF398" s="47">
        <f>SUM($BV398:$CS398)+SUM(BF$389:BF$398)</f>
        <v>14</v>
      </c>
      <c r="EG398" s="45">
        <f>(EB398*3)+EC398</f>
        <v>37</v>
      </c>
      <c r="EH398" s="47">
        <f>EE398-EF398</f>
        <v>36</v>
      </c>
      <c r="EI398" s="44"/>
      <c r="EJ398" s="46">
        <f t="shared" si="664"/>
        <v>18</v>
      </c>
      <c r="EK398" s="46">
        <f t="shared" si="665"/>
        <v>11</v>
      </c>
      <c r="EL398" s="46">
        <f t="shared" si="666"/>
        <v>4</v>
      </c>
      <c r="EM398" s="46">
        <f t="shared" si="667"/>
        <v>3</v>
      </c>
      <c r="EN398" s="46">
        <f t="shared" si="668"/>
        <v>50</v>
      </c>
      <c r="EO398" s="46">
        <f t="shared" si="669"/>
        <v>14</v>
      </c>
      <c r="EP398" s="46">
        <f t="shared" si="670"/>
        <v>37</v>
      </c>
      <c r="EQ398" s="46">
        <f t="shared" si="671"/>
        <v>36</v>
      </c>
      <c r="ER398" s="17"/>
      <c r="ES398" s="1">
        <f>IF(DU398=EJ398,0,1)</f>
        <v>0</v>
      </c>
      <c r="ET398" s="1">
        <f t="shared" si="672"/>
        <v>0</v>
      </c>
      <c r="EU398" s="1">
        <f t="shared" si="672"/>
        <v>0</v>
      </c>
      <c r="EV398" s="1">
        <f t="shared" si="672"/>
        <v>0</v>
      </c>
      <c r="EW398" s="1">
        <f t="shared" si="672"/>
        <v>0</v>
      </c>
      <c r="EX398" s="1">
        <f t="shared" si="672"/>
        <v>0</v>
      </c>
      <c r="EY398" s="1">
        <f t="shared" si="672"/>
        <v>0</v>
      </c>
      <c r="EZ398" s="1">
        <f t="shared" si="672"/>
        <v>0</v>
      </c>
    </row>
    <row r="399" spans="1:164" x14ac:dyDescent="0.2">
      <c r="G399" s="24">
        <f>SUM(G388:G398)</f>
        <v>346</v>
      </c>
      <c r="H399" s="24">
        <f>SUM(H388:H398)</f>
        <v>346</v>
      </c>
      <c r="J399" s="24">
        <f>SUM(J388:J398)</f>
        <v>0</v>
      </c>
    </row>
    <row r="400" spans="1:164" ht="12" thickBot="1" x14ac:dyDescent="0.25">
      <c r="A400" s="17" t="s">
        <v>648</v>
      </c>
      <c r="B400" s="17"/>
      <c r="C400" s="20" t="s">
        <v>606</v>
      </c>
      <c r="D400" s="18"/>
      <c r="E400" s="18"/>
      <c r="F400" s="18"/>
      <c r="G400" s="18"/>
      <c r="H400" s="18"/>
      <c r="J400" s="18"/>
    </row>
    <row r="401" spans="1:164" ht="12" thickBot="1" x14ac:dyDescent="0.25">
      <c r="A401" s="17" t="s">
        <v>11</v>
      </c>
      <c r="B401" s="146" t="s">
        <v>12</v>
      </c>
      <c r="C401" s="147" t="s">
        <v>13</v>
      </c>
      <c r="D401" s="147" t="s">
        <v>14</v>
      </c>
      <c r="E401" s="147" t="s">
        <v>15</v>
      </c>
      <c r="F401" s="147" t="s">
        <v>16</v>
      </c>
      <c r="G401" s="147" t="s">
        <v>17</v>
      </c>
      <c r="H401" s="147" t="s">
        <v>18</v>
      </c>
      <c r="I401" s="147" t="s">
        <v>19</v>
      </c>
      <c r="J401" s="147" t="s">
        <v>97</v>
      </c>
      <c r="L401" s="30"/>
      <c r="M401" s="31" t="s">
        <v>511</v>
      </c>
      <c r="N401" s="31" t="s">
        <v>633</v>
      </c>
      <c r="O401" s="33" t="s">
        <v>513</v>
      </c>
      <c r="P401" s="31" t="s">
        <v>562</v>
      </c>
      <c r="Q401" s="33" t="s">
        <v>314</v>
      </c>
      <c r="R401" s="32" t="s">
        <v>267</v>
      </c>
      <c r="S401" s="31" t="s">
        <v>550</v>
      </c>
      <c r="T401" s="31" t="s">
        <v>342</v>
      </c>
      <c r="U401" s="31" t="s">
        <v>609</v>
      </c>
      <c r="V401" s="31" t="s">
        <v>315</v>
      </c>
      <c r="W401" s="31" t="s">
        <v>90</v>
      </c>
      <c r="X401" s="94" t="s">
        <v>512</v>
      </c>
      <c r="AA401" s="30"/>
      <c r="AB401" s="31" t="s">
        <v>511</v>
      </c>
      <c r="AC401" s="31" t="s">
        <v>633</v>
      </c>
      <c r="AD401" s="33" t="s">
        <v>513</v>
      </c>
      <c r="AE401" s="31" t="s">
        <v>562</v>
      </c>
      <c r="AF401" s="33" t="s">
        <v>314</v>
      </c>
      <c r="AG401" s="32" t="s">
        <v>267</v>
      </c>
      <c r="AH401" s="31" t="s">
        <v>550</v>
      </c>
      <c r="AI401" s="31" t="s">
        <v>342</v>
      </c>
      <c r="AJ401" s="31" t="s">
        <v>609</v>
      </c>
      <c r="AK401" s="31" t="s">
        <v>315</v>
      </c>
      <c r="AL401" s="34" t="s">
        <v>90</v>
      </c>
      <c r="AM401" s="94" t="s">
        <v>512</v>
      </c>
      <c r="AP401" s="1" t="s">
        <v>649</v>
      </c>
      <c r="DU401" s="21" t="s">
        <v>13</v>
      </c>
      <c r="DV401" s="21" t="s">
        <v>91</v>
      </c>
      <c r="DW401" s="21" t="s">
        <v>92</v>
      </c>
      <c r="DX401" s="21" t="s">
        <v>93</v>
      </c>
      <c r="DY401" s="21" t="s">
        <v>94</v>
      </c>
      <c r="DZ401" s="21" t="s">
        <v>95</v>
      </c>
      <c r="EA401" s="21" t="s">
        <v>96</v>
      </c>
      <c r="EB401" s="21" t="s">
        <v>14</v>
      </c>
      <c r="EC401" s="21" t="s">
        <v>15</v>
      </c>
      <c r="ED401" s="21" t="s">
        <v>16</v>
      </c>
      <c r="EE401" s="21" t="s">
        <v>17</v>
      </c>
      <c r="EF401" s="21" t="s">
        <v>18</v>
      </c>
      <c r="EG401" s="21" t="s">
        <v>19</v>
      </c>
      <c r="EH401" s="21" t="s">
        <v>97</v>
      </c>
      <c r="EI401" s="21"/>
      <c r="EJ401" s="21" t="s">
        <v>13</v>
      </c>
      <c r="EK401" s="21" t="s">
        <v>14</v>
      </c>
      <c r="EL401" s="21" t="s">
        <v>15</v>
      </c>
      <c r="EM401" s="21" t="s">
        <v>16</v>
      </c>
      <c r="EN401" s="21" t="s">
        <v>17</v>
      </c>
      <c r="EO401" s="21" t="s">
        <v>18</v>
      </c>
      <c r="EP401" s="21" t="s">
        <v>19</v>
      </c>
      <c r="EQ401" s="21" t="s">
        <v>97</v>
      </c>
    </row>
    <row r="402" spans="1:164" x14ac:dyDescent="0.2">
      <c r="A402" s="1">
        <v>1</v>
      </c>
      <c r="B402" s="1" t="s">
        <v>637</v>
      </c>
      <c r="C402" s="21">
        <v>20</v>
      </c>
      <c r="D402" s="21">
        <v>14</v>
      </c>
      <c r="E402" s="21">
        <v>4</v>
      </c>
      <c r="F402" s="21">
        <v>2</v>
      </c>
      <c r="G402" s="21">
        <v>48</v>
      </c>
      <c r="H402" s="21">
        <v>14</v>
      </c>
      <c r="I402" s="18">
        <v>46</v>
      </c>
      <c r="J402" s="21">
        <v>34</v>
      </c>
      <c r="L402" s="35" t="s">
        <v>650</v>
      </c>
      <c r="M402" s="36"/>
      <c r="N402" s="31" t="s">
        <v>141</v>
      </c>
      <c r="O402" s="31" t="s">
        <v>123</v>
      </c>
      <c r="P402" s="33" t="s">
        <v>110</v>
      </c>
      <c r="Q402" s="33" t="s">
        <v>157</v>
      </c>
      <c r="R402" s="32" t="s">
        <v>123</v>
      </c>
      <c r="S402" s="31" t="s">
        <v>646</v>
      </c>
      <c r="T402" s="31" t="s">
        <v>157</v>
      </c>
      <c r="U402" s="31" t="s">
        <v>244</v>
      </c>
      <c r="V402" s="31" t="s">
        <v>651</v>
      </c>
      <c r="W402" s="31" t="s">
        <v>216</v>
      </c>
      <c r="X402" s="97"/>
      <c r="AA402" s="35" t="s">
        <v>650</v>
      </c>
      <c r="AB402" s="36"/>
      <c r="AC402" s="39" t="s">
        <v>409</v>
      </c>
      <c r="AD402" s="39" t="s">
        <v>218</v>
      </c>
      <c r="AE402" s="39" t="s">
        <v>652</v>
      </c>
      <c r="AF402" s="39" t="s">
        <v>640</v>
      </c>
      <c r="AG402" s="32" t="s">
        <v>179</v>
      </c>
      <c r="AH402" s="39" t="s">
        <v>174</v>
      </c>
      <c r="AI402" s="39" t="s">
        <v>414</v>
      </c>
      <c r="AJ402" s="39" t="s">
        <v>199</v>
      </c>
      <c r="AK402" s="39" t="s">
        <v>407</v>
      </c>
      <c r="AL402" s="98" t="s">
        <v>207</v>
      </c>
      <c r="AM402" s="97"/>
      <c r="AP402" s="123" t="s">
        <v>653</v>
      </c>
      <c r="AW402" s="40"/>
      <c r="AX402" s="41">
        <f t="shared" ref="AX402:BG406" si="684">(IF(N402="","",(IF(MID(N402,2,1)="-",LEFT(N402,1),LEFT(N402,2)))+0))</f>
        <v>3</v>
      </c>
      <c r="AY402" s="41">
        <f t="shared" si="684"/>
        <v>3</v>
      </c>
      <c r="AZ402" s="41">
        <f t="shared" si="684"/>
        <v>1</v>
      </c>
      <c r="BA402" s="41">
        <f t="shared" si="684"/>
        <v>3</v>
      </c>
      <c r="BB402" s="41">
        <f t="shared" si="684"/>
        <v>3</v>
      </c>
      <c r="BC402" s="41">
        <f t="shared" si="684"/>
        <v>9</v>
      </c>
      <c r="BD402" s="41">
        <f t="shared" si="684"/>
        <v>3</v>
      </c>
      <c r="BE402" s="41">
        <f t="shared" si="684"/>
        <v>0</v>
      </c>
      <c r="BF402" s="41">
        <f t="shared" si="684"/>
        <v>5</v>
      </c>
      <c r="BG402" s="42">
        <f t="shared" si="684"/>
        <v>0</v>
      </c>
      <c r="BM402" s="43"/>
      <c r="BN402" s="43"/>
      <c r="BO402" s="43"/>
      <c r="BP402" s="43" t="str">
        <f t="shared" ref="BP402:BT410" si="685">(IF(AQ402="","",(IF(MID(AQ402,2,1)="-",LEFT(AQ402,1),LEFT(AQ402,2)))+0))</f>
        <v/>
      </c>
      <c r="BQ402" s="43" t="str">
        <f t="shared" si="685"/>
        <v/>
      </c>
      <c r="BR402" s="43" t="str">
        <f t="shared" si="685"/>
        <v/>
      </c>
      <c r="BS402" s="43" t="str">
        <f t="shared" si="685"/>
        <v/>
      </c>
      <c r="BT402" s="43" t="str">
        <f t="shared" si="685"/>
        <v/>
      </c>
      <c r="BU402" s="44"/>
      <c r="BV402" s="40"/>
      <c r="BW402" s="41">
        <f t="shared" ref="BW402:CF406" si="686">(IF(N402="","",IF(RIGHT(N402,2)="10",RIGHT(N402,2),RIGHT(N402,1))+0))</f>
        <v>2</v>
      </c>
      <c r="BX402" s="41">
        <f t="shared" si="686"/>
        <v>1</v>
      </c>
      <c r="BY402" s="41">
        <f t="shared" si="686"/>
        <v>1</v>
      </c>
      <c r="BZ402" s="41">
        <f t="shared" si="686"/>
        <v>3</v>
      </c>
      <c r="CA402" s="41">
        <f t="shared" si="686"/>
        <v>1</v>
      </c>
      <c r="CB402" s="41">
        <f t="shared" si="686"/>
        <v>1</v>
      </c>
      <c r="CC402" s="41">
        <f t="shared" si="686"/>
        <v>3</v>
      </c>
      <c r="CD402" s="41">
        <f t="shared" si="686"/>
        <v>0</v>
      </c>
      <c r="CE402" s="41">
        <f t="shared" si="686"/>
        <v>7</v>
      </c>
      <c r="CF402" s="42">
        <f t="shared" si="686"/>
        <v>2</v>
      </c>
      <c r="CL402" s="43"/>
      <c r="CM402" s="43"/>
      <c r="CN402" s="43"/>
      <c r="CO402" s="43" t="str">
        <f t="shared" ref="CO402:CS410" si="687">(IF(AQ402="","",IF(RIGHT(AQ402,2)="10",RIGHT(AQ402,2),RIGHT(AQ402,1))+0))</f>
        <v/>
      </c>
      <c r="CP402" s="43" t="str">
        <f t="shared" si="687"/>
        <v/>
      </c>
      <c r="CQ402" s="43" t="str">
        <f t="shared" si="687"/>
        <v/>
      </c>
      <c r="CR402" s="43" t="str">
        <f t="shared" si="687"/>
        <v/>
      </c>
      <c r="CS402" s="43" t="str">
        <f t="shared" si="687"/>
        <v/>
      </c>
      <c r="CU402" s="40"/>
      <c r="CV402" s="41" t="str">
        <f t="shared" ref="CV402:DE412" si="688">(IF(N402="","",IF(AX402&gt;BW402,"H",IF(AX402&lt;BW402,"A","D"))))</f>
        <v>H</v>
      </c>
      <c r="CW402" s="41" t="str">
        <f t="shared" si="688"/>
        <v>H</v>
      </c>
      <c r="CX402" s="41" t="str">
        <f t="shared" si="688"/>
        <v>D</v>
      </c>
      <c r="CY402" s="41" t="str">
        <f t="shared" si="688"/>
        <v>D</v>
      </c>
      <c r="CZ402" s="41" t="str">
        <f t="shared" si="688"/>
        <v>H</v>
      </c>
      <c r="DA402" s="41" t="str">
        <f t="shared" si="688"/>
        <v>H</v>
      </c>
      <c r="DB402" s="41" t="str">
        <f t="shared" si="688"/>
        <v>D</v>
      </c>
      <c r="DC402" s="41" t="str">
        <f t="shared" si="688"/>
        <v>D</v>
      </c>
      <c r="DD402" s="41" t="str">
        <f t="shared" si="688"/>
        <v>A</v>
      </c>
      <c r="DE402" s="42" t="str">
        <f t="shared" si="688"/>
        <v>A</v>
      </c>
      <c r="DK402" s="43"/>
      <c r="DL402" s="43"/>
      <c r="DM402" s="43"/>
      <c r="DN402" s="21" t="str">
        <f t="shared" ref="DN402:DR410" si="689">(IF(AQ402="","",IF(BP402&gt;CO402,"H",IF(BP402&lt;CO402,"A","D"))))</f>
        <v/>
      </c>
      <c r="DO402" s="21" t="str">
        <f t="shared" si="689"/>
        <v/>
      </c>
      <c r="DP402" s="21" t="str">
        <f t="shared" si="689"/>
        <v/>
      </c>
      <c r="DQ402" s="21" t="str">
        <f t="shared" si="689"/>
        <v/>
      </c>
      <c r="DR402" s="21" t="str">
        <f t="shared" si="689"/>
        <v/>
      </c>
      <c r="DT402" s="17" t="str">
        <f t="shared" ref="DT402:DT412" si="690">L402</f>
        <v>Balham Blazers</v>
      </c>
      <c r="DU402" s="45">
        <f>SUM(EB402:ED402)</f>
        <v>20</v>
      </c>
      <c r="DV402" s="46">
        <f>COUNTIF($CU402:$DR402,"H")</f>
        <v>4</v>
      </c>
      <c r="DW402" s="46">
        <f>COUNTIF($CU402:$DR402,"D")</f>
        <v>4</v>
      </c>
      <c r="DX402" s="46">
        <f>COUNTIF($CU402:$DR402,"A")</f>
        <v>2</v>
      </c>
      <c r="DY402" s="46">
        <f>COUNTIF(CU$402:CU$412,"A")</f>
        <v>8</v>
      </c>
      <c r="DZ402" s="46">
        <f>COUNTIF(CU$402:CU$412,"D")</f>
        <v>1</v>
      </c>
      <c r="EA402" s="46">
        <f>COUNTIF(CU$402:CU$412,"H")</f>
        <v>1</v>
      </c>
      <c r="EB402" s="45">
        <f>DV402+DY402</f>
        <v>12</v>
      </c>
      <c r="EC402" s="45">
        <f t="shared" ref="EC402:ED411" si="691">DW402+DZ402</f>
        <v>5</v>
      </c>
      <c r="ED402" s="45">
        <f t="shared" si="691"/>
        <v>3</v>
      </c>
      <c r="EE402" s="47">
        <f>SUM($AW402:$BT402)+SUM(BV$402:BV$412)</f>
        <v>62</v>
      </c>
      <c r="EF402" s="47">
        <f>SUM($BV402:$CS402)+SUM(AW$402:AW$412)</f>
        <v>38</v>
      </c>
      <c r="EG402" s="45">
        <f>(EB402*3)+EC402</f>
        <v>41</v>
      </c>
      <c r="EH402" s="47">
        <f>EE402-EF402</f>
        <v>24</v>
      </c>
      <c r="EI402" s="44"/>
      <c r="EJ402" s="46">
        <f t="shared" ref="EJ402:EJ412" si="692">VLOOKUP($DT402,$B$402:$J$412,2,0)</f>
        <v>20</v>
      </c>
      <c r="EK402" s="46">
        <f t="shared" ref="EK402:EK412" si="693">VLOOKUP($DT402,$B$402:$J$412,3,0)</f>
        <v>12</v>
      </c>
      <c r="EL402" s="46">
        <f t="shared" ref="EL402:EL412" si="694">VLOOKUP($DT402,$B$402:$J$412,4,0)</f>
        <v>5</v>
      </c>
      <c r="EM402" s="46">
        <f t="shared" ref="EM402:EM412" si="695">VLOOKUP($DT402,$B$402:$J$412,5,0)</f>
        <v>3</v>
      </c>
      <c r="EN402" s="46">
        <f t="shared" ref="EN402:EN412" si="696">VLOOKUP($DT402,$B$402:$J$412,6,0)</f>
        <v>62</v>
      </c>
      <c r="EO402" s="46">
        <f t="shared" ref="EO402:EO412" si="697">VLOOKUP($DT402,$B$402:$J$412,7,0)</f>
        <v>38</v>
      </c>
      <c r="EP402" s="46">
        <f t="shared" ref="EP402:EP412" si="698">VLOOKUP($DT402,$B$402:$J$412,8,0)</f>
        <v>41</v>
      </c>
      <c r="EQ402" s="46">
        <f t="shared" ref="EQ402:EQ412" si="699">VLOOKUP($DT402,$B$402:$J$412,9,0)</f>
        <v>24</v>
      </c>
      <c r="ES402" s="1">
        <f>IF(DU402=EJ402,0,1)</f>
        <v>0</v>
      </c>
      <c r="ET402" s="1">
        <f t="shared" ref="ET402:EZ412" si="700">IF(EB402=EK402,0,1)</f>
        <v>0</v>
      </c>
      <c r="EU402" s="1">
        <f t="shared" si="700"/>
        <v>0</v>
      </c>
      <c r="EV402" s="1">
        <f t="shared" si="700"/>
        <v>0</v>
      </c>
      <c r="EW402" s="1">
        <f t="shared" si="700"/>
        <v>0</v>
      </c>
      <c r="EX402" s="1">
        <f t="shared" si="700"/>
        <v>0</v>
      </c>
      <c r="EY402" s="1">
        <f t="shared" si="700"/>
        <v>0</v>
      </c>
      <c r="EZ402" s="1">
        <f t="shared" si="700"/>
        <v>0</v>
      </c>
    </row>
    <row r="403" spans="1:164" x14ac:dyDescent="0.2">
      <c r="A403" s="1">
        <v>2</v>
      </c>
      <c r="B403" s="1" t="s">
        <v>650</v>
      </c>
      <c r="C403" s="21">
        <v>20</v>
      </c>
      <c r="D403" s="21">
        <v>12</v>
      </c>
      <c r="E403" s="21">
        <v>5</v>
      </c>
      <c r="F403" s="21">
        <v>3</v>
      </c>
      <c r="G403" s="21">
        <v>62</v>
      </c>
      <c r="H403" s="21">
        <v>38</v>
      </c>
      <c r="I403" s="18">
        <v>41</v>
      </c>
      <c r="J403" s="21">
        <v>24</v>
      </c>
      <c r="L403" s="48" t="s">
        <v>634</v>
      </c>
      <c r="M403" s="85" t="s">
        <v>230</v>
      </c>
      <c r="N403" s="50"/>
      <c r="O403" s="86" t="s">
        <v>100</v>
      </c>
      <c r="P403" s="53" t="s">
        <v>110</v>
      </c>
      <c r="Q403" s="53" t="s">
        <v>216</v>
      </c>
      <c r="R403" s="52" t="s">
        <v>101</v>
      </c>
      <c r="S403" s="53" t="s">
        <v>236</v>
      </c>
      <c r="T403" s="53" t="s">
        <v>184</v>
      </c>
      <c r="U403" s="53" t="s">
        <v>140</v>
      </c>
      <c r="V403" s="53" t="s">
        <v>214</v>
      </c>
      <c r="W403" s="53" t="s">
        <v>139</v>
      </c>
      <c r="X403" s="97"/>
      <c r="AA403" s="48" t="s">
        <v>634</v>
      </c>
      <c r="AB403" s="56" t="s">
        <v>654</v>
      </c>
      <c r="AC403" s="50"/>
      <c r="AD403" s="51" t="s">
        <v>357</v>
      </c>
      <c r="AE403" s="51" t="s">
        <v>402</v>
      </c>
      <c r="AF403" s="51" t="s">
        <v>361</v>
      </c>
      <c r="AG403" s="52" t="s">
        <v>237</v>
      </c>
      <c r="AH403" s="51" t="s">
        <v>232</v>
      </c>
      <c r="AI403" s="51" t="s">
        <v>411</v>
      </c>
      <c r="AJ403" s="51" t="s">
        <v>390</v>
      </c>
      <c r="AK403" s="51" t="s">
        <v>351</v>
      </c>
      <c r="AL403" s="57" t="s">
        <v>410</v>
      </c>
      <c r="AM403" s="97"/>
      <c r="AW403" s="58">
        <f t="shared" ref="AW403:BA412" si="701">(IF(M403="","",(IF(MID(M403,2,1)="-",LEFT(M403,1),LEFT(M403,2)))+0))</f>
        <v>1</v>
      </c>
      <c r="AX403" s="59"/>
      <c r="AY403" s="60">
        <f t="shared" si="684"/>
        <v>2</v>
      </c>
      <c r="AZ403" s="60">
        <f t="shared" si="684"/>
        <v>1</v>
      </c>
      <c r="BA403" s="60">
        <f t="shared" si="684"/>
        <v>0</v>
      </c>
      <c r="BB403" s="60">
        <f t="shared" si="684"/>
        <v>5</v>
      </c>
      <c r="BC403" s="60">
        <f t="shared" si="684"/>
        <v>8</v>
      </c>
      <c r="BD403" s="60">
        <f t="shared" si="684"/>
        <v>1</v>
      </c>
      <c r="BE403" s="60">
        <f t="shared" si="684"/>
        <v>2</v>
      </c>
      <c r="BF403" s="60">
        <f t="shared" si="684"/>
        <v>5</v>
      </c>
      <c r="BG403" s="61">
        <f t="shared" si="684"/>
        <v>0</v>
      </c>
      <c r="BM403" s="43"/>
      <c r="BN403" s="43"/>
      <c r="BO403" s="43"/>
      <c r="BP403" s="43" t="str">
        <f t="shared" si="685"/>
        <v/>
      </c>
      <c r="BQ403" s="43" t="str">
        <f t="shared" si="685"/>
        <v/>
      </c>
      <c r="BR403" s="43" t="str">
        <f t="shared" si="685"/>
        <v/>
      </c>
      <c r="BS403" s="43" t="str">
        <f t="shared" si="685"/>
        <v/>
      </c>
      <c r="BT403" s="43" t="str">
        <f t="shared" si="685"/>
        <v/>
      </c>
      <c r="BU403" s="44"/>
      <c r="BV403" s="58">
        <f t="shared" ref="BV403:BZ412" si="702">(IF(M403="","",IF(RIGHT(M403,2)="10",RIGHT(M403,2),RIGHT(M403,1))+0))</f>
        <v>3</v>
      </c>
      <c r="BW403" s="59"/>
      <c r="BX403" s="60">
        <f t="shared" si="686"/>
        <v>2</v>
      </c>
      <c r="BY403" s="60">
        <f t="shared" si="686"/>
        <v>1</v>
      </c>
      <c r="BZ403" s="60">
        <f t="shared" si="686"/>
        <v>2</v>
      </c>
      <c r="CA403" s="60">
        <f t="shared" si="686"/>
        <v>3</v>
      </c>
      <c r="CB403" s="60">
        <f t="shared" si="686"/>
        <v>0</v>
      </c>
      <c r="CC403" s="60">
        <f t="shared" si="686"/>
        <v>2</v>
      </c>
      <c r="CD403" s="60">
        <f t="shared" si="686"/>
        <v>3</v>
      </c>
      <c r="CE403" s="60">
        <f t="shared" si="686"/>
        <v>2</v>
      </c>
      <c r="CF403" s="61">
        <f t="shared" si="686"/>
        <v>3</v>
      </c>
      <c r="CL403" s="43"/>
      <c r="CM403" s="43"/>
      <c r="CN403" s="43"/>
      <c r="CO403" s="43" t="str">
        <f t="shared" si="687"/>
        <v/>
      </c>
      <c r="CP403" s="43" t="str">
        <f t="shared" si="687"/>
        <v/>
      </c>
      <c r="CQ403" s="43" t="str">
        <f t="shared" si="687"/>
        <v/>
      </c>
      <c r="CR403" s="43" t="str">
        <f t="shared" si="687"/>
        <v/>
      </c>
      <c r="CS403" s="43" t="str">
        <f t="shared" si="687"/>
        <v/>
      </c>
      <c r="CU403" s="58" t="str">
        <f>(IF(M403="","",IF(AW403&gt;BV403,"H",IF(AW403&lt;BV403,"A","D"))))</f>
        <v>A</v>
      </c>
      <c r="CV403" s="59"/>
      <c r="CW403" s="60" t="str">
        <f t="shared" si="688"/>
        <v>D</v>
      </c>
      <c r="CX403" s="60" t="str">
        <f t="shared" si="688"/>
        <v>D</v>
      </c>
      <c r="CY403" s="60" t="str">
        <f t="shared" si="688"/>
        <v>A</v>
      </c>
      <c r="CZ403" s="60" t="str">
        <f t="shared" si="688"/>
        <v>H</v>
      </c>
      <c r="DA403" s="60" t="str">
        <f t="shared" si="688"/>
        <v>H</v>
      </c>
      <c r="DB403" s="60" t="str">
        <f t="shared" si="688"/>
        <v>A</v>
      </c>
      <c r="DC403" s="60" t="str">
        <f t="shared" si="688"/>
        <v>A</v>
      </c>
      <c r="DD403" s="60" t="str">
        <f t="shared" si="688"/>
        <v>H</v>
      </c>
      <c r="DE403" s="61" t="str">
        <f t="shared" si="688"/>
        <v>A</v>
      </c>
      <c r="DK403" s="43"/>
      <c r="DL403" s="43"/>
      <c r="DM403" s="43"/>
      <c r="DN403" s="21" t="str">
        <f t="shared" si="689"/>
        <v/>
      </c>
      <c r="DO403" s="21" t="str">
        <f t="shared" si="689"/>
        <v/>
      </c>
      <c r="DP403" s="21" t="str">
        <f t="shared" si="689"/>
        <v/>
      </c>
      <c r="DQ403" s="21" t="str">
        <f t="shared" si="689"/>
        <v/>
      </c>
      <c r="DR403" s="21" t="str">
        <f t="shared" si="689"/>
        <v/>
      </c>
      <c r="DT403" s="17" t="str">
        <f t="shared" si="690"/>
        <v>Chertsey Town</v>
      </c>
      <c r="DU403" s="45">
        <f t="shared" ref="DU403:DU411" si="703">SUM(EB403:ED403)</f>
        <v>20</v>
      </c>
      <c r="DV403" s="46">
        <f t="shared" ref="DV403:DV412" si="704">COUNTIF($CU403:$DR403,"H")</f>
        <v>3</v>
      </c>
      <c r="DW403" s="46">
        <f t="shared" ref="DW403:DW412" si="705">COUNTIF($CU403:$DR403,"D")</f>
        <v>2</v>
      </c>
      <c r="DX403" s="46">
        <f t="shared" ref="DX403:DX412" si="706">COUNTIF($CU403:$DR403,"A")</f>
        <v>5</v>
      </c>
      <c r="DY403" s="46">
        <f>COUNTIF(CV$402:CV$412,"A")</f>
        <v>7</v>
      </c>
      <c r="DZ403" s="46">
        <f>COUNTIF(CV$402:CV$412,"D")</f>
        <v>0</v>
      </c>
      <c r="EA403" s="46">
        <f>COUNTIF(CV$402:CV$412,"H")</f>
        <v>3</v>
      </c>
      <c r="EB403" s="45">
        <f t="shared" ref="EB403:EB411" si="707">DV403+DY403</f>
        <v>10</v>
      </c>
      <c r="EC403" s="45">
        <f t="shared" si="691"/>
        <v>2</v>
      </c>
      <c r="ED403" s="45">
        <f t="shared" si="691"/>
        <v>8</v>
      </c>
      <c r="EE403" s="47">
        <f>SUM($AW403:$BT403)+SUM(BW$402:BW$412)</f>
        <v>58</v>
      </c>
      <c r="EF403" s="47">
        <f>SUM($BV403:$CS403)+SUM(AX$402:AX$412)</f>
        <v>38</v>
      </c>
      <c r="EG403" s="45">
        <f t="shared" ref="EG403:EG411" si="708">(EB403*3)+EC403</f>
        <v>32</v>
      </c>
      <c r="EH403" s="47">
        <f t="shared" ref="EH403:EH411" si="709">EE403-EF403</f>
        <v>20</v>
      </c>
      <c r="EI403" s="44"/>
      <c r="EJ403" s="46">
        <f t="shared" si="692"/>
        <v>20</v>
      </c>
      <c r="EK403" s="46">
        <f t="shared" si="693"/>
        <v>10</v>
      </c>
      <c r="EL403" s="46">
        <f t="shared" si="694"/>
        <v>2</v>
      </c>
      <c r="EM403" s="46">
        <f t="shared" si="695"/>
        <v>8</v>
      </c>
      <c r="EN403" s="46">
        <f t="shared" si="696"/>
        <v>58</v>
      </c>
      <c r="EO403" s="46">
        <f t="shared" si="697"/>
        <v>38</v>
      </c>
      <c r="EP403" s="46">
        <f t="shared" si="698"/>
        <v>32</v>
      </c>
      <c r="EQ403" s="46">
        <f t="shared" si="699"/>
        <v>20</v>
      </c>
      <c r="ES403" s="1">
        <f t="shared" ref="ES403:ES411" si="710">IF(DU403=EJ403,0,1)</f>
        <v>0</v>
      </c>
      <c r="ET403" s="1">
        <f t="shared" si="700"/>
        <v>0</v>
      </c>
      <c r="EU403" s="1">
        <f t="shared" si="700"/>
        <v>0</v>
      </c>
      <c r="EV403" s="1">
        <f t="shared" si="700"/>
        <v>0</v>
      </c>
      <c r="EW403" s="1">
        <f t="shared" si="700"/>
        <v>0</v>
      </c>
      <c r="EX403" s="1">
        <f t="shared" si="700"/>
        <v>0</v>
      </c>
      <c r="EY403" s="1">
        <f t="shared" si="700"/>
        <v>0</v>
      </c>
      <c r="EZ403" s="1">
        <f t="shared" si="700"/>
        <v>0</v>
      </c>
    </row>
    <row r="404" spans="1:164" x14ac:dyDescent="0.2">
      <c r="A404" s="1">
        <v>3</v>
      </c>
      <c r="B404" s="48" t="s">
        <v>614</v>
      </c>
      <c r="C404" s="21">
        <v>19</v>
      </c>
      <c r="D404" s="21">
        <v>10</v>
      </c>
      <c r="E404" s="21">
        <v>6</v>
      </c>
      <c r="F404" s="21">
        <v>3</v>
      </c>
      <c r="G404" s="21">
        <v>64</v>
      </c>
      <c r="H404" s="21">
        <v>35</v>
      </c>
      <c r="I404" s="18">
        <v>36</v>
      </c>
      <c r="J404" s="21">
        <v>29</v>
      </c>
      <c r="L404" s="48" t="s">
        <v>525</v>
      </c>
      <c r="M404" s="85" t="s">
        <v>122</v>
      </c>
      <c r="N404" s="86" t="s">
        <v>140</v>
      </c>
      <c r="O404" s="50"/>
      <c r="P404" s="53" t="s">
        <v>184</v>
      </c>
      <c r="Q404" s="53" t="s">
        <v>121</v>
      </c>
      <c r="R404" s="52" t="s">
        <v>208</v>
      </c>
      <c r="S404" s="86" t="s">
        <v>122</v>
      </c>
      <c r="T404" s="86" t="s">
        <v>533</v>
      </c>
      <c r="U404" s="86" t="s">
        <v>150</v>
      </c>
      <c r="V404" s="86" t="s">
        <v>146</v>
      </c>
      <c r="W404" s="86" t="s">
        <v>244</v>
      </c>
      <c r="X404" s="97"/>
      <c r="AA404" s="48" t="s">
        <v>525</v>
      </c>
      <c r="AB404" s="56" t="s">
        <v>638</v>
      </c>
      <c r="AC404" s="51" t="s">
        <v>211</v>
      </c>
      <c r="AD404" s="50"/>
      <c r="AE404" s="51" t="s">
        <v>329</v>
      </c>
      <c r="AF404" s="51" t="s">
        <v>199</v>
      </c>
      <c r="AG404" s="52" t="s">
        <v>181</v>
      </c>
      <c r="AH404" s="51" t="s">
        <v>640</v>
      </c>
      <c r="AI404" s="51" t="s">
        <v>502</v>
      </c>
      <c r="AJ404" s="51" t="s">
        <v>195</v>
      </c>
      <c r="AK404" s="51" t="s">
        <v>409</v>
      </c>
      <c r="AL404" s="57" t="s">
        <v>174</v>
      </c>
      <c r="AM404" s="97"/>
      <c r="AW404" s="58">
        <f t="shared" si="701"/>
        <v>4</v>
      </c>
      <c r="AX404" s="60">
        <f t="shared" si="701"/>
        <v>2</v>
      </c>
      <c r="AY404" s="59"/>
      <c r="AZ404" s="60">
        <f t="shared" si="684"/>
        <v>1</v>
      </c>
      <c r="BA404" s="60">
        <f t="shared" si="684"/>
        <v>2</v>
      </c>
      <c r="BB404" s="60">
        <f t="shared" si="684"/>
        <v>1</v>
      </c>
      <c r="BC404" s="60">
        <f t="shared" si="684"/>
        <v>4</v>
      </c>
      <c r="BD404" s="60">
        <f t="shared" si="684"/>
        <v>3</v>
      </c>
      <c r="BE404" s="60">
        <f t="shared" si="684"/>
        <v>4</v>
      </c>
      <c r="BF404" s="60">
        <f t="shared" si="684"/>
        <v>2</v>
      </c>
      <c r="BG404" s="61">
        <f t="shared" si="684"/>
        <v>0</v>
      </c>
      <c r="BM404" s="43"/>
      <c r="BN404" s="43"/>
      <c r="BO404" s="43"/>
      <c r="BP404" s="43" t="str">
        <f t="shared" si="685"/>
        <v/>
      </c>
      <c r="BQ404" s="43" t="str">
        <f t="shared" si="685"/>
        <v/>
      </c>
      <c r="BR404" s="43" t="str">
        <f t="shared" si="685"/>
        <v/>
      </c>
      <c r="BS404" s="43" t="str">
        <f t="shared" si="685"/>
        <v/>
      </c>
      <c r="BT404" s="43" t="str">
        <f t="shared" si="685"/>
        <v/>
      </c>
      <c r="BU404" s="44"/>
      <c r="BV404" s="58">
        <f t="shared" si="702"/>
        <v>1</v>
      </c>
      <c r="BW404" s="60">
        <f t="shared" si="702"/>
        <v>3</v>
      </c>
      <c r="BX404" s="59"/>
      <c r="BY404" s="60">
        <f t="shared" si="686"/>
        <v>2</v>
      </c>
      <c r="BZ404" s="60">
        <f t="shared" si="686"/>
        <v>1</v>
      </c>
      <c r="CA404" s="60">
        <f t="shared" si="686"/>
        <v>0</v>
      </c>
      <c r="CB404" s="60">
        <f t="shared" si="686"/>
        <v>1</v>
      </c>
      <c r="CC404" s="60">
        <f t="shared" si="686"/>
        <v>6</v>
      </c>
      <c r="CD404" s="60">
        <f t="shared" si="686"/>
        <v>2</v>
      </c>
      <c r="CE404" s="60">
        <f t="shared" si="686"/>
        <v>0</v>
      </c>
      <c r="CF404" s="61">
        <f t="shared" si="686"/>
        <v>0</v>
      </c>
      <c r="CL404" s="43"/>
      <c r="CM404" s="43"/>
      <c r="CN404" s="43"/>
      <c r="CO404" s="43" t="str">
        <f t="shared" si="687"/>
        <v/>
      </c>
      <c r="CP404" s="43" t="str">
        <f t="shared" si="687"/>
        <v/>
      </c>
      <c r="CQ404" s="43" t="str">
        <f t="shared" si="687"/>
        <v/>
      </c>
      <c r="CR404" s="43" t="str">
        <f t="shared" si="687"/>
        <v/>
      </c>
      <c r="CS404" s="43" t="str">
        <f t="shared" si="687"/>
        <v/>
      </c>
      <c r="CU404" s="58" t="str">
        <f>(IF(M404="","",IF(AW404&gt;BV404,"H",IF(AW404&lt;BV404,"A","D"))))</f>
        <v>H</v>
      </c>
      <c r="CV404" s="60" t="str">
        <f t="shared" ref="CV404:CY412" si="711">(IF(N404="","",IF(AX404&gt;BW404,"H",IF(AX404&lt;BW404,"A","D"))))</f>
        <v>A</v>
      </c>
      <c r="CW404" s="59"/>
      <c r="CX404" s="60" t="str">
        <f t="shared" si="688"/>
        <v>A</v>
      </c>
      <c r="CY404" s="60" t="str">
        <f t="shared" si="688"/>
        <v>H</v>
      </c>
      <c r="CZ404" s="60" t="str">
        <f t="shared" si="688"/>
        <v>H</v>
      </c>
      <c r="DA404" s="60" t="str">
        <f t="shared" si="688"/>
        <v>H</v>
      </c>
      <c r="DB404" s="60" t="str">
        <f t="shared" si="688"/>
        <v>A</v>
      </c>
      <c r="DC404" s="60" t="str">
        <f t="shared" si="688"/>
        <v>H</v>
      </c>
      <c r="DD404" s="60" t="str">
        <f t="shared" si="688"/>
        <v>H</v>
      </c>
      <c r="DE404" s="61" t="str">
        <f t="shared" si="688"/>
        <v>D</v>
      </c>
      <c r="DK404" s="43"/>
      <c r="DL404" s="43"/>
      <c r="DM404" s="43"/>
      <c r="DN404" s="21" t="str">
        <f t="shared" si="689"/>
        <v/>
      </c>
      <c r="DO404" s="21" t="str">
        <f t="shared" si="689"/>
        <v/>
      </c>
      <c r="DP404" s="21" t="str">
        <f t="shared" si="689"/>
        <v/>
      </c>
      <c r="DQ404" s="21" t="str">
        <f t="shared" si="689"/>
        <v/>
      </c>
      <c r="DR404" s="21" t="str">
        <f t="shared" si="689"/>
        <v/>
      </c>
      <c r="DT404" s="17" t="str">
        <f t="shared" si="690"/>
        <v>Cobham</v>
      </c>
      <c r="DU404" s="45">
        <f t="shared" si="703"/>
        <v>20</v>
      </c>
      <c r="DV404" s="46">
        <f t="shared" si="704"/>
        <v>6</v>
      </c>
      <c r="DW404" s="46">
        <f t="shared" si="705"/>
        <v>1</v>
      </c>
      <c r="DX404" s="46">
        <f t="shared" si="706"/>
        <v>3</v>
      </c>
      <c r="DY404" s="46">
        <f>COUNTIF(CW$402:CW$412,"A")</f>
        <v>1</v>
      </c>
      <c r="DZ404" s="46">
        <f>COUNTIF(CW$402:CW$412,"D")</f>
        <v>3</v>
      </c>
      <c r="EA404" s="46">
        <f>COUNTIF(CW$402:CW$412,"H")</f>
        <v>6</v>
      </c>
      <c r="EB404" s="45">
        <f t="shared" si="707"/>
        <v>7</v>
      </c>
      <c r="EC404" s="45">
        <f t="shared" si="691"/>
        <v>4</v>
      </c>
      <c r="ED404" s="45">
        <f t="shared" si="691"/>
        <v>9</v>
      </c>
      <c r="EE404" s="47">
        <f>SUM($AW404:$BT404)+SUM(BX$402:BX$412)</f>
        <v>37</v>
      </c>
      <c r="EF404" s="47">
        <f>SUM($BV404:$CS404)+SUM(AY$402:AY$412)</f>
        <v>39</v>
      </c>
      <c r="EG404" s="45">
        <f t="shared" si="708"/>
        <v>25</v>
      </c>
      <c r="EH404" s="47">
        <f t="shared" si="709"/>
        <v>-2</v>
      </c>
      <c r="EI404" s="44"/>
      <c r="EJ404" s="46">
        <f t="shared" si="692"/>
        <v>20</v>
      </c>
      <c r="EK404" s="46">
        <f t="shared" si="693"/>
        <v>7</v>
      </c>
      <c r="EL404" s="46">
        <f t="shared" si="694"/>
        <v>4</v>
      </c>
      <c r="EM404" s="46">
        <f t="shared" si="695"/>
        <v>9</v>
      </c>
      <c r="EN404" s="46">
        <f t="shared" si="696"/>
        <v>37</v>
      </c>
      <c r="EO404" s="46">
        <f t="shared" si="697"/>
        <v>39</v>
      </c>
      <c r="EP404" s="46">
        <f t="shared" si="698"/>
        <v>25</v>
      </c>
      <c r="EQ404" s="46">
        <f t="shared" si="699"/>
        <v>-2</v>
      </c>
      <c r="ES404" s="1">
        <f t="shared" si="710"/>
        <v>0</v>
      </c>
      <c r="ET404" s="1">
        <f t="shared" si="700"/>
        <v>0</v>
      </c>
      <c r="EU404" s="1">
        <f t="shared" si="700"/>
        <v>0</v>
      </c>
      <c r="EV404" s="1">
        <f t="shared" si="700"/>
        <v>0</v>
      </c>
      <c r="EW404" s="1">
        <f t="shared" si="700"/>
        <v>0</v>
      </c>
      <c r="EX404" s="1">
        <f t="shared" si="700"/>
        <v>0</v>
      </c>
      <c r="EY404" s="1">
        <f t="shared" si="700"/>
        <v>0</v>
      </c>
      <c r="EZ404" s="1">
        <f t="shared" si="700"/>
        <v>0</v>
      </c>
    </row>
    <row r="405" spans="1:164" x14ac:dyDescent="0.2">
      <c r="A405" s="1">
        <v>4</v>
      </c>
      <c r="B405" s="1" t="s">
        <v>634</v>
      </c>
      <c r="C405" s="21">
        <v>20</v>
      </c>
      <c r="D405" s="21">
        <v>10</v>
      </c>
      <c r="E405" s="21">
        <v>2</v>
      </c>
      <c r="F405" s="21">
        <v>8</v>
      </c>
      <c r="G405" s="21">
        <v>58</v>
      </c>
      <c r="H405" s="21">
        <v>38</v>
      </c>
      <c r="I405" s="18">
        <v>32</v>
      </c>
      <c r="J405" s="21">
        <v>20</v>
      </c>
      <c r="L405" s="48" t="s">
        <v>614</v>
      </c>
      <c r="M405" s="62" t="s">
        <v>100</v>
      </c>
      <c r="N405" s="53" t="s">
        <v>140</v>
      </c>
      <c r="O405" s="53" t="s">
        <v>100</v>
      </c>
      <c r="P405" s="50"/>
      <c r="Q405" s="142"/>
      <c r="R405" s="52" t="s">
        <v>122</v>
      </c>
      <c r="S405" s="53" t="s">
        <v>128</v>
      </c>
      <c r="T405" s="53" t="s">
        <v>655</v>
      </c>
      <c r="U405" s="53" t="s">
        <v>100</v>
      </c>
      <c r="V405" s="53" t="s">
        <v>306</v>
      </c>
      <c r="W405" s="53" t="s">
        <v>110</v>
      </c>
      <c r="X405" s="97" t="s">
        <v>128</v>
      </c>
      <c r="AA405" s="48" t="s">
        <v>614</v>
      </c>
      <c r="AB405" s="56" t="s">
        <v>584</v>
      </c>
      <c r="AC405" s="51" t="s">
        <v>638</v>
      </c>
      <c r="AD405" s="51" t="s">
        <v>171</v>
      </c>
      <c r="AE405" s="50"/>
      <c r="AF405" s="142"/>
      <c r="AG405" s="52" t="s">
        <v>195</v>
      </c>
      <c r="AH405" s="51" t="s">
        <v>181</v>
      </c>
      <c r="AI405" s="51" t="s">
        <v>656</v>
      </c>
      <c r="AJ405" s="51" t="s">
        <v>307</v>
      </c>
      <c r="AK405" s="51" t="s">
        <v>324</v>
      </c>
      <c r="AL405" s="57" t="s">
        <v>542</v>
      </c>
      <c r="AM405" s="101" t="s">
        <v>499</v>
      </c>
      <c r="AP405" s="123"/>
      <c r="AW405" s="58">
        <f t="shared" si="701"/>
        <v>2</v>
      </c>
      <c r="AX405" s="60">
        <f t="shared" si="701"/>
        <v>2</v>
      </c>
      <c r="AY405" s="60">
        <f t="shared" si="701"/>
        <v>2</v>
      </c>
      <c r="AZ405" s="59"/>
      <c r="BA405" s="60" t="str">
        <f t="shared" si="684"/>
        <v/>
      </c>
      <c r="BB405" s="60">
        <f t="shared" si="684"/>
        <v>4</v>
      </c>
      <c r="BC405" s="60">
        <f t="shared" si="684"/>
        <v>7</v>
      </c>
      <c r="BD405" s="60">
        <f t="shared" si="684"/>
        <v>7</v>
      </c>
      <c r="BE405" s="60">
        <f t="shared" si="684"/>
        <v>2</v>
      </c>
      <c r="BF405" s="60">
        <f t="shared" si="684"/>
        <v>5</v>
      </c>
      <c r="BG405" s="61">
        <f t="shared" si="684"/>
        <v>1</v>
      </c>
      <c r="BM405" s="43"/>
      <c r="BN405" s="43"/>
      <c r="BO405" s="43"/>
      <c r="BP405" s="43" t="str">
        <f t="shared" si="685"/>
        <v/>
      </c>
      <c r="BQ405" s="43" t="str">
        <f t="shared" si="685"/>
        <v/>
      </c>
      <c r="BR405" s="43" t="str">
        <f t="shared" si="685"/>
        <v/>
      </c>
      <c r="BS405" s="43" t="str">
        <f t="shared" si="685"/>
        <v/>
      </c>
      <c r="BT405" s="43" t="str">
        <f t="shared" si="685"/>
        <v/>
      </c>
      <c r="BU405" s="44"/>
      <c r="BV405" s="58">
        <f t="shared" si="702"/>
        <v>2</v>
      </c>
      <c r="BW405" s="60">
        <f t="shared" si="702"/>
        <v>3</v>
      </c>
      <c r="BX405" s="60">
        <f t="shared" si="702"/>
        <v>2</v>
      </c>
      <c r="BY405" s="59"/>
      <c r="BZ405" s="60" t="str">
        <f t="shared" si="686"/>
        <v/>
      </c>
      <c r="CA405" s="60">
        <f t="shared" si="686"/>
        <v>1</v>
      </c>
      <c r="CB405" s="60">
        <f t="shared" si="686"/>
        <v>1</v>
      </c>
      <c r="CC405" s="60">
        <f t="shared" si="686"/>
        <v>3</v>
      </c>
      <c r="CD405" s="60">
        <f t="shared" si="686"/>
        <v>2</v>
      </c>
      <c r="CE405" s="60">
        <f t="shared" si="686"/>
        <v>1</v>
      </c>
      <c r="CF405" s="61">
        <f t="shared" si="686"/>
        <v>1</v>
      </c>
      <c r="CL405" s="43"/>
      <c r="CM405" s="43"/>
      <c r="CN405" s="43"/>
      <c r="CO405" s="43" t="str">
        <f t="shared" si="687"/>
        <v/>
      </c>
      <c r="CP405" s="43" t="str">
        <f t="shared" si="687"/>
        <v/>
      </c>
      <c r="CQ405" s="43" t="str">
        <f t="shared" si="687"/>
        <v/>
      </c>
      <c r="CR405" s="43" t="str">
        <f t="shared" si="687"/>
        <v/>
      </c>
      <c r="CS405" s="43" t="str">
        <f t="shared" si="687"/>
        <v/>
      </c>
      <c r="CU405" s="58" t="str">
        <f>(IF(M405="","",IF(AW405&gt;BV405,"H",IF(AW405&lt;BV405,"A","D"))))</f>
        <v>D</v>
      </c>
      <c r="CV405" s="60" t="str">
        <f t="shared" si="711"/>
        <v>A</v>
      </c>
      <c r="CW405" s="60" t="str">
        <f t="shared" si="711"/>
        <v>D</v>
      </c>
      <c r="CX405" s="59"/>
      <c r="CY405" s="60" t="str">
        <f t="shared" si="688"/>
        <v/>
      </c>
      <c r="CZ405" s="60" t="str">
        <f t="shared" si="688"/>
        <v>H</v>
      </c>
      <c r="DA405" s="60" t="str">
        <f t="shared" si="688"/>
        <v>H</v>
      </c>
      <c r="DB405" s="60" t="str">
        <f t="shared" si="688"/>
        <v>H</v>
      </c>
      <c r="DC405" s="60" t="str">
        <f t="shared" si="688"/>
        <v>D</v>
      </c>
      <c r="DD405" s="60" t="str">
        <f t="shared" si="688"/>
        <v>H</v>
      </c>
      <c r="DE405" s="61" t="str">
        <f t="shared" si="688"/>
        <v>D</v>
      </c>
      <c r="DK405" s="43"/>
      <c r="DL405" s="43"/>
      <c r="DM405" s="43"/>
      <c r="DN405" s="21" t="str">
        <f t="shared" si="689"/>
        <v/>
      </c>
      <c r="DO405" s="21" t="str">
        <f t="shared" si="689"/>
        <v/>
      </c>
      <c r="DP405" s="21" t="str">
        <f t="shared" si="689"/>
        <v/>
      </c>
      <c r="DQ405" s="21" t="str">
        <f t="shared" si="689"/>
        <v/>
      </c>
      <c r="DR405" s="21" t="str">
        <f t="shared" si="689"/>
        <v/>
      </c>
      <c r="DT405" s="17" t="str">
        <f t="shared" si="690"/>
        <v>Colliers Wood United</v>
      </c>
      <c r="DU405" s="45">
        <f t="shared" si="703"/>
        <v>19</v>
      </c>
      <c r="DV405" s="46">
        <f t="shared" si="704"/>
        <v>4</v>
      </c>
      <c r="DW405" s="46">
        <f t="shared" si="705"/>
        <v>4</v>
      </c>
      <c r="DX405" s="46">
        <f t="shared" si="706"/>
        <v>1</v>
      </c>
      <c r="DY405" s="46">
        <f>COUNTIF(CX$402:CX$412,"A")</f>
        <v>6</v>
      </c>
      <c r="DZ405" s="46">
        <f>COUNTIF(CX$402:CX$412,"D")</f>
        <v>2</v>
      </c>
      <c r="EA405" s="46">
        <f>COUNTIF(CX$402:CX$412,"H")</f>
        <v>2</v>
      </c>
      <c r="EB405" s="45">
        <f t="shared" si="707"/>
        <v>10</v>
      </c>
      <c r="EC405" s="45">
        <f t="shared" si="691"/>
        <v>6</v>
      </c>
      <c r="ED405" s="45">
        <f t="shared" si="691"/>
        <v>3</v>
      </c>
      <c r="EE405" s="47">
        <f>SUM($AW405:$BT405)+SUM(BY$402:BY$412)</f>
        <v>64</v>
      </c>
      <c r="EF405" s="47">
        <f>SUM($BV405:$CS405)+SUM(AZ$402:AZ$412)</f>
        <v>35</v>
      </c>
      <c r="EG405" s="45">
        <f t="shared" si="708"/>
        <v>36</v>
      </c>
      <c r="EH405" s="47">
        <f t="shared" si="709"/>
        <v>29</v>
      </c>
      <c r="EI405" s="44"/>
      <c r="EJ405" s="46">
        <f t="shared" si="692"/>
        <v>19</v>
      </c>
      <c r="EK405" s="46">
        <f t="shared" si="693"/>
        <v>10</v>
      </c>
      <c r="EL405" s="46">
        <f t="shared" si="694"/>
        <v>6</v>
      </c>
      <c r="EM405" s="46">
        <f t="shared" si="695"/>
        <v>3</v>
      </c>
      <c r="EN405" s="46">
        <f t="shared" si="696"/>
        <v>64</v>
      </c>
      <c r="EO405" s="46">
        <f t="shared" si="697"/>
        <v>35</v>
      </c>
      <c r="EP405" s="46">
        <f t="shared" si="698"/>
        <v>36</v>
      </c>
      <c r="EQ405" s="46">
        <f t="shared" si="699"/>
        <v>29</v>
      </c>
      <c r="ES405" s="1">
        <f t="shared" si="710"/>
        <v>0</v>
      </c>
      <c r="ET405" s="1">
        <f t="shared" si="700"/>
        <v>0</v>
      </c>
      <c r="EU405" s="1">
        <f t="shared" si="700"/>
        <v>0</v>
      </c>
      <c r="EV405" s="1">
        <f t="shared" si="700"/>
        <v>0</v>
      </c>
      <c r="EW405" s="1">
        <f t="shared" si="700"/>
        <v>0</v>
      </c>
      <c r="EX405" s="1">
        <f t="shared" si="700"/>
        <v>0</v>
      </c>
      <c r="EY405" s="1">
        <f t="shared" si="700"/>
        <v>0</v>
      </c>
      <c r="EZ405" s="1">
        <f t="shared" si="700"/>
        <v>0</v>
      </c>
    </row>
    <row r="406" spans="1:164" x14ac:dyDescent="0.2">
      <c r="A406" s="1">
        <v>5</v>
      </c>
      <c r="B406" s="1" t="s">
        <v>330</v>
      </c>
      <c r="C406" s="21">
        <v>20</v>
      </c>
      <c r="D406" s="21">
        <v>9</v>
      </c>
      <c r="E406" s="21">
        <v>4</v>
      </c>
      <c r="F406" s="21">
        <v>7</v>
      </c>
      <c r="G406" s="21">
        <v>49</v>
      </c>
      <c r="H406" s="21">
        <v>39</v>
      </c>
      <c r="I406" s="18">
        <v>31</v>
      </c>
      <c r="J406" s="21">
        <v>10</v>
      </c>
      <c r="L406" s="48" t="s">
        <v>321</v>
      </c>
      <c r="M406" s="62" t="s">
        <v>129</v>
      </c>
      <c r="N406" s="53" t="s">
        <v>175</v>
      </c>
      <c r="O406" s="53" t="s">
        <v>122</v>
      </c>
      <c r="P406" s="53" t="s">
        <v>214</v>
      </c>
      <c r="Q406" s="50"/>
      <c r="R406" s="52" t="s">
        <v>131</v>
      </c>
      <c r="S406" s="53" t="s">
        <v>190</v>
      </c>
      <c r="T406" s="53" t="s">
        <v>150</v>
      </c>
      <c r="U406" s="53" t="s">
        <v>111</v>
      </c>
      <c r="V406" s="53" t="s">
        <v>244</v>
      </c>
      <c r="W406" s="53" t="s">
        <v>184</v>
      </c>
      <c r="X406" s="97"/>
      <c r="AA406" s="48" t="s">
        <v>321</v>
      </c>
      <c r="AB406" s="56" t="s">
        <v>657</v>
      </c>
      <c r="AC406" s="51" t="s">
        <v>584</v>
      </c>
      <c r="AD406" s="51" t="s">
        <v>453</v>
      </c>
      <c r="AE406" s="51" t="s">
        <v>231</v>
      </c>
      <c r="AF406" s="50"/>
      <c r="AG406" s="52" t="s">
        <v>658</v>
      </c>
      <c r="AH406" s="51" t="s">
        <v>444</v>
      </c>
      <c r="AI406" s="51" t="s">
        <v>454</v>
      </c>
      <c r="AJ406" s="51" t="s">
        <v>298</v>
      </c>
      <c r="AK406" s="51" t="s">
        <v>307</v>
      </c>
      <c r="AL406" s="57" t="s">
        <v>659</v>
      </c>
      <c r="AM406" s="97"/>
      <c r="AW406" s="58">
        <f t="shared" si="701"/>
        <v>2</v>
      </c>
      <c r="AX406" s="60">
        <f t="shared" si="701"/>
        <v>0</v>
      </c>
      <c r="AY406" s="60">
        <f t="shared" si="701"/>
        <v>4</v>
      </c>
      <c r="AZ406" s="60">
        <f t="shared" si="701"/>
        <v>5</v>
      </c>
      <c r="BA406" s="59"/>
      <c r="BB406" s="60">
        <f t="shared" si="684"/>
        <v>0</v>
      </c>
      <c r="BC406" s="60">
        <f t="shared" si="684"/>
        <v>6</v>
      </c>
      <c r="BD406" s="60">
        <f t="shared" si="684"/>
        <v>4</v>
      </c>
      <c r="BE406" s="60">
        <f t="shared" si="684"/>
        <v>4</v>
      </c>
      <c r="BF406" s="60">
        <f t="shared" si="684"/>
        <v>0</v>
      </c>
      <c r="BG406" s="61">
        <f t="shared" si="684"/>
        <v>1</v>
      </c>
      <c r="BM406" s="43"/>
      <c r="BN406" s="43"/>
      <c r="BO406" s="43"/>
      <c r="BP406" s="43" t="str">
        <f t="shared" si="685"/>
        <v/>
      </c>
      <c r="BQ406" s="43" t="str">
        <f t="shared" si="685"/>
        <v/>
      </c>
      <c r="BR406" s="43" t="str">
        <f t="shared" si="685"/>
        <v/>
      </c>
      <c r="BS406" s="43" t="str">
        <f t="shared" si="685"/>
        <v/>
      </c>
      <c r="BT406" s="43" t="str">
        <f t="shared" si="685"/>
        <v/>
      </c>
      <c r="BU406" s="44"/>
      <c r="BV406" s="58">
        <f t="shared" si="702"/>
        <v>4</v>
      </c>
      <c r="BW406" s="60">
        <f t="shared" si="702"/>
        <v>5</v>
      </c>
      <c r="BX406" s="60">
        <f t="shared" si="702"/>
        <v>1</v>
      </c>
      <c r="BY406" s="60">
        <f t="shared" si="702"/>
        <v>2</v>
      </c>
      <c r="BZ406" s="59"/>
      <c r="CA406" s="60">
        <f t="shared" si="686"/>
        <v>1</v>
      </c>
      <c r="CB406" s="60">
        <f t="shared" si="686"/>
        <v>0</v>
      </c>
      <c r="CC406" s="60">
        <f t="shared" si="686"/>
        <v>2</v>
      </c>
      <c r="CD406" s="60">
        <f t="shared" si="686"/>
        <v>4</v>
      </c>
      <c r="CE406" s="60">
        <f t="shared" si="686"/>
        <v>0</v>
      </c>
      <c r="CF406" s="61">
        <f t="shared" si="686"/>
        <v>2</v>
      </c>
      <c r="CL406" s="43"/>
      <c r="CM406" s="43"/>
      <c r="CN406" s="43"/>
      <c r="CO406" s="43" t="str">
        <f t="shared" si="687"/>
        <v/>
      </c>
      <c r="CP406" s="43" t="str">
        <f t="shared" si="687"/>
        <v/>
      </c>
      <c r="CQ406" s="43" t="str">
        <f t="shared" si="687"/>
        <v/>
      </c>
      <c r="CR406" s="43" t="str">
        <f t="shared" si="687"/>
        <v/>
      </c>
      <c r="CS406" s="43" t="str">
        <f t="shared" si="687"/>
        <v/>
      </c>
      <c r="CU406" s="58" t="str">
        <f>(IF(M406="","",IF(AW406&gt;BV406,"H",IF(AW406&lt;BV406,"A","D"))))</f>
        <v>A</v>
      </c>
      <c r="CV406" s="60" t="str">
        <f t="shared" si="711"/>
        <v>A</v>
      </c>
      <c r="CW406" s="60" t="str">
        <f t="shared" si="711"/>
        <v>H</v>
      </c>
      <c r="CX406" s="60" t="str">
        <f t="shared" si="711"/>
        <v>H</v>
      </c>
      <c r="CY406" s="59"/>
      <c r="CZ406" s="60" t="str">
        <f t="shared" si="688"/>
        <v>A</v>
      </c>
      <c r="DA406" s="60" t="str">
        <f t="shared" si="688"/>
        <v>H</v>
      </c>
      <c r="DB406" s="60" t="str">
        <f t="shared" si="688"/>
        <v>H</v>
      </c>
      <c r="DC406" s="60" t="str">
        <f t="shared" si="688"/>
        <v>D</v>
      </c>
      <c r="DD406" s="60" t="str">
        <f t="shared" si="688"/>
        <v>D</v>
      </c>
      <c r="DE406" s="61" t="str">
        <f t="shared" si="688"/>
        <v>A</v>
      </c>
      <c r="DK406" s="43"/>
      <c r="DL406" s="43"/>
      <c r="DM406" s="43"/>
      <c r="DN406" s="21" t="str">
        <f t="shared" si="689"/>
        <v/>
      </c>
      <c r="DO406" s="21" t="str">
        <f t="shared" si="689"/>
        <v/>
      </c>
      <c r="DP406" s="21" t="str">
        <f t="shared" si="689"/>
        <v/>
      </c>
      <c r="DQ406" s="21" t="str">
        <f t="shared" si="689"/>
        <v/>
      </c>
      <c r="DR406" s="21" t="str">
        <f t="shared" si="689"/>
        <v/>
      </c>
      <c r="DT406" s="17" t="str">
        <f t="shared" si="690"/>
        <v>Croydon</v>
      </c>
      <c r="DU406" s="45">
        <f t="shared" si="703"/>
        <v>18</v>
      </c>
      <c r="DV406" s="46">
        <f t="shared" si="704"/>
        <v>4</v>
      </c>
      <c r="DW406" s="46">
        <f t="shared" si="705"/>
        <v>2</v>
      </c>
      <c r="DX406" s="46">
        <f t="shared" si="706"/>
        <v>4</v>
      </c>
      <c r="DY406" s="46">
        <f>COUNTIF(CY$402:CY$412,"A")</f>
        <v>3</v>
      </c>
      <c r="DZ406" s="46">
        <f>COUNTIF(CY$402:CY$412,"D")</f>
        <v>3</v>
      </c>
      <c r="EA406" s="46">
        <f>COUNTIF(CY$402:CY$412,"H")</f>
        <v>2</v>
      </c>
      <c r="EB406" s="45">
        <f t="shared" si="707"/>
        <v>7</v>
      </c>
      <c r="EC406" s="45">
        <f t="shared" si="691"/>
        <v>5</v>
      </c>
      <c r="ED406" s="45">
        <f t="shared" si="691"/>
        <v>6</v>
      </c>
      <c r="EE406" s="47">
        <f>SUM($AW406:$BT406)+SUM(BZ$402:BZ$412)</f>
        <v>40</v>
      </c>
      <c r="EF406" s="47">
        <f>SUM($BV406:$CS406)+SUM(BA$402:BA$412)</f>
        <v>40</v>
      </c>
      <c r="EG406" s="45">
        <f t="shared" si="708"/>
        <v>26</v>
      </c>
      <c r="EH406" s="47">
        <f t="shared" si="709"/>
        <v>0</v>
      </c>
      <c r="EI406" s="44"/>
      <c r="EJ406" s="46">
        <f t="shared" si="692"/>
        <v>18</v>
      </c>
      <c r="EK406" s="46">
        <f t="shared" si="693"/>
        <v>7</v>
      </c>
      <c r="EL406" s="46">
        <f t="shared" si="694"/>
        <v>5</v>
      </c>
      <c r="EM406" s="46">
        <f t="shared" si="695"/>
        <v>6</v>
      </c>
      <c r="EN406" s="46">
        <f t="shared" si="696"/>
        <v>40</v>
      </c>
      <c r="EO406" s="46">
        <f t="shared" si="697"/>
        <v>40</v>
      </c>
      <c r="EP406" s="46">
        <f t="shared" si="698"/>
        <v>26</v>
      </c>
      <c r="EQ406" s="46">
        <f t="shared" si="699"/>
        <v>0</v>
      </c>
      <c r="ES406" s="1">
        <f t="shared" si="710"/>
        <v>0</v>
      </c>
      <c r="ET406" s="1">
        <f t="shared" si="700"/>
        <v>0</v>
      </c>
      <c r="EU406" s="1">
        <f t="shared" si="700"/>
        <v>0</v>
      </c>
      <c r="EV406" s="1">
        <f t="shared" si="700"/>
        <v>0</v>
      </c>
      <c r="EW406" s="1">
        <f t="shared" si="700"/>
        <v>0</v>
      </c>
      <c r="EX406" s="1">
        <f t="shared" si="700"/>
        <v>0</v>
      </c>
      <c r="EY406" s="1">
        <f t="shared" si="700"/>
        <v>0</v>
      </c>
      <c r="EZ406" s="1">
        <f t="shared" si="700"/>
        <v>0</v>
      </c>
    </row>
    <row r="407" spans="1:164" x14ac:dyDescent="0.2">
      <c r="A407" s="1">
        <v>6</v>
      </c>
      <c r="B407" s="1" t="s">
        <v>321</v>
      </c>
      <c r="C407" s="21">
        <v>18</v>
      </c>
      <c r="D407" s="21">
        <v>7</v>
      </c>
      <c r="E407" s="21">
        <v>5</v>
      </c>
      <c r="F407" s="21">
        <v>6</v>
      </c>
      <c r="G407" s="21">
        <v>40</v>
      </c>
      <c r="H407" s="21">
        <v>40</v>
      </c>
      <c r="I407" s="18">
        <v>26</v>
      </c>
      <c r="J407" s="21">
        <v>0</v>
      </c>
      <c r="L407" s="64" t="s">
        <v>274</v>
      </c>
      <c r="M407" s="164"/>
      <c r="N407" s="52" t="s">
        <v>141</v>
      </c>
      <c r="O407" s="52" t="s">
        <v>141</v>
      </c>
      <c r="P407" s="52" t="s">
        <v>287</v>
      </c>
      <c r="Q407" s="52" t="s">
        <v>230</v>
      </c>
      <c r="R407" s="50"/>
      <c r="S407" s="52" t="s">
        <v>213</v>
      </c>
      <c r="T407" s="142"/>
      <c r="U407" s="66"/>
      <c r="V407" s="52" t="s">
        <v>230</v>
      </c>
      <c r="W407" s="52" t="s">
        <v>131</v>
      </c>
      <c r="X407" s="97" t="s">
        <v>296</v>
      </c>
      <c r="AA407" s="64" t="s">
        <v>274</v>
      </c>
      <c r="AB407" s="164"/>
      <c r="AC407" s="52" t="s">
        <v>656</v>
      </c>
      <c r="AD407" s="52" t="s">
        <v>451</v>
      </c>
      <c r="AE407" s="52" t="s">
        <v>414</v>
      </c>
      <c r="AF407" s="52" t="s">
        <v>324</v>
      </c>
      <c r="AG407" s="50"/>
      <c r="AH407" s="52" t="s">
        <v>238</v>
      </c>
      <c r="AI407" s="142"/>
      <c r="AJ407" s="66"/>
      <c r="AK407" s="52" t="s">
        <v>291</v>
      </c>
      <c r="AL407" s="67" t="s">
        <v>332</v>
      </c>
      <c r="AM407" s="97" t="s">
        <v>296</v>
      </c>
      <c r="AW407" s="165" t="str">
        <f t="shared" si="701"/>
        <v/>
      </c>
      <c r="AX407" s="60">
        <f t="shared" si="701"/>
        <v>3</v>
      </c>
      <c r="AY407" s="60">
        <f t="shared" si="701"/>
        <v>3</v>
      </c>
      <c r="AZ407" s="60">
        <f t="shared" si="701"/>
        <v>2</v>
      </c>
      <c r="BA407" s="60">
        <f t="shared" si="701"/>
        <v>1</v>
      </c>
      <c r="BB407" s="59"/>
      <c r="BC407" s="60">
        <f>(IF(S407="","",(IF(MID(S407,2,1)="-",LEFT(S407,1),LEFT(S407,2)))+0))</f>
        <v>4</v>
      </c>
      <c r="BD407" s="157" t="str">
        <f>(IF(T407="","",(IF(MID(T407,2,1)="-",LEFT(T407,1),LEFT(T407,2)))+0))</f>
        <v/>
      </c>
      <c r="BE407" s="60" t="str">
        <f>(IF(U407="","",(IF(MID(U407,2,1)="-",LEFT(U407,1),LEFT(U407,2)))+0))</f>
        <v/>
      </c>
      <c r="BF407" s="60">
        <f>(IF(V407="","",(IF(MID(V407,2,1)="-",LEFT(V407,1),LEFT(V407,2)))+0))</f>
        <v>1</v>
      </c>
      <c r="BG407" s="61">
        <f>(IF(W407="","",(IF(MID(W407,2,1)="-",LEFT(W407,1),LEFT(W407,2)))+0))</f>
        <v>0</v>
      </c>
      <c r="BM407" s="43"/>
      <c r="BN407" s="43"/>
      <c r="BO407" s="43"/>
      <c r="BP407" s="43" t="str">
        <f t="shared" si="685"/>
        <v/>
      </c>
      <c r="BQ407" s="43" t="str">
        <f t="shared" si="685"/>
        <v/>
      </c>
      <c r="BR407" s="43" t="str">
        <f t="shared" si="685"/>
        <v/>
      </c>
      <c r="BS407" s="43" t="str">
        <f t="shared" si="685"/>
        <v/>
      </c>
      <c r="BT407" s="43" t="str">
        <f t="shared" si="685"/>
        <v/>
      </c>
      <c r="BU407" s="44"/>
      <c r="BV407" s="165" t="str">
        <f t="shared" si="702"/>
        <v/>
      </c>
      <c r="BW407" s="60">
        <f t="shared" si="702"/>
        <v>2</v>
      </c>
      <c r="BX407" s="60">
        <f t="shared" si="702"/>
        <v>2</v>
      </c>
      <c r="BY407" s="60">
        <f t="shared" si="702"/>
        <v>5</v>
      </c>
      <c r="BZ407" s="60">
        <f t="shared" si="702"/>
        <v>3</v>
      </c>
      <c r="CA407" s="59"/>
      <c r="CB407" s="60">
        <f>(IF(S407="","",IF(RIGHT(S407,2)="10",RIGHT(S407,2),RIGHT(S407,1))+0))</f>
        <v>0</v>
      </c>
      <c r="CC407" s="157" t="str">
        <f>(IF(T407="","",IF(RIGHT(T407,2)="10",RIGHT(T407,2),RIGHT(T407,1))+0))</f>
        <v/>
      </c>
      <c r="CD407" s="60" t="str">
        <f>(IF(U407="","",IF(RIGHT(U407,2)="10",RIGHT(U407,2),RIGHT(U407,1))+0))</f>
        <v/>
      </c>
      <c r="CE407" s="60">
        <f>(IF(V407="","",IF(RIGHT(V407,2)="10",RIGHT(V407,2),RIGHT(V407,1))+0))</f>
        <v>3</v>
      </c>
      <c r="CF407" s="61">
        <f>(IF(W407="","",IF(RIGHT(W407,2)="10",RIGHT(W407,2),RIGHT(W407,1))+0))</f>
        <v>1</v>
      </c>
      <c r="CL407" s="43"/>
      <c r="CM407" s="43"/>
      <c r="CN407" s="43"/>
      <c r="CO407" s="43" t="str">
        <f t="shared" si="687"/>
        <v/>
      </c>
      <c r="CP407" s="43" t="str">
        <f t="shared" si="687"/>
        <v/>
      </c>
      <c r="CQ407" s="43" t="str">
        <f t="shared" si="687"/>
        <v/>
      </c>
      <c r="CR407" s="43" t="str">
        <f t="shared" si="687"/>
        <v/>
      </c>
      <c r="CS407" s="43" t="str">
        <f t="shared" si="687"/>
        <v/>
      </c>
      <c r="CU407" s="165" t="s">
        <v>18</v>
      </c>
      <c r="CV407" s="60" t="str">
        <f t="shared" si="711"/>
        <v>H</v>
      </c>
      <c r="CW407" s="60" t="str">
        <f t="shared" si="711"/>
        <v>H</v>
      </c>
      <c r="CX407" s="60" t="str">
        <f t="shared" si="711"/>
        <v>A</v>
      </c>
      <c r="CY407" s="60" t="str">
        <f t="shared" si="711"/>
        <v>A</v>
      </c>
      <c r="CZ407" s="59"/>
      <c r="DA407" s="60" t="str">
        <f>(IF(S407="","",IF(BC407&gt;CB407,"H",IF(BC407&lt;CB407,"A","D"))))</f>
        <v>H</v>
      </c>
      <c r="DB407" s="157" t="s">
        <v>18</v>
      </c>
      <c r="DC407" s="60" t="str">
        <f t="shared" si="688"/>
        <v/>
      </c>
      <c r="DD407" s="60" t="str">
        <f t="shared" si="688"/>
        <v>A</v>
      </c>
      <c r="DE407" s="61" t="str">
        <f t="shared" si="688"/>
        <v>A</v>
      </c>
      <c r="DK407" s="43"/>
      <c r="DL407" s="43"/>
      <c r="DM407" s="43"/>
      <c r="DN407" s="21" t="str">
        <f t="shared" si="689"/>
        <v/>
      </c>
      <c r="DO407" s="21" t="str">
        <f t="shared" si="689"/>
        <v/>
      </c>
      <c r="DP407" s="21" t="str">
        <f t="shared" si="689"/>
        <v/>
      </c>
      <c r="DQ407" s="21" t="str">
        <f t="shared" si="689"/>
        <v/>
      </c>
      <c r="DR407" s="21" t="str">
        <f t="shared" si="689"/>
        <v/>
      </c>
      <c r="DT407" s="17" t="str">
        <f t="shared" si="690"/>
        <v>Epsom &amp; Ewell</v>
      </c>
      <c r="DU407" s="45">
        <f t="shared" si="703"/>
        <v>19</v>
      </c>
      <c r="DV407" s="46">
        <f t="shared" si="704"/>
        <v>3</v>
      </c>
      <c r="DW407" s="46">
        <f t="shared" si="705"/>
        <v>0</v>
      </c>
      <c r="DX407" s="46">
        <f t="shared" si="706"/>
        <v>6</v>
      </c>
      <c r="DY407" s="46">
        <f>COUNTIF(CZ$402:CZ$412,"A")</f>
        <v>2</v>
      </c>
      <c r="DZ407" s="46">
        <f>COUNTIF(CZ$402:CZ$412,"D")</f>
        <v>1</v>
      </c>
      <c r="EA407" s="46">
        <f>COUNTIF(CZ$402:CZ$412,"H")</f>
        <v>7</v>
      </c>
      <c r="EB407" s="45">
        <f t="shared" si="707"/>
        <v>5</v>
      </c>
      <c r="EC407" s="45">
        <f t="shared" si="691"/>
        <v>1</v>
      </c>
      <c r="ED407" s="45">
        <f t="shared" si="691"/>
        <v>13</v>
      </c>
      <c r="EE407" s="47">
        <f>SUM($AW407:$BT407)+SUM(CA$402:CA$412)</f>
        <v>28</v>
      </c>
      <c r="EF407" s="47">
        <f>SUM($BV407:$CS407)+SUM(BB$402:BB$412)</f>
        <v>41</v>
      </c>
      <c r="EG407" s="45">
        <f t="shared" si="708"/>
        <v>16</v>
      </c>
      <c r="EH407" s="47">
        <f t="shared" si="709"/>
        <v>-13</v>
      </c>
      <c r="EI407" s="44"/>
      <c r="EJ407" s="46">
        <f t="shared" si="692"/>
        <v>19</v>
      </c>
      <c r="EK407" s="46">
        <f t="shared" si="693"/>
        <v>5</v>
      </c>
      <c r="EL407" s="46">
        <f t="shared" si="694"/>
        <v>1</v>
      </c>
      <c r="EM407" s="46">
        <f t="shared" si="695"/>
        <v>13</v>
      </c>
      <c r="EN407" s="46">
        <f t="shared" si="696"/>
        <v>28</v>
      </c>
      <c r="EO407" s="46">
        <f t="shared" si="697"/>
        <v>41</v>
      </c>
      <c r="EP407" s="46">
        <f t="shared" si="698"/>
        <v>16</v>
      </c>
      <c r="EQ407" s="46">
        <f t="shared" si="699"/>
        <v>-13</v>
      </c>
      <c r="ES407" s="1">
        <f t="shared" si="710"/>
        <v>0</v>
      </c>
      <c r="ET407" s="1">
        <f t="shared" si="700"/>
        <v>0</v>
      </c>
      <c r="EU407" s="1">
        <f t="shared" si="700"/>
        <v>0</v>
      </c>
      <c r="EV407" s="1">
        <f t="shared" si="700"/>
        <v>0</v>
      </c>
      <c r="EW407" s="1">
        <f t="shared" si="700"/>
        <v>0</v>
      </c>
      <c r="EX407" s="1">
        <f t="shared" si="700"/>
        <v>0</v>
      </c>
      <c r="EY407" s="1">
        <f t="shared" si="700"/>
        <v>0</v>
      </c>
      <c r="EZ407" s="1">
        <f t="shared" si="700"/>
        <v>0</v>
      </c>
    </row>
    <row r="408" spans="1:164" x14ac:dyDescent="0.2">
      <c r="A408" s="1">
        <v>7</v>
      </c>
      <c r="B408" s="1" t="s">
        <v>525</v>
      </c>
      <c r="C408" s="21">
        <v>20</v>
      </c>
      <c r="D408" s="21">
        <v>7</v>
      </c>
      <c r="E408" s="21">
        <v>4</v>
      </c>
      <c r="F408" s="21">
        <v>9</v>
      </c>
      <c r="G408" s="21">
        <v>37</v>
      </c>
      <c r="H408" s="21">
        <v>39</v>
      </c>
      <c r="I408" s="18">
        <v>25</v>
      </c>
      <c r="J408" s="21">
        <v>-2</v>
      </c>
      <c r="L408" s="48" t="s">
        <v>557</v>
      </c>
      <c r="M408" s="85" t="s">
        <v>205</v>
      </c>
      <c r="N408" s="86" t="s">
        <v>660</v>
      </c>
      <c r="O408" s="86" t="s">
        <v>230</v>
      </c>
      <c r="P408" s="53" t="s">
        <v>661</v>
      </c>
      <c r="Q408" s="53" t="s">
        <v>139</v>
      </c>
      <c r="R408" s="52" t="s">
        <v>121</v>
      </c>
      <c r="S408" s="50"/>
      <c r="T408" s="86" t="s">
        <v>100</v>
      </c>
      <c r="U408" s="86" t="s">
        <v>378</v>
      </c>
      <c r="V408" s="86" t="s">
        <v>184</v>
      </c>
      <c r="W408" s="86" t="s">
        <v>175</v>
      </c>
      <c r="X408" s="97"/>
      <c r="AA408" s="48" t="s">
        <v>557</v>
      </c>
      <c r="AB408" s="56" t="s">
        <v>389</v>
      </c>
      <c r="AC408" s="51" t="s">
        <v>299</v>
      </c>
      <c r="AD408" s="51" t="s">
        <v>662</v>
      </c>
      <c r="AE408" s="51" t="s">
        <v>405</v>
      </c>
      <c r="AF408" s="51" t="s">
        <v>654</v>
      </c>
      <c r="AG408" s="52" t="s">
        <v>390</v>
      </c>
      <c r="AH408" s="50"/>
      <c r="AI408" s="51" t="s">
        <v>360</v>
      </c>
      <c r="AJ408" s="51" t="s">
        <v>554</v>
      </c>
      <c r="AK408" s="51" t="s">
        <v>357</v>
      </c>
      <c r="AL408" s="57" t="s">
        <v>506</v>
      </c>
      <c r="AM408" s="97"/>
      <c r="AW408" s="58">
        <f t="shared" si="701"/>
        <v>2</v>
      </c>
      <c r="AX408" s="60">
        <f t="shared" si="701"/>
        <v>0</v>
      </c>
      <c r="AY408" s="60">
        <f t="shared" si="701"/>
        <v>1</v>
      </c>
      <c r="AZ408" s="60">
        <f t="shared" si="701"/>
        <v>2</v>
      </c>
      <c r="BA408" s="60">
        <f t="shared" si="701"/>
        <v>0</v>
      </c>
      <c r="BB408" s="60">
        <f>(IF(R408="","",(IF(MID(R408,2,1)="-",LEFT(R408,1),LEFT(R408,2)))+0))</f>
        <v>2</v>
      </c>
      <c r="BC408" s="59"/>
      <c r="BD408" s="60">
        <f>(IF(T408="","",(IF(MID(T408,2,1)="-",LEFT(T408,1),LEFT(T408,2)))+0))</f>
        <v>2</v>
      </c>
      <c r="BE408" s="60">
        <f>(IF(U408="","",(IF(MID(U408,2,1)="-",LEFT(U408,1),LEFT(U408,2)))+0))</f>
        <v>1</v>
      </c>
      <c r="BF408" s="60">
        <f>(IF(V408="","",(IF(MID(V408,2,1)="-",LEFT(V408,1),LEFT(V408,2)))+0))</f>
        <v>1</v>
      </c>
      <c r="BG408" s="61">
        <f>(IF(W408="","",(IF(MID(W408,2,1)="-",LEFT(W408,1),LEFT(W408,2)))+0))</f>
        <v>0</v>
      </c>
      <c r="BM408" s="43"/>
      <c r="BN408" s="43"/>
      <c r="BO408" s="43"/>
      <c r="BP408" s="43" t="str">
        <f t="shared" si="685"/>
        <v/>
      </c>
      <c r="BQ408" s="43" t="str">
        <f t="shared" si="685"/>
        <v/>
      </c>
      <c r="BR408" s="43" t="str">
        <f t="shared" si="685"/>
        <v/>
      </c>
      <c r="BS408" s="43" t="str">
        <f t="shared" si="685"/>
        <v/>
      </c>
      <c r="BT408" s="43" t="str">
        <f t="shared" si="685"/>
        <v/>
      </c>
      <c r="BU408" s="44"/>
      <c r="BV408" s="58">
        <f t="shared" si="702"/>
        <v>8</v>
      </c>
      <c r="BW408" s="60">
        <f t="shared" si="702"/>
        <v>9</v>
      </c>
      <c r="BX408" s="60">
        <f t="shared" si="702"/>
        <v>3</v>
      </c>
      <c r="BY408" s="60">
        <f t="shared" si="702"/>
        <v>10</v>
      </c>
      <c r="BZ408" s="60">
        <f t="shared" si="702"/>
        <v>3</v>
      </c>
      <c r="CA408" s="60">
        <f>(IF(R408="","",IF(RIGHT(R408,2)="10",RIGHT(R408,2),RIGHT(R408,1))+0))</f>
        <v>1</v>
      </c>
      <c r="CB408" s="59"/>
      <c r="CC408" s="60">
        <f>(IF(T408="","",IF(RIGHT(T408,2)="10",RIGHT(T408,2),RIGHT(T408,1))+0))</f>
        <v>2</v>
      </c>
      <c r="CD408" s="60">
        <f>(IF(U408="","",IF(RIGHT(U408,2)="10",RIGHT(U408,2),RIGHT(U408,1))+0))</f>
        <v>6</v>
      </c>
      <c r="CE408" s="60">
        <f>(IF(V408="","",IF(RIGHT(V408,2)="10",RIGHT(V408,2),RIGHT(V408,1))+0))</f>
        <v>2</v>
      </c>
      <c r="CF408" s="61">
        <f>(IF(W408="","",IF(RIGHT(W408,2)="10",RIGHT(W408,2),RIGHT(W408,1))+0))</f>
        <v>5</v>
      </c>
      <c r="CL408" s="43"/>
      <c r="CM408" s="43"/>
      <c r="CN408" s="43"/>
      <c r="CO408" s="43" t="str">
        <f t="shared" si="687"/>
        <v/>
      </c>
      <c r="CP408" s="43" t="str">
        <f t="shared" si="687"/>
        <v/>
      </c>
      <c r="CQ408" s="43" t="str">
        <f t="shared" si="687"/>
        <v/>
      </c>
      <c r="CR408" s="43" t="str">
        <f t="shared" si="687"/>
        <v/>
      </c>
      <c r="CS408" s="43" t="str">
        <f t="shared" si="687"/>
        <v/>
      </c>
      <c r="CU408" s="58" t="str">
        <f>(IF(M408="","",IF(AW408&gt;BV408,"H",IF(AW408&lt;BV408,"A","D"))))</f>
        <v>A</v>
      </c>
      <c r="CV408" s="60" t="str">
        <f t="shared" si="711"/>
        <v>A</v>
      </c>
      <c r="CW408" s="60" t="str">
        <f t="shared" si="711"/>
        <v>A</v>
      </c>
      <c r="CX408" s="60" t="str">
        <f t="shared" si="711"/>
        <v>A</v>
      </c>
      <c r="CY408" s="60" t="str">
        <f t="shared" si="711"/>
        <v>A</v>
      </c>
      <c r="CZ408" s="60" t="str">
        <f>(IF(R408="","",IF(BB408&gt;CA408,"H",IF(BB408&lt;CA408,"A","D"))))</f>
        <v>H</v>
      </c>
      <c r="DA408" s="59"/>
      <c r="DB408" s="60" t="str">
        <f>(IF(T408="","",IF(BD408&gt;CC408,"H",IF(BD408&lt;CC408,"A","D"))))</f>
        <v>D</v>
      </c>
      <c r="DC408" s="60" t="str">
        <f t="shared" si="688"/>
        <v>A</v>
      </c>
      <c r="DD408" s="60" t="str">
        <f t="shared" si="688"/>
        <v>A</v>
      </c>
      <c r="DE408" s="61" t="str">
        <f t="shared" si="688"/>
        <v>A</v>
      </c>
      <c r="DK408" s="43"/>
      <c r="DL408" s="43"/>
      <c r="DM408" s="43"/>
      <c r="DN408" s="21" t="str">
        <f t="shared" si="689"/>
        <v/>
      </c>
      <c r="DO408" s="21" t="str">
        <f t="shared" si="689"/>
        <v/>
      </c>
      <c r="DP408" s="21" t="str">
        <f t="shared" si="689"/>
        <v/>
      </c>
      <c r="DQ408" s="21" t="str">
        <f t="shared" si="689"/>
        <v/>
      </c>
      <c r="DR408" s="21" t="str">
        <f t="shared" si="689"/>
        <v/>
      </c>
      <c r="DT408" s="17" t="str">
        <f t="shared" si="690"/>
        <v>Lewisham Borough</v>
      </c>
      <c r="DU408" s="45">
        <f t="shared" si="703"/>
        <v>20</v>
      </c>
      <c r="DV408" s="46">
        <f t="shared" si="704"/>
        <v>1</v>
      </c>
      <c r="DW408" s="46">
        <f t="shared" si="705"/>
        <v>1</v>
      </c>
      <c r="DX408" s="46">
        <f t="shared" si="706"/>
        <v>8</v>
      </c>
      <c r="DY408" s="46">
        <f>COUNTIF(DA$402:DA$412,"A")</f>
        <v>0</v>
      </c>
      <c r="DZ408" s="46">
        <f>COUNTIF(DA$402:DA$412,"D")</f>
        <v>0</v>
      </c>
      <c r="EA408" s="46">
        <f>COUNTIF(DA$402:DA$412,"H")</f>
        <v>10</v>
      </c>
      <c r="EB408" s="45">
        <f t="shared" si="707"/>
        <v>1</v>
      </c>
      <c r="EC408" s="45">
        <f t="shared" si="691"/>
        <v>1</v>
      </c>
      <c r="ED408" s="45">
        <f t="shared" si="691"/>
        <v>18</v>
      </c>
      <c r="EE408" s="47">
        <f>SUM($AW408:$BT408)+SUM(CB$402:CB$412)</f>
        <v>15</v>
      </c>
      <c r="EF408" s="47">
        <f>SUM($BV408:$CS408)+SUM(BC$402:BC$412)</f>
        <v>100</v>
      </c>
      <c r="EG408" s="45">
        <f t="shared" si="708"/>
        <v>4</v>
      </c>
      <c r="EH408" s="47">
        <f t="shared" si="709"/>
        <v>-85</v>
      </c>
      <c r="EI408" s="44"/>
      <c r="EJ408" s="46">
        <f t="shared" si="692"/>
        <v>20</v>
      </c>
      <c r="EK408" s="46">
        <f t="shared" si="693"/>
        <v>1</v>
      </c>
      <c r="EL408" s="46">
        <f t="shared" si="694"/>
        <v>1</v>
      </c>
      <c r="EM408" s="46">
        <f t="shared" si="695"/>
        <v>18</v>
      </c>
      <c r="EN408" s="46">
        <f t="shared" si="696"/>
        <v>15</v>
      </c>
      <c r="EO408" s="46">
        <f t="shared" si="697"/>
        <v>100</v>
      </c>
      <c r="EP408" s="46">
        <f t="shared" si="698"/>
        <v>4</v>
      </c>
      <c r="EQ408" s="46">
        <f t="shared" si="699"/>
        <v>-85</v>
      </c>
      <c r="ES408" s="1">
        <f t="shared" si="710"/>
        <v>0</v>
      </c>
      <c r="ET408" s="1">
        <f t="shared" si="700"/>
        <v>0</v>
      </c>
      <c r="EU408" s="1">
        <f t="shared" si="700"/>
        <v>0</v>
      </c>
      <c r="EV408" s="1">
        <f t="shared" si="700"/>
        <v>0</v>
      </c>
      <c r="EW408" s="1">
        <f t="shared" si="700"/>
        <v>0</v>
      </c>
      <c r="EX408" s="1">
        <f t="shared" si="700"/>
        <v>0</v>
      </c>
      <c r="EY408" s="1">
        <f t="shared" si="700"/>
        <v>0</v>
      </c>
      <c r="EZ408" s="1">
        <f t="shared" si="700"/>
        <v>0</v>
      </c>
    </row>
    <row r="409" spans="1:164" x14ac:dyDescent="0.2">
      <c r="A409" s="1">
        <v>8</v>
      </c>
      <c r="B409" s="1" t="s">
        <v>358</v>
      </c>
      <c r="C409" s="21">
        <v>19</v>
      </c>
      <c r="D409" s="21">
        <v>6</v>
      </c>
      <c r="E409" s="21">
        <v>4</v>
      </c>
      <c r="F409" s="21">
        <v>9</v>
      </c>
      <c r="G409" s="21">
        <v>37</v>
      </c>
      <c r="H409" s="21">
        <v>45</v>
      </c>
      <c r="I409" s="18">
        <v>22</v>
      </c>
      <c r="J409" s="21">
        <v>-8</v>
      </c>
      <c r="L409" s="48" t="s">
        <v>358</v>
      </c>
      <c r="M409" s="85" t="s">
        <v>113</v>
      </c>
      <c r="N409" s="86" t="s">
        <v>141</v>
      </c>
      <c r="O409" s="86" t="s">
        <v>141</v>
      </c>
      <c r="P409" s="53" t="s">
        <v>129</v>
      </c>
      <c r="Q409" s="142"/>
      <c r="R409" s="52" t="s">
        <v>110</v>
      </c>
      <c r="S409" s="86" t="s">
        <v>102</v>
      </c>
      <c r="T409" s="50"/>
      <c r="U409" s="86" t="s">
        <v>100</v>
      </c>
      <c r="V409" s="86" t="s">
        <v>140</v>
      </c>
      <c r="W409" s="86" t="s">
        <v>230</v>
      </c>
      <c r="X409" s="97" t="s">
        <v>135</v>
      </c>
      <c r="AA409" s="48" t="s">
        <v>358</v>
      </c>
      <c r="AB409" s="56" t="s">
        <v>357</v>
      </c>
      <c r="AC409" s="63" t="s">
        <v>507</v>
      </c>
      <c r="AD409" s="51" t="s">
        <v>351</v>
      </c>
      <c r="AE409" s="51" t="s">
        <v>662</v>
      </c>
      <c r="AF409" s="142"/>
      <c r="AG409" s="52" t="s">
        <v>663</v>
      </c>
      <c r="AH409" s="51" t="s">
        <v>552</v>
      </c>
      <c r="AI409" s="50"/>
      <c r="AJ409" s="51" t="s">
        <v>237</v>
      </c>
      <c r="AK409" s="51" t="s">
        <v>558</v>
      </c>
      <c r="AL409" s="57" t="s">
        <v>324</v>
      </c>
      <c r="AM409" s="101" t="s">
        <v>231</v>
      </c>
      <c r="AW409" s="58">
        <f t="shared" si="701"/>
        <v>1</v>
      </c>
      <c r="AX409" s="60">
        <f t="shared" si="701"/>
        <v>3</v>
      </c>
      <c r="AY409" s="60">
        <f t="shared" si="701"/>
        <v>3</v>
      </c>
      <c r="AZ409" s="60">
        <f t="shared" si="701"/>
        <v>2</v>
      </c>
      <c r="BA409" s="60" t="str">
        <f t="shared" si="701"/>
        <v/>
      </c>
      <c r="BB409" s="60">
        <f>(IF(R409="","",(IF(MID(R409,2,1)="-",LEFT(R409,1),LEFT(R409,2)))+0))</f>
        <v>1</v>
      </c>
      <c r="BC409" s="60">
        <f>(IF(S409="","",(IF(MID(S409,2,1)="-",LEFT(S409,1),LEFT(S409,2)))+0))</f>
        <v>3</v>
      </c>
      <c r="BD409" s="59"/>
      <c r="BE409" s="60">
        <f>(IF(U409="","",(IF(MID(U409,2,1)="-",LEFT(U409,1),LEFT(U409,2)))+0))</f>
        <v>2</v>
      </c>
      <c r="BF409" s="60">
        <f>(IF(V409="","",(IF(MID(V409,2,1)="-",LEFT(V409,1),LEFT(V409,2)))+0))</f>
        <v>2</v>
      </c>
      <c r="BG409" s="61">
        <f>(IF(W409="","",(IF(MID(W409,2,1)="-",LEFT(W409,1),LEFT(W409,2)))+0))</f>
        <v>1</v>
      </c>
      <c r="BM409" s="43"/>
      <c r="BN409" s="43"/>
      <c r="BO409" s="43"/>
      <c r="BP409" s="43" t="str">
        <f t="shared" si="685"/>
        <v/>
      </c>
      <c r="BQ409" s="43" t="str">
        <f t="shared" si="685"/>
        <v/>
      </c>
      <c r="BR409" s="43" t="str">
        <f t="shared" si="685"/>
        <v/>
      </c>
      <c r="BS409" s="43" t="str">
        <f t="shared" si="685"/>
        <v/>
      </c>
      <c r="BT409" s="43" t="str">
        <f t="shared" si="685"/>
        <v/>
      </c>
      <c r="BU409" s="44"/>
      <c r="BV409" s="58">
        <f t="shared" si="702"/>
        <v>4</v>
      </c>
      <c r="BW409" s="60">
        <f t="shared" si="702"/>
        <v>2</v>
      </c>
      <c r="BX409" s="60">
        <f t="shared" si="702"/>
        <v>2</v>
      </c>
      <c r="BY409" s="60">
        <f t="shared" si="702"/>
        <v>4</v>
      </c>
      <c r="BZ409" s="60" t="str">
        <f t="shared" si="702"/>
        <v/>
      </c>
      <c r="CA409" s="60">
        <f>(IF(R409="","",IF(RIGHT(R409,2)="10",RIGHT(R409,2),RIGHT(R409,1))+0))</f>
        <v>1</v>
      </c>
      <c r="CB409" s="60">
        <f>(IF(S409="","",IF(RIGHT(S409,2)="10",RIGHT(S409,2),RIGHT(S409,1))+0))</f>
        <v>0</v>
      </c>
      <c r="CC409" s="59"/>
      <c r="CD409" s="60">
        <f>(IF(U409="","",IF(RIGHT(U409,2)="10",RIGHT(U409,2),RIGHT(U409,1))+0))</f>
        <v>2</v>
      </c>
      <c r="CE409" s="60">
        <f>(IF(V409="","",IF(RIGHT(V409,2)="10",RIGHT(V409,2),RIGHT(V409,1))+0))</f>
        <v>3</v>
      </c>
      <c r="CF409" s="61">
        <f>(IF(W409="","",IF(RIGHT(W409,2)="10",RIGHT(W409,2),RIGHT(W409,1))+0))</f>
        <v>3</v>
      </c>
      <c r="CL409" s="43"/>
      <c r="CM409" s="43"/>
      <c r="CN409" s="43"/>
      <c r="CO409" s="43" t="str">
        <f t="shared" si="687"/>
        <v/>
      </c>
      <c r="CP409" s="43" t="str">
        <f t="shared" si="687"/>
        <v/>
      </c>
      <c r="CQ409" s="43" t="str">
        <f t="shared" si="687"/>
        <v/>
      </c>
      <c r="CR409" s="43" t="str">
        <f t="shared" si="687"/>
        <v/>
      </c>
      <c r="CS409" s="43" t="str">
        <f t="shared" si="687"/>
        <v/>
      </c>
      <c r="CU409" s="58" t="str">
        <f>(IF(M409="","",IF(AW409&gt;BV409,"H",IF(AW409&lt;BV409,"A","D"))))</f>
        <v>A</v>
      </c>
      <c r="CV409" s="60" t="str">
        <f t="shared" si="711"/>
        <v>H</v>
      </c>
      <c r="CW409" s="60" t="str">
        <f t="shared" si="711"/>
        <v>H</v>
      </c>
      <c r="CX409" s="60" t="str">
        <f t="shared" si="711"/>
        <v>A</v>
      </c>
      <c r="CY409" s="60" t="str">
        <f t="shared" si="711"/>
        <v/>
      </c>
      <c r="CZ409" s="60" t="str">
        <f>(IF(R409="","",IF(BB409&gt;CA409,"H",IF(BB409&lt;CA409,"A","D"))))</f>
        <v>D</v>
      </c>
      <c r="DA409" s="60" t="str">
        <f>(IF(S409="","",IF(BC409&gt;CB409,"H",IF(BC409&lt;CB409,"A","D"))))</f>
        <v>H</v>
      </c>
      <c r="DB409" s="59"/>
      <c r="DC409" s="60" t="str">
        <f t="shared" si="688"/>
        <v>D</v>
      </c>
      <c r="DD409" s="60" t="str">
        <f t="shared" si="688"/>
        <v>A</v>
      </c>
      <c r="DE409" s="61" t="str">
        <f t="shared" si="688"/>
        <v>A</v>
      </c>
      <c r="DK409" s="43"/>
      <c r="DL409" s="43"/>
      <c r="DM409" s="43"/>
      <c r="DN409" s="21" t="str">
        <f t="shared" si="689"/>
        <v/>
      </c>
      <c r="DO409" s="21" t="str">
        <f t="shared" si="689"/>
        <v/>
      </c>
      <c r="DP409" s="21" t="str">
        <f t="shared" si="689"/>
        <v/>
      </c>
      <c r="DQ409" s="21" t="str">
        <f t="shared" si="689"/>
        <v/>
      </c>
      <c r="DR409" s="21" t="str">
        <f t="shared" si="689"/>
        <v/>
      </c>
      <c r="DT409" s="17" t="str">
        <f t="shared" si="690"/>
        <v>Molesey</v>
      </c>
      <c r="DU409" s="45">
        <f t="shared" si="703"/>
        <v>19</v>
      </c>
      <c r="DV409" s="46">
        <f t="shared" si="704"/>
        <v>3</v>
      </c>
      <c r="DW409" s="46">
        <f t="shared" si="705"/>
        <v>2</v>
      </c>
      <c r="DX409" s="46">
        <f t="shared" si="706"/>
        <v>4</v>
      </c>
      <c r="DY409" s="46">
        <f>COUNTIF(DB$402:DB$412,"A")</f>
        <v>3</v>
      </c>
      <c r="DZ409" s="46">
        <f>COUNTIF(DB$402:DB$412,"D")</f>
        <v>2</v>
      </c>
      <c r="EA409" s="46">
        <f>COUNTIF(DB$402:DB$412,"H")</f>
        <v>5</v>
      </c>
      <c r="EB409" s="45">
        <f t="shared" si="707"/>
        <v>6</v>
      </c>
      <c r="EC409" s="45">
        <f t="shared" si="691"/>
        <v>4</v>
      </c>
      <c r="ED409" s="45">
        <f t="shared" si="691"/>
        <v>9</v>
      </c>
      <c r="EE409" s="47">
        <f>SUM($AW409:$BT409)+SUM(CC$402:CC$412)</f>
        <v>37</v>
      </c>
      <c r="EF409" s="47">
        <f>SUM($BV409:$CS409)+SUM(BD$402:BD$412)</f>
        <v>45</v>
      </c>
      <c r="EG409" s="45">
        <f t="shared" si="708"/>
        <v>22</v>
      </c>
      <c r="EH409" s="47">
        <f t="shared" si="709"/>
        <v>-8</v>
      </c>
      <c r="EI409" s="44"/>
      <c r="EJ409" s="46">
        <f t="shared" si="692"/>
        <v>19</v>
      </c>
      <c r="EK409" s="46">
        <f t="shared" si="693"/>
        <v>6</v>
      </c>
      <c r="EL409" s="46">
        <f t="shared" si="694"/>
        <v>4</v>
      </c>
      <c r="EM409" s="46">
        <f t="shared" si="695"/>
        <v>9</v>
      </c>
      <c r="EN409" s="46">
        <f t="shared" si="696"/>
        <v>37</v>
      </c>
      <c r="EO409" s="46">
        <f t="shared" si="697"/>
        <v>45</v>
      </c>
      <c r="EP409" s="46">
        <f t="shared" si="698"/>
        <v>22</v>
      </c>
      <c r="EQ409" s="46">
        <f t="shared" si="699"/>
        <v>-8</v>
      </c>
      <c r="ES409" s="1">
        <f t="shared" si="710"/>
        <v>0</v>
      </c>
      <c r="ET409" s="1">
        <f t="shared" si="700"/>
        <v>0</v>
      </c>
      <c r="EU409" s="1">
        <f t="shared" si="700"/>
        <v>0</v>
      </c>
      <c r="EV409" s="1">
        <f t="shared" si="700"/>
        <v>0</v>
      </c>
      <c r="EW409" s="1">
        <f t="shared" si="700"/>
        <v>0</v>
      </c>
      <c r="EX409" s="1">
        <f t="shared" si="700"/>
        <v>0</v>
      </c>
      <c r="EY409" s="1">
        <f t="shared" si="700"/>
        <v>0</v>
      </c>
      <c r="EZ409" s="1">
        <f t="shared" si="700"/>
        <v>0</v>
      </c>
    </row>
    <row r="410" spans="1:164" x14ac:dyDescent="0.2">
      <c r="A410" s="1">
        <v>9</v>
      </c>
      <c r="B410" s="1" t="s">
        <v>626</v>
      </c>
      <c r="C410" s="21">
        <v>19</v>
      </c>
      <c r="D410" s="21">
        <v>5</v>
      </c>
      <c r="E410" s="21">
        <v>6</v>
      </c>
      <c r="F410" s="21">
        <v>8</v>
      </c>
      <c r="G410" s="21">
        <v>34</v>
      </c>
      <c r="H410" s="21">
        <v>43</v>
      </c>
      <c r="I410" s="18">
        <v>21</v>
      </c>
      <c r="J410" s="21">
        <v>-9</v>
      </c>
      <c r="L410" s="48" t="s">
        <v>626</v>
      </c>
      <c r="M410" s="85" t="s">
        <v>287</v>
      </c>
      <c r="N410" s="86" t="s">
        <v>140</v>
      </c>
      <c r="O410" s="86" t="s">
        <v>244</v>
      </c>
      <c r="P410" s="53" t="s">
        <v>129</v>
      </c>
      <c r="Q410" s="53" t="s">
        <v>100</v>
      </c>
      <c r="R410" s="52" t="s">
        <v>139</v>
      </c>
      <c r="S410" s="142"/>
      <c r="T410" s="86" t="s">
        <v>146</v>
      </c>
      <c r="U410" s="50"/>
      <c r="V410" s="53" t="s">
        <v>121</v>
      </c>
      <c r="W410" s="86" t="s">
        <v>131</v>
      </c>
      <c r="X410" s="97"/>
      <c r="AA410" s="48" t="s">
        <v>626</v>
      </c>
      <c r="AB410" s="56" t="s">
        <v>369</v>
      </c>
      <c r="AC410" s="51" t="s">
        <v>172</v>
      </c>
      <c r="AD410" s="51" t="s">
        <v>664</v>
      </c>
      <c r="AE410" s="51" t="s">
        <v>179</v>
      </c>
      <c r="AF410" s="51" t="s">
        <v>407</v>
      </c>
      <c r="AG410" s="52" t="s">
        <v>207</v>
      </c>
      <c r="AH410" s="142"/>
      <c r="AI410" s="51" t="s">
        <v>658</v>
      </c>
      <c r="AJ410" s="50"/>
      <c r="AK410" s="51" t="s">
        <v>414</v>
      </c>
      <c r="AL410" s="57" t="s">
        <v>291</v>
      </c>
      <c r="AM410" s="97"/>
      <c r="AW410" s="58">
        <f t="shared" si="701"/>
        <v>2</v>
      </c>
      <c r="AX410" s="60">
        <f t="shared" si="701"/>
        <v>2</v>
      </c>
      <c r="AY410" s="60">
        <f t="shared" si="701"/>
        <v>0</v>
      </c>
      <c r="AZ410" s="60">
        <f t="shared" si="701"/>
        <v>2</v>
      </c>
      <c r="BA410" s="60">
        <f t="shared" si="701"/>
        <v>2</v>
      </c>
      <c r="BB410" s="60">
        <f>(IF(R410="","",(IF(MID(R410,2,1)="-",LEFT(R410,1),LEFT(R410,2)))+0))</f>
        <v>0</v>
      </c>
      <c r="BC410" s="157" t="str">
        <f>(IF(S410="","",(IF(MID(S410,2,1)="-",LEFT(S410,1),LEFT(S410,2)))+0))</f>
        <v/>
      </c>
      <c r="BD410" s="60">
        <f>(IF(T410="","",(IF(MID(T410,2,1)="-",LEFT(T410,1),LEFT(T410,2)))+0))</f>
        <v>2</v>
      </c>
      <c r="BE410" s="59"/>
      <c r="BF410" s="60">
        <f>(IF(V410="","",(IF(MID(V410,2,1)="-",LEFT(V410,1),LEFT(V410,2)))+0))</f>
        <v>2</v>
      </c>
      <c r="BG410" s="61">
        <f>(IF(W410="","",(IF(MID(W410,2,1)="-",LEFT(W410,1),LEFT(W410,2)))+0))</f>
        <v>0</v>
      </c>
      <c r="BM410" s="43"/>
      <c r="BN410" s="43"/>
      <c r="BO410" s="43"/>
      <c r="BP410" s="43" t="str">
        <f t="shared" si="685"/>
        <v/>
      </c>
      <c r="BQ410" s="43" t="str">
        <f t="shared" si="685"/>
        <v/>
      </c>
      <c r="BR410" s="43" t="str">
        <f t="shared" si="685"/>
        <v/>
      </c>
      <c r="BS410" s="43" t="str">
        <f t="shared" si="685"/>
        <v/>
      </c>
      <c r="BT410" s="43" t="str">
        <f t="shared" si="685"/>
        <v/>
      </c>
      <c r="BU410" s="71"/>
      <c r="BV410" s="58">
        <f t="shared" si="702"/>
        <v>5</v>
      </c>
      <c r="BW410" s="60">
        <f t="shared" si="702"/>
        <v>3</v>
      </c>
      <c r="BX410" s="60">
        <f t="shared" si="702"/>
        <v>0</v>
      </c>
      <c r="BY410" s="60">
        <f t="shared" si="702"/>
        <v>4</v>
      </c>
      <c r="BZ410" s="60">
        <f t="shared" si="702"/>
        <v>2</v>
      </c>
      <c r="CA410" s="60">
        <f>(IF(R410="","",IF(RIGHT(R410,2)="10",RIGHT(R410,2),RIGHT(R410,1))+0))</f>
        <v>3</v>
      </c>
      <c r="CB410" s="157" t="str">
        <f>(IF(S410="","",IF(RIGHT(S410,2)="10",RIGHT(S410,2),RIGHT(S410,1))+0))</f>
        <v/>
      </c>
      <c r="CC410" s="60">
        <f>(IF(T410="","",IF(RIGHT(T410,2)="10",RIGHT(T410,2),RIGHT(T410,1))+0))</f>
        <v>0</v>
      </c>
      <c r="CD410" s="59"/>
      <c r="CE410" s="60">
        <f>(IF(V410="","",IF(RIGHT(V410,2)="10",RIGHT(V410,2),RIGHT(V410,1))+0))</f>
        <v>1</v>
      </c>
      <c r="CF410" s="61">
        <f>(IF(W410="","",IF(RIGHT(W410,2)="10",RIGHT(W410,2),RIGHT(W410,1))+0))</f>
        <v>1</v>
      </c>
      <c r="CL410" s="43"/>
      <c r="CM410" s="43"/>
      <c r="CN410" s="43"/>
      <c r="CO410" s="43" t="str">
        <f t="shared" si="687"/>
        <v/>
      </c>
      <c r="CP410" s="43" t="str">
        <f t="shared" si="687"/>
        <v/>
      </c>
      <c r="CQ410" s="43" t="str">
        <f t="shared" si="687"/>
        <v/>
      </c>
      <c r="CR410" s="43" t="str">
        <f t="shared" si="687"/>
        <v/>
      </c>
      <c r="CS410" s="43" t="str">
        <f t="shared" si="687"/>
        <v/>
      </c>
      <c r="CT410" s="17"/>
      <c r="CU410" s="58" t="str">
        <f>(IF(M410="","",IF(AW410&gt;BV410,"H",IF(AW410&lt;BV410,"A","D"))))</f>
        <v>A</v>
      </c>
      <c r="CV410" s="60" t="str">
        <f t="shared" si="711"/>
        <v>A</v>
      </c>
      <c r="CW410" s="60" t="str">
        <f t="shared" si="711"/>
        <v>D</v>
      </c>
      <c r="CX410" s="60" t="str">
        <f t="shared" si="711"/>
        <v>A</v>
      </c>
      <c r="CY410" s="60" t="str">
        <f t="shared" si="711"/>
        <v>D</v>
      </c>
      <c r="CZ410" s="60" t="str">
        <f>(IF(R410="","",IF(BB410&gt;CA410,"H",IF(BB410&lt;CA410,"A","D"))))</f>
        <v>A</v>
      </c>
      <c r="DA410" s="157" t="s">
        <v>596</v>
      </c>
      <c r="DB410" s="60" t="str">
        <f>(IF(T410="","",IF(BD410&gt;CC410,"H",IF(BD410&lt;CC410,"A","D"))))</f>
        <v>H</v>
      </c>
      <c r="DC410" s="59"/>
      <c r="DD410" s="60" t="str">
        <f t="shared" si="688"/>
        <v>H</v>
      </c>
      <c r="DE410" s="61" t="str">
        <f t="shared" si="688"/>
        <v>A</v>
      </c>
      <c r="DK410" s="43"/>
      <c r="DL410" s="43"/>
      <c r="DM410" s="43"/>
      <c r="DN410" s="21" t="str">
        <f t="shared" si="689"/>
        <v/>
      </c>
      <c r="DO410" s="21" t="str">
        <f t="shared" si="689"/>
        <v/>
      </c>
      <c r="DP410" s="21" t="str">
        <f t="shared" si="689"/>
        <v/>
      </c>
      <c r="DQ410" s="21" t="str">
        <f t="shared" si="689"/>
        <v/>
      </c>
      <c r="DR410" s="21" t="str">
        <f t="shared" si="689"/>
        <v/>
      </c>
      <c r="DS410" s="17"/>
      <c r="DT410" s="17" t="str">
        <f t="shared" si="690"/>
        <v>St. Andrews</v>
      </c>
      <c r="DU410" s="45">
        <f t="shared" si="703"/>
        <v>19</v>
      </c>
      <c r="DV410" s="46">
        <f t="shared" si="704"/>
        <v>3</v>
      </c>
      <c r="DW410" s="46">
        <f t="shared" si="705"/>
        <v>2</v>
      </c>
      <c r="DX410" s="46">
        <f t="shared" si="706"/>
        <v>5</v>
      </c>
      <c r="DY410" s="46">
        <f>COUNTIF(DC$402:DC$412,"A")</f>
        <v>2</v>
      </c>
      <c r="DZ410" s="46">
        <f>COUNTIF(DC$402:DC$412,"D")</f>
        <v>4</v>
      </c>
      <c r="EA410" s="46">
        <f>COUNTIF(DC$402:DC$412,"H")</f>
        <v>3</v>
      </c>
      <c r="EB410" s="45">
        <f t="shared" si="707"/>
        <v>5</v>
      </c>
      <c r="EC410" s="45">
        <f t="shared" si="691"/>
        <v>6</v>
      </c>
      <c r="ED410" s="45">
        <f t="shared" si="691"/>
        <v>8</v>
      </c>
      <c r="EE410" s="47">
        <f>SUM($AW410:$BT410)+SUM(CD$402:CD$412)</f>
        <v>34</v>
      </c>
      <c r="EF410" s="47">
        <f>SUM($BV410:$CS410)+SUM(BE$402:BE$412)</f>
        <v>43</v>
      </c>
      <c r="EG410" s="45">
        <f t="shared" si="708"/>
        <v>21</v>
      </c>
      <c r="EH410" s="47">
        <f t="shared" si="709"/>
        <v>-9</v>
      </c>
      <c r="EI410" s="44"/>
      <c r="EJ410" s="46">
        <f t="shared" si="692"/>
        <v>19</v>
      </c>
      <c r="EK410" s="46">
        <f t="shared" si="693"/>
        <v>5</v>
      </c>
      <c r="EL410" s="46">
        <f t="shared" si="694"/>
        <v>6</v>
      </c>
      <c r="EM410" s="46">
        <f t="shared" si="695"/>
        <v>8</v>
      </c>
      <c r="EN410" s="46">
        <f t="shared" si="696"/>
        <v>34</v>
      </c>
      <c r="EO410" s="46">
        <f t="shared" si="697"/>
        <v>43</v>
      </c>
      <c r="EP410" s="46">
        <f t="shared" si="698"/>
        <v>21</v>
      </c>
      <c r="EQ410" s="46">
        <f t="shared" si="699"/>
        <v>-9</v>
      </c>
      <c r="ER410" s="17"/>
      <c r="ES410" s="1">
        <f t="shared" si="710"/>
        <v>0</v>
      </c>
      <c r="ET410" s="1">
        <f t="shared" si="700"/>
        <v>0</v>
      </c>
      <c r="EU410" s="1">
        <f t="shared" si="700"/>
        <v>0</v>
      </c>
      <c r="EV410" s="1">
        <f t="shared" si="700"/>
        <v>0</v>
      </c>
      <c r="EW410" s="1">
        <f t="shared" si="700"/>
        <v>0</v>
      </c>
      <c r="EX410" s="1">
        <f t="shared" si="700"/>
        <v>0</v>
      </c>
      <c r="EY410" s="1">
        <f t="shared" si="700"/>
        <v>0</v>
      </c>
      <c r="EZ410" s="1">
        <f t="shared" si="700"/>
        <v>0</v>
      </c>
    </row>
    <row r="411" spans="1:164" s="17" customFormat="1" x14ac:dyDescent="0.2">
      <c r="A411" s="17">
        <v>10</v>
      </c>
      <c r="B411" s="17" t="s">
        <v>274</v>
      </c>
      <c r="C411" s="18">
        <v>19</v>
      </c>
      <c r="D411" s="18">
        <v>5</v>
      </c>
      <c r="E411" s="18">
        <v>1</v>
      </c>
      <c r="F411" s="18">
        <v>13</v>
      </c>
      <c r="G411" s="18">
        <v>28</v>
      </c>
      <c r="H411" s="18">
        <v>41</v>
      </c>
      <c r="I411" s="18">
        <v>16</v>
      </c>
      <c r="J411" s="18">
        <v>-13</v>
      </c>
      <c r="L411" s="48" t="s">
        <v>330</v>
      </c>
      <c r="M411" s="85" t="s">
        <v>130</v>
      </c>
      <c r="N411" s="86" t="s">
        <v>184</v>
      </c>
      <c r="O411" s="86" t="s">
        <v>121</v>
      </c>
      <c r="P411" s="53" t="s">
        <v>184</v>
      </c>
      <c r="Q411" s="53" t="s">
        <v>244</v>
      </c>
      <c r="R411" s="52" t="s">
        <v>189</v>
      </c>
      <c r="S411" s="86" t="s">
        <v>202</v>
      </c>
      <c r="T411" s="86" t="s">
        <v>121</v>
      </c>
      <c r="U411" s="53" t="s">
        <v>122</v>
      </c>
      <c r="V411" s="50"/>
      <c r="W411" s="86" t="s">
        <v>110</v>
      </c>
      <c r="X411" s="99"/>
      <c r="AA411" s="48" t="s">
        <v>330</v>
      </c>
      <c r="AB411" s="56" t="s">
        <v>554</v>
      </c>
      <c r="AC411" s="63" t="s">
        <v>534</v>
      </c>
      <c r="AD411" s="51" t="s">
        <v>360</v>
      </c>
      <c r="AE411" s="63" t="s">
        <v>635</v>
      </c>
      <c r="AF411" s="51" t="s">
        <v>542</v>
      </c>
      <c r="AG411" s="52" t="s">
        <v>508</v>
      </c>
      <c r="AH411" s="51" t="s">
        <v>354</v>
      </c>
      <c r="AI411" s="51" t="s">
        <v>181</v>
      </c>
      <c r="AJ411" s="51" t="s">
        <v>617</v>
      </c>
      <c r="AK411" s="50"/>
      <c r="AL411" s="57" t="s">
        <v>658</v>
      </c>
      <c r="AM411" s="99"/>
      <c r="AW411" s="58">
        <f t="shared" si="701"/>
        <v>3</v>
      </c>
      <c r="AX411" s="60">
        <f t="shared" si="701"/>
        <v>1</v>
      </c>
      <c r="AY411" s="60">
        <f t="shared" si="701"/>
        <v>2</v>
      </c>
      <c r="AZ411" s="60">
        <f t="shared" si="701"/>
        <v>1</v>
      </c>
      <c r="BA411" s="60">
        <f t="shared" si="701"/>
        <v>0</v>
      </c>
      <c r="BB411" s="60">
        <f>(IF(R411="","",(IF(MID(R411,2,1)="-",LEFT(R411,1),LEFT(R411,2)))+0))</f>
        <v>7</v>
      </c>
      <c r="BC411" s="60">
        <f>(IF(S411="","",(IF(MID(S411,2,1)="-",LEFT(S411,1),LEFT(S411,2)))+0))</f>
        <v>7</v>
      </c>
      <c r="BD411" s="60">
        <f>(IF(T411="","",(IF(MID(T411,2,1)="-",LEFT(T411,1),LEFT(T411,2)))+0))</f>
        <v>2</v>
      </c>
      <c r="BE411" s="60">
        <f>(IF(U411="","",(IF(MID(U411,2,1)="-",LEFT(U411,1),LEFT(U411,2)))+0))</f>
        <v>4</v>
      </c>
      <c r="BF411" s="59"/>
      <c r="BG411" s="61">
        <f>(IF(W411="","",(IF(MID(W411,2,1)="-",LEFT(W411,1),LEFT(W411,2)))+0))</f>
        <v>1</v>
      </c>
      <c r="BH411" s="1"/>
      <c r="BI411" s="1"/>
      <c r="BJ411" s="1"/>
      <c r="BK411" s="1"/>
      <c r="BL411" s="1"/>
      <c r="BM411" s="1"/>
      <c r="BN411" s="1"/>
      <c r="BO411" s="1"/>
      <c r="BP411" s="1"/>
      <c r="BQ411" s="1"/>
      <c r="BR411" s="1"/>
      <c r="BS411" s="1"/>
      <c r="BT411" s="1"/>
      <c r="BU411" s="1"/>
      <c r="BV411" s="58">
        <f t="shared" si="702"/>
        <v>4</v>
      </c>
      <c r="BW411" s="60">
        <f t="shared" si="702"/>
        <v>2</v>
      </c>
      <c r="BX411" s="60">
        <f t="shared" si="702"/>
        <v>1</v>
      </c>
      <c r="BY411" s="60">
        <f t="shared" si="702"/>
        <v>2</v>
      </c>
      <c r="BZ411" s="60">
        <f t="shared" si="702"/>
        <v>0</v>
      </c>
      <c r="CA411" s="60">
        <f>(IF(R411="","",IF(RIGHT(R411,2)="10",RIGHT(R411,2),RIGHT(R411,1))+0))</f>
        <v>2</v>
      </c>
      <c r="CB411" s="60">
        <f>(IF(S411="","",IF(RIGHT(S411,2)="10",RIGHT(S411,2),RIGHT(S411,1))+0))</f>
        <v>0</v>
      </c>
      <c r="CC411" s="60">
        <f>(IF(T411="","",IF(RIGHT(T411,2)="10",RIGHT(T411,2),RIGHT(T411,1))+0))</f>
        <v>1</v>
      </c>
      <c r="CD411" s="60">
        <f>(IF(U411="","",IF(RIGHT(U411,2)="10",RIGHT(U411,2),RIGHT(U411,1))+0))</f>
        <v>1</v>
      </c>
      <c r="CE411" s="59"/>
      <c r="CF411" s="61">
        <f>(IF(W411="","",IF(RIGHT(W411,2)="10",RIGHT(W411,2),RIGHT(W411,1))+0))</f>
        <v>1</v>
      </c>
      <c r="CG411" s="1"/>
      <c r="CH411" s="1"/>
      <c r="CI411" s="1"/>
      <c r="CJ411" s="1"/>
      <c r="CK411" s="1"/>
      <c r="CL411" s="1"/>
      <c r="CM411" s="1"/>
      <c r="CN411" s="1"/>
      <c r="CO411" s="1"/>
      <c r="CP411" s="1"/>
      <c r="CQ411" s="1"/>
      <c r="CR411" s="1"/>
      <c r="CS411" s="1"/>
      <c r="CT411" s="1"/>
      <c r="CU411" s="58" t="str">
        <f>(IF(M411="","",IF(AW411&gt;BV411,"H",IF(AW411&lt;BV411,"A","D"))))</f>
        <v>A</v>
      </c>
      <c r="CV411" s="60" t="str">
        <f t="shared" si="711"/>
        <v>A</v>
      </c>
      <c r="CW411" s="60" t="str">
        <f t="shared" si="711"/>
        <v>H</v>
      </c>
      <c r="CX411" s="60" t="str">
        <f t="shared" si="711"/>
        <v>A</v>
      </c>
      <c r="CY411" s="60" t="str">
        <f t="shared" si="711"/>
        <v>D</v>
      </c>
      <c r="CZ411" s="60" t="str">
        <f>(IF(R411="","",IF(BB411&gt;CA411,"H",IF(BB411&lt;CA411,"A","D"))))</f>
        <v>H</v>
      </c>
      <c r="DA411" s="60" t="str">
        <f>(IF(S411="","",IF(BC411&gt;CB411,"H",IF(BC411&lt;CB411,"A","D"))))</f>
        <v>H</v>
      </c>
      <c r="DB411" s="60" t="str">
        <f>(IF(T411="","",IF(BD411&gt;CC411,"H",IF(BD411&lt;CC411,"A","D"))))</f>
        <v>H</v>
      </c>
      <c r="DC411" s="60" t="str">
        <f>(IF(U411="","",IF(BE411&gt;CD411,"H",IF(BE411&lt;CD411,"A","D"))))</f>
        <v>H</v>
      </c>
      <c r="DD411" s="59" t="str">
        <f t="shared" si="688"/>
        <v/>
      </c>
      <c r="DE411" s="61" t="str">
        <f t="shared" si="688"/>
        <v>D</v>
      </c>
      <c r="DF411" s="1"/>
      <c r="DG411" s="1"/>
      <c r="DH411" s="1"/>
      <c r="DI411" s="1"/>
      <c r="DJ411" s="1"/>
      <c r="DK411" s="1"/>
      <c r="DL411" s="1"/>
      <c r="DM411" s="1"/>
      <c r="DN411" s="1"/>
      <c r="DO411" s="1"/>
      <c r="DP411" s="1"/>
      <c r="DQ411" s="1"/>
      <c r="DR411" s="1"/>
      <c r="DS411" s="1"/>
      <c r="DT411" s="17" t="str">
        <f t="shared" si="690"/>
        <v>Tooting &amp; Mitcham United</v>
      </c>
      <c r="DU411" s="45">
        <f t="shared" si="703"/>
        <v>20</v>
      </c>
      <c r="DV411" s="46">
        <f t="shared" si="704"/>
        <v>5</v>
      </c>
      <c r="DW411" s="46">
        <f t="shared" si="705"/>
        <v>2</v>
      </c>
      <c r="DX411" s="46">
        <f t="shared" si="706"/>
        <v>3</v>
      </c>
      <c r="DY411" s="46">
        <f>COUNTIF(DD$402:DD$412,"A")</f>
        <v>4</v>
      </c>
      <c r="DZ411" s="46">
        <f>COUNTIF(DD$402:DD$412,"D")</f>
        <v>2</v>
      </c>
      <c r="EA411" s="46">
        <f>COUNTIF(DD$402:DD$412,"H")</f>
        <v>4</v>
      </c>
      <c r="EB411" s="45">
        <f t="shared" si="707"/>
        <v>9</v>
      </c>
      <c r="EC411" s="45">
        <f t="shared" si="691"/>
        <v>4</v>
      </c>
      <c r="ED411" s="45">
        <f t="shared" si="691"/>
        <v>7</v>
      </c>
      <c r="EE411" s="47">
        <f>SUM($AW411:$BT411)+SUM(CE$402:CE$412)</f>
        <v>49</v>
      </c>
      <c r="EF411" s="47">
        <f>SUM($BV411:$CS411)+SUM(BF$402:BF$412)</f>
        <v>39</v>
      </c>
      <c r="EG411" s="45">
        <f t="shared" si="708"/>
        <v>31</v>
      </c>
      <c r="EH411" s="47">
        <f t="shared" si="709"/>
        <v>10</v>
      </c>
      <c r="EI411" s="44"/>
      <c r="EJ411" s="46">
        <f t="shared" si="692"/>
        <v>20</v>
      </c>
      <c r="EK411" s="46">
        <f t="shared" si="693"/>
        <v>9</v>
      </c>
      <c r="EL411" s="46">
        <f t="shared" si="694"/>
        <v>4</v>
      </c>
      <c r="EM411" s="46">
        <f t="shared" si="695"/>
        <v>7</v>
      </c>
      <c r="EN411" s="46">
        <f t="shared" si="696"/>
        <v>49</v>
      </c>
      <c r="EO411" s="46">
        <f t="shared" si="697"/>
        <v>39</v>
      </c>
      <c r="EP411" s="46">
        <f t="shared" si="698"/>
        <v>31</v>
      </c>
      <c r="EQ411" s="46">
        <f t="shared" si="699"/>
        <v>10</v>
      </c>
      <c r="ES411" s="1">
        <f t="shared" si="710"/>
        <v>0</v>
      </c>
      <c r="ET411" s="1">
        <f t="shared" si="700"/>
        <v>0</v>
      </c>
      <c r="EU411" s="1">
        <f t="shared" si="700"/>
        <v>0</v>
      </c>
      <c r="EV411" s="1">
        <f t="shared" si="700"/>
        <v>0</v>
      </c>
      <c r="EW411" s="1">
        <f t="shared" si="700"/>
        <v>0</v>
      </c>
      <c r="EX411" s="1">
        <f t="shared" si="700"/>
        <v>0</v>
      </c>
      <c r="EY411" s="1">
        <f t="shared" si="700"/>
        <v>0</v>
      </c>
      <c r="EZ411" s="1">
        <f t="shared" si="700"/>
        <v>0</v>
      </c>
      <c r="FC411" s="19"/>
      <c r="FD411" s="19"/>
      <c r="FE411" s="19"/>
      <c r="FF411" s="19"/>
      <c r="FG411" s="19"/>
      <c r="FH411" s="1"/>
    </row>
    <row r="412" spans="1:164" ht="12" thickBot="1" x14ac:dyDescent="0.25">
      <c r="A412" s="1">
        <v>11</v>
      </c>
      <c r="B412" s="1" t="s">
        <v>557</v>
      </c>
      <c r="C412" s="21">
        <v>20</v>
      </c>
      <c r="D412" s="21">
        <v>1</v>
      </c>
      <c r="E412" s="21">
        <v>1</v>
      </c>
      <c r="F412" s="21">
        <v>18</v>
      </c>
      <c r="G412" s="21">
        <v>15</v>
      </c>
      <c r="H412" s="21">
        <v>100</v>
      </c>
      <c r="I412" s="18">
        <v>4</v>
      </c>
      <c r="J412" s="21">
        <v>-85</v>
      </c>
      <c r="L412" s="72" t="s">
        <v>637</v>
      </c>
      <c r="M412" s="85" t="s">
        <v>131</v>
      </c>
      <c r="N412" s="86" t="s">
        <v>184</v>
      </c>
      <c r="O412" s="86" t="s">
        <v>102</v>
      </c>
      <c r="P412" s="53" t="s">
        <v>121</v>
      </c>
      <c r="Q412" s="53" t="s">
        <v>490</v>
      </c>
      <c r="R412" s="52" t="s">
        <v>121</v>
      </c>
      <c r="S412" s="86" t="s">
        <v>123</v>
      </c>
      <c r="T412" s="142"/>
      <c r="U412" s="86" t="s">
        <v>214</v>
      </c>
      <c r="V412" s="86" t="s">
        <v>100</v>
      </c>
      <c r="W412" s="50"/>
      <c r="X412" s="97"/>
      <c r="AA412" s="72" t="s">
        <v>637</v>
      </c>
      <c r="AB412" s="107" t="s">
        <v>237</v>
      </c>
      <c r="AC412" s="78" t="s">
        <v>247</v>
      </c>
      <c r="AD412" s="78" t="s">
        <v>656</v>
      </c>
      <c r="AE412" s="78" t="s">
        <v>290</v>
      </c>
      <c r="AF412" s="78" t="s">
        <v>389</v>
      </c>
      <c r="AG412" s="76" t="s">
        <v>558</v>
      </c>
      <c r="AH412" s="78" t="s">
        <v>402</v>
      </c>
      <c r="AI412" s="158"/>
      <c r="AJ412" s="78" t="s">
        <v>238</v>
      </c>
      <c r="AK412" s="78" t="s">
        <v>348</v>
      </c>
      <c r="AL412" s="77"/>
      <c r="AM412" s="97"/>
      <c r="AW412" s="80">
        <f t="shared" si="701"/>
        <v>0</v>
      </c>
      <c r="AX412" s="81">
        <f t="shared" si="701"/>
        <v>1</v>
      </c>
      <c r="AY412" s="81">
        <f t="shared" si="701"/>
        <v>3</v>
      </c>
      <c r="AZ412" s="81">
        <f t="shared" si="701"/>
        <v>2</v>
      </c>
      <c r="BA412" s="81">
        <f t="shared" si="701"/>
        <v>11</v>
      </c>
      <c r="BB412" s="81">
        <f>(IF(R412="","",(IF(MID(R412,2,1)="-",LEFT(R412,1),LEFT(R412,2)))+0))</f>
        <v>2</v>
      </c>
      <c r="BC412" s="81">
        <f>(IF(S412="","",(IF(MID(S412,2,1)="-",LEFT(S412,1),LEFT(S412,2)))+0))</f>
        <v>3</v>
      </c>
      <c r="BD412" s="166" t="str">
        <f>(IF(T412="","",(IF(MID(T412,2,1)="-",LEFT(T412,1),LEFT(T412,2)))+0))</f>
        <v/>
      </c>
      <c r="BE412" s="81">
        <f>(IF(U412="","",(IF(MID(U412,2,1)="-",LEFT(U412,1),LEFT(U412,2)))+0))</f>
        <v>5</v>
      </c>
      <c r="BF412" s="81">
        <f>(IF(V412="","",(IF(MID(V412,2,1)="-",LEFT(V412,1),LEFT(V412,2)))+0))</f>
        <v>2</v>
      </c>
      <c r="BG412" s="82"/>
      <c r="BV412" s="80">
        <f t="shared" si="702"/>
        <v>1</v>
      </c>
      <c r="BW412" s="81">
        <f t="shared" si="702"/>
        <v>2</v>
      </c>
      <c r="BX412" s="81">
        <f t="shared" si="702"/>
        <v>0</v>
      </c>
      <c r="BY412" s="81">
        <f t="shared" si="702"/>
        <v>1</v>
      </c>
      <c r="BZ412" s="81">
        <f t="shared" si="702"/>
        <v>0</v>
      </c>
      <c r="CA412" s="81">
        <f>(IF(R412="","",IF(RIGHT(R412,2)="10",RIGHT(R412,2),RIGHT(R412,1))+0))</f>
        <v>1</v>
      </c>
      <c r="CB412" s="81">
        <f>(IF(S412="","",IF(RIGHT(S412,2)="10",RIGHT(S412,2),RIGHT(S412,1))+0))</f>
        <v>1</v>
      </c>
      <c r="CC412" s="166" t="str">
        <f>(IF(T412="","",IF(RIGHT(T412,2)="10",RIGHT(T412,2),RIGHT(T412,1))+0))</f>
        <v/>
      </c>
      <c r="CD412" s="81">
        <f>(IF(U412="","",IF(RIGHT(U412,2)="10",RIGHT(U412,2),RIGHT(U412,1))+0))</f>
        <v>2</v>
      </c>
      <c r="CE412" s="81">
        <f>(IF(V412="","",IF(RIGHT(V412,2)="10",RIGHT(V412,2),RIGHT(V412,1))+0))</f>
        <v>2</v>
      </c>
      <c r="CF412" s="82" t="str">
        <f>(IF(W412="","",IF(RIGHT(W412,2)="10",RIGHT(W412,2),RIGHT(W412,1))+0))</f>
        <v/>
      </c>
      <c r="CU412" s="80" t="str">
        <f>(IF(M412="","",IF(AW412&gt;BV412,"H",IF(AW412&lt;BV412,"A","D"))))</f>
        <v>A</v>
      </c>
      <c r="CV412" s="81" t="str">
        <f t="shared" si="711"/>
        <v>A</v>
      </c>
      <c r="CW412" s="81" t="str">
        <f t="shared" si="711"/>
        <v>H</v>
      </c>
      <c r="CX412" s="81" t="str">
        <f t="shared" si="711"/>
        <v>H</v>
      </c>
      <c r="CY412" s="81" t="str">
        <f t="shared" si="711"/>
        <v>H</v>
      </c>
      <c r="CZ412" s="81" t="str">
        <f>(IF(R412="","",IF(BB412&gt;CA412,"H",IF(BB412&lt;CA412,"A","D"))))</f>
        <v>H</v>
      </c>
      <c r="DA412" s="81" t="str">
        <f>(IF(S412="","",IF(BC412&gt;CB412,"H",IF(BC412&lt;CB412,"A","D"))))</f>
        <v>H</v>
      </c>
      <c r="DB412" s="166" t="s">
        <v>596</v>
      </c>
      <c r="DC412" s="81" t="str">
        <f>(IF(U412="","",IF(BE412&gt;CD412,"H",IF(BE412&lt;CD412,"A","D"))))</f>
        <v>H</v>
      </c>
      <c r="DD412" s="81" t="str">
        <f t="shared" si="688"/>
        <v>D</v>
      </c>
      <c r="DE412" s="82" t="str">
        <f t="shared" si="688"/>
        <v/>
      </c>
      <c r="DT412" s="17" t="str">
        <f t="shared" si="690"/>
        <v>Westfield</v>
      </c>
      <c r="DU412" s="45">
        <f>SUM(EB412:ED412)</f>
        <v>20</v>
      </c>
      <c r="DV412" s="46">
        <f t="shared" si="704"/>
        <v>7</v>
      </c>
      <c r="DW412" s="46">
        <f t="shared" si="705"/>
        <v>1</v>
      </c>
      <c r="DX412" s="46">
        <f t="shared" si="706"/>
        <v>2</v>
      </c>
      <c r="DY412" s="46">
        <f>COUNTIF(DE$402:DE$412,"A")</f>
        <v>7</v>
      </c>
      <c r="DZ412" s="46">
        <f>COUNTIF(DE$402:DE$412,"D")</f>
        <v>3</v>
      </c>
      <c r="EA412" s="46">
        <f>COUNTIF(DE$402:DE$412,"H")</f>
        <v>0</v>
      </c>
      <c r="EB412" s="45">
        <f>DV412+DY412</f>
        <v>14</v>
      </c>
      <c r="EC412" s="45">
        <f>DW412+DZ412</f>
        <v>4</v>
      </c>
      <c r="ED412" s="45">
        <f>DX412+EA412</f>
        <v>2</v>
      </c>
      <c r="EE412" s="47">
        <f>SUM($AW412:$BT412)+SUM(CF$402:CF$412)</f>
        <v>48</v>
      </c>
      <c r="EF412" s="47">
        <f>SUM($BV412:$CS412)+SUM(BG$402:BG$412)</f>
        <v>14</v>
      </c>
      <c r="EG412" s="45">
        <f>(EB412*3)+EC412</f>
        <v>46</v>
      </c>
      <c r="EH412" s="47">
        <f>EE412-EF412</f>
        <v>34</v>
      </c>
      <c r="EI412" s="44"/>
      <c r="EJ412" s="46">
        <f t="shared" si="692"/>
        <v>20</v>
      </c>
      <c r="EK412" s="46">
        <f t="shared" si="693"/>
        <v>14</v>
      </c>
      <c r="EL412" s="46">
        <f t="shared" si="694"/>
        <v>4</v>
      </c>
      <c r="EM412" s="46">
        <f t="shared" si="695"/>
        <v>2</v>
      </c>
      <c r="EN412" s="46">
        <f t="shared" si="696"/>
        <v>48</v>
      </c>
      <c r="EO412" s="46">
        <f t="shared" si="697"/>
        <v>14</v>
      </c>
      <c r="EP412" s="46">
        <f t="shared" si="698"/>
        <v>46</v>
      </c>
      <c r="EQ412" s="46">
        <f t="shared" si="699"/>
        <v>34</v>
      </c>
      <c r="ER412" s="17"/>
      <c r="ES412" s="1">
        <f>IF(DU412=EJ412,0,1)</f>
        <v>0</v>
      </c>
      <c r="ET412" s="1">
        <f t="shared" si="700"/>
        <v>0</v>
      </c>
      <c r="EU412" s="1">
        <f t="shared" si="700"/>
        <v>0</v>
      </c>
      <c r="EV412" s="1">
        <f t="shared" si="700"/>
        <v>0</v>
      </c>
      <c r="EW412" s="1">
        <f t="shared" si="700"/>
        <v>0</v>
      </c>
      <c r="EX412" s="1">
        <f t="shared" si="700"/>
        <v>0</v>
      </c>
      <c r="EY412" s="1">
        <f t="shared" si="700"/>
        <v>0</v>
      </c>
      <c r="EZ412" s="1">
        <f t="shared" si="700"/>
        <v>0</v>
      </c>
    </row>
    <row r="413" spans="1:164" ht="12" thickBot="1" x14ac:dyDescent="0.25">
      <c r="G413" s="24">
        <f>SUM(G402:G412)</f>
        <v>472</v>
      </c>
      <c r="H413" s="24">
        <f>SUM(H402:H412)</f>
        <v>472</v>
      </c>
      <c r="J413" s="24">
        <f>SUM(J402:J412)</f>
        <v>0</v>
      </c>
      <c r="L413" s="162" t="s">
        <v>523</v>
      </c>
      <c r="M413" s="109"/>
      <c r="N413" s="109"/>
      <c r="O413" s="109"/>
      <c r="P413" s="109"/>
      <c r="Q413" s="109"/>
      <c r="R413" s="110" t="s">
        <v>113</v>
      </c>
      <c r="S413" s="109" t="s">
        <v>157</v>
      </c>
      <c r="T413" s="109"/>
      <c r="U413" s="109" t="s">
        <v>244</v>
      </c>
      <c r="V413" s="109"/>
      <c r="W413" s="109" t="s">
        <v>153</v>
      </c>
      <c r="X413" s="167"/>
      <c r="AA413" s="162" t="s">
        <v>523</v>
      </c>
      <c r="AB413" s="109"/>
      <c r="AC413" s="109"/>
      <c r="AD413" s="109"/>
      <c r="AE413" s="109"/>
      <c r="AF413" s="109"/>
      <c r="AG413" s="110" t="s">
        <v>444</v>
      </c>
      <c r="AH413" s="114" t="s">
        <v>200</v>
      </c>
      <c r="AI413" s="109"/>
      <c r="AJ413" s="114" t="s">
        <v>558</v>
      </c>
      <c r="AK413" s="109"/>
      <c r="AL413" s="114" t="s">
        <v>179</v>
      </c>
      <c r="AM413" s="167"/>
      <c r="BC413" s="1">
        <f>(IF(S413="","",(IF(MID(S413,2,1)="-",LEFT(S413,1),LEFT(S413,2)))+0))</f>
        <v>3</v>
      </c>
      <c r="BE413" s="1">
        <f>(IF(U413="","",(IF(MID(U413,2,1)="-",LEFT(U413,1),LEFT(U413,2)))+0))</f>
        <v>0</v>
      </c>
      <c r="CB413" s="1">
        <f>(IF(S413="","",IF(RIGHT(S413,2)="10",RIGHT(S413,2),RIGHT(S413,1))+0))</f>
        <v>3</v>
      </c>
      <c r="CD413" s="1">
        <f>(IF(U413="","",IF(RIGHT(U413,2)="10",RIGHT(U413,2),RIGHT(U413,1))+0))</f>
        <v>0</v>
      </c>
      <c r="DC413" s="1" t="str">
        <f>(IF(U413="","",IF(BE413&gt;CD413,"H",IF(BE413&lt;CD413,"A","D"))))</f>
        <v>D</v>
      </c>
    </row>
    <row r="414" spans="1:164" x14ac:dyDescent="0.2">
      <c r="B414" s="1" t="s">
        <v>665</v>
      </c>
      <c r="C414" s="21">
        <v>6</v>
      </c>
      <c r="D414" s="21">
        <v>0</v>
      </c>
      <c r="E414" s="21">
        <v>2</v>
      </c>
      <c r="F414" s="21">
        <v>4</v>
      </c>
      <c r="G414" s="21">
        <v>5</v>
      </c>
      <c r="H414" s="21">
        <v>29</v>
      </c>
      <c r="I414" s="18">
        <v>2</v>
      </c>
      <c r="J414" s="21">
        <v>-24</v>
      </c>
    </row>
    <row r="415" spans="1:164" ht="12" thickBot="1" x14ac:dyDescent="0.25">
      <c r="A415" s="17" t="s">
        <v>666</v>
      </c>
      <c r="B415" s="17"/>
      <c r="C415" s="20" t="s">
        <v>606</v>
      </c>
      <c r="D415" s="18"/>
      <c r="E415" s="18"/>
      <c r="F415" s="18"/>
      <c r="G415" s="18"/>
      <c r="H415" s="18"/>
      <c r="J415" s="18"/>
    </row>
    <row r="416" spans="1:164" ht="12" thickBot="1" x14ac:dyDescent="0.25">
      <c r="A416" s="17" t="s">
        <v>11</v>
      </c>
      <c r="B416" s="146" t="s">
        <v>12</v>
      </c>
      <c r="C416" s="147" t="s">
        <v>13</v>
      </c>
      <c r="D416" s="147" t="s">
        <v>14</v>
      </c>
      <c r="E416" s="147" t="s">
        <v>15</v>
      </c>
      <c r="F416" s="147" t="s">
        <v>16</v>
      </c>
      <c r="G416" s="147" t="s">
        <v>17</v>
      </c>
      <c r="H416" s="147" t="s">
        <v>18</v>
      </c>
      <c r="I416" s="147" t="s">
        <v>19</v>
      </c>
      <c r="J416" s="147" t="s">
        <v>97</v>
      </c>
      <c r="L416" s="136" t="s">
        <v>386</v>
      </c>
      <c r="M416" s="31" t="s">
        <v>511</v>
      </c>
      <c r="N416" s="31" t="s">
        <v>442</v>
      </c>
      <c r="O416" s="33" t="s">
        <v>513</v>
      </c>
      <c r="P416" s="31" t="s">
        <v>562</v>
      </c>
      <c r="Q416" s="33" t="s">
        <v>667</v>
      </c>
      <c r="R416" s="32" t="s">
        <v>267</v>
      </c>
      <c r="S416" s="31" t="s">
        <v>668</v>
      </c>
      <c r="T416" s="31" t="s">
        <v>516</v>
      </c>
      <c r="U416" s="31" t="s">
        <v>342</v>
      </c>
      <c r="V416" s="31" t="s">
        <v>609</v>
      </c>
      <c r="W416" s="34" t="s">
        <v>90</v>
      </c>
      <c r="AA416" s="136" t="s">
        <v>386</v>
      </c>
      <c r="AB416" s="31" t="s">
        <v>511</v>
      </c>
      <c r="AC416" s="31" t="s">
        <v>442</v>
      </c>
      <c r="AD416" s="33" t="s">
        <v>513</v>
      </c>
      <c r="AE416" s="31" t="s">
        <v>562</v>
      </c>
      <c r="AF416" s="33" t="s">
        <v>667</v>
      </c>
      <c r="AG416" s="32" t="s">
        <v>267</v>
      </c>
      <c r="AH416" s="31" t="s">
        <v>668</v>
      </c>
      <c r="AI416" s="31" t="s">
        <v>516</v>
      </c>
      <c r="AJ416" s="31" t="s">
        <v>342</v>
      </c>
      <c r="AK416" s="31" t="s">
        <v>609</v>
      </c>
      <c r="AL416" s="34" t="s">
        <v>90</v>
      </c>
      <c r="DU416" s="21" t="s">
        <v>13</v>
      </c>
      <c r="DV416" s="21" t="s">
        <v>91</v>
      </c>
      <c r="DW416" s="21" t="s">
        <v>92</v>
      </c>
      <c r="DX416" s="21" t="s">
        <v>93</v>
      </c>
      <c r="DY416" s="21" t="s">
        <v>94</v>
      </c>
      <c r="DZ416" s="21" t="s">
        <v>95</v>
      </c>
      <c r="EA416" s="21" t="s">
        <v>96</v>
      </c>
      <c r="EB416" s="21" t="s">
        <v>14</v>
      </c>
      <c r="EC416" s="21" t="s">
        <v>15</v>
      </c>
      <c r="ED416" s="21" t="s">
        <v>16</v>
      </c>
      <c r="EE416" s="21" t="s">
        <v>17</v>
      </c>
      <c r="EF416" s="21" t="s">
        <v>18</v>
      </c>
      <c r="EG416" s="21" t="s">
        <v>19</v>
      </c>
      <c r="EH416" s="21" t="s">
        <v>97</v>
      </c>
      <c r="EI416" s="21"/>
      <c r="EJ416" s="21" t="s">
        <v>13</v>
      </c>
      <c r="EK416" s="21" t="s">
        <v>14</v>
      </c>
      <c r="EL416" s="21" t="s">
        <v>15</v>
      </c>
      <c r="EM416" s="21" t="s">
        <v>16</v>
      </c>
      <c r="EN416" s="21" t="s">
        <v>17</v>
      </c>
      <c r="EO416" s="21" t="s">
        <v>18</v>
      </c>
      <c r="EP416" s="21" t="s">
        <v>19</v>
      </c>
      <c r="EQ416" s="21" t="s">
        <v>97</v>
      </c>
    </row>
    <row r="417" spans="1:164" x14ac:dyDescent="0.2">
      <c r="A417" s="1">
        <v>1</v>
      </c>
      <c r="B417" s="1" t="s">
        <v>669</v>
      </c>
      <c r="C417" s="21">
        <v>20</v>
      </c>
      <c r="D417" s="21">
        <v>14</v>
      </c>
      <c r="E417" s="21">
        <v>5</v>
      </c>
      <c r="F417" s="21">
        <v>1</v>
      </c>
      <c r="G417" s="21">
        <v>50</v>
      </c>
      <c r="H417" s="21">
        <v>22</v>
      </c>
      <c r="I417" s="18">
        <v>47</v>
      </c>
      <c r="J417" s="21">
        <v>28</v>
      </c>
      <c r="L417" s="35" t="s">
        <v>650</v>
      </c>
      <c r="M417" s="36"/>
      <c r="N417" s="163"/>
      <c r="O417" s="31" t="s">
        <v>213</v>
      </c>
      <c r="P417" s="33" t="s">
        <v>123</v>
      </c>
      <c r="Q417" s="33" t="s">
        <v>244</v>
      </c>
      <c r="R417" s="32" t="s">
        <v>100</v>
      </c>
      <c r="S417" s="31" t="s">
        <v>122</v>
      </c>
      <c r="T417" s="31" t="s">
        <v>131</v>
      </c>
      <c r="U417" s="31" t="s">
        <v>177</v>
      </c>
      <c r="V417" s="31" t="s">
        <v>123</v>
      </c>
      <c r="W417" s="34" t="s">
        <v>131</v>
      </c>
      <c r="AA417" s="35" t="s">
        <v>650</v>
      </c>
      <c r="AB417" s="36"/>
      <c r="AC417" s="163"/>
      <c r="AD417" s="31" t="s">
        <v>233</v>
      </c>
      <c r="AE417" s="33" t="s">
        <v>237</v>
      </c>
      <c r="AF417" s="33" t="s">
        <v>577</v>
      </c>
      <c r="AG417" s="32" t="s">
        <v>434</v>
      </c>
      <c r="AH417" s="31" t="s">
        <v>558</v>
      </c>
      <c r="AI417" s="31" t="s">
        <v>601</v>
      </c>
      <c r="AJ417" s="31" t="s">
        <v>600</v>
      </c>
      <c r="AK417" s="31" t="s">
        <v>299</v>
      </c>
      <c r="AL417" s="34" t="s">
        <v>430</v>
      </c>
      <c r="AW417" s="40"/>
      <c r="AX417" s="168" t="str">
        <f t="shared" ref="AX417:BG421" si="712">(IF(N417="","",(IF(MID(N417,2,1)="-",LEFT(N417,1),LEFT(N417,2)))+0))</f>
        <v/>
      </c>
      <c r="AY417" s="41">
        <f t="shared" si="712"/>
        <v>4</v>
      </c>
      <c r="AZ417" s="41">
        <f t="shared" si="712"/>
        <v>3</v>
      </c>
      <c r="BA417" s="41">
        <f t="shared" si="712"/>
        <v>0</v>
      </c>
      <c r="BB417" s="41">
        <f t="shared" si="712"/>
        <v>2</v>
      </c>
      <c r="BC417" s="41">
        <f t="shared" si="712"/>
        <v>4</v>
      </c>
      <c r="BD417" s="41">
        <f t="shared" si="712"/>
        <v>0</v>
      </c>
      <c r="BE417" s="41">
        <f t="shared" si="712"/>
        <v>3</v>
      </c>
      <c r="BF417" s="41">
        <f t="shared" si="712"/>
        <v>3</v>
      </c>
      <c r="BG417" s="42">
        <f t="shared" si="712"/>
        <v>0</v>
      </c>
      <c r="BM417" s="43"/>
      <c r="BN417" s="43"/>
      <c r="BO417" s="43"/>
      <c r="BP417" s="43" t="str">
        <f t="shared" ref="BP417:BT425" si="713">(IF(AQ417="","",(IF(MID(AQ417,2,1)="-",LEFT(AQ417,1),LEFT(AQ417,2)))+0))</f>
        <v/>
      </c>
      <c r="BQ417" s="43" t="str">
        <f t="shared" si="713"/>
        <v/>
      </c>
      <c r="BR417" s="43" t="str">
        <f t="shared" si="713"/>
        <v/>
      </c>
      <c r="BS417" s="43" t="str">
        <f t="shared" si="713"/>
        <v/>
      </c>
      <c r="BT417" s="43" t="str">
        <f t="shared" si="713"/>
        <v/>
      </c>
      <c r="BU417" s="44"/>
      <c r="BV417" s="40"/>
      <c r="BW417" s="168" t="str">
        <f t="shared" ref="BW417:CF421" si="714">(IF(N417="","",IF(RIGHT(N417,2)="10",RIGHT(N417,2),RIGHT(N417,1))+0))</f>
        <v/>
      </c>
      <c r="BX417" s="41">
        <f t="shared" si="714"/>
        <v>0</v>
      </c>
      <c r="BY417" s="41">
        <f t="shared" si="714"/>
        <v>1</v>
      </c>
      <c r="BZ417" s="41">
        <f t="shared" si="714"/>
        <v>0</v>
      </c>
      <c r="CA417" s="41">
        <f t="shared" si="714"/>
        <v>2</v>
      </c>
      <c r="CB417" s="41">
        <f t="shared" si="714"/>
        <v>1</v>
      </c>
      <c r="CC417" s="41">
        <f t="shared" si="714"/>
        <v>1</v>
      </c>
      <c r="CD417" s="41">
        <f t="shared" si="714"/>
        <v>5</v>
      </c>
      <c r="CE417" s="41">
        <f t="shared" si="714"/>
        <v>1</v>
      </c>
      <c r="CF417" s="42">
        <f t="shared" si="714"/>
        <v>1</v>
      </c>
      <c r="CL417" s="43"/>
      <c r="CM417" s="43"/>
      <c r="CN417" s="43"/>
      <c r="CO417" s="43" t="str">
        <f t="shared" ref="CO417:CS425" si="715">(IF(AQ417="","",IF(RIGHT(AQ417,2)="10",RIGHT(AQ417,2),RIGHT(AQ417,1))+0))</f>
        <v/>
      </c>
      <c r="CP417" s="43" t="str">
        <f t="shared" si="715"/>
        <v/>
      </c>
      <c r="CQ417" s="43" t="str">
        <f t="shared" si="715"/>
        <v/>
      </c>
      <c r="CR417" s="43" t="str">
        <f t="shared" si="715"/>
        <v/>
      </c>
      <c r="CS417" s="43" t="str">
        <f t="shared" si="715"/>
        <v/>
      </c>
      <c r="CU417" s="40"/>
      <c r="CV417" s="168" t="s">
        <v>596</v>
      </c>
      <c r="CW417" s="41" t="str">
        <f t="shared" ref="CW417:DE421" si="716">(IF(O417="","",IF(AY417&gt;BX417,"H",IF(AY417&lt;BX417,"A","D"))))</f>
        <v>H</v>
      </c>
      <c r="CX417" s="41" t="str">
        <f t="shared" si="716"/>
        <v>H</v>
      </c>
      <c r="CY417" s="41" t="str">
        <f t="shared" si="716"/>
        <v>D</v>
      </c>
      <c r="CZ417" s="41" t="str">
        <f t="shared" si="716"/>
        <v>D</v>
      </c>
      <c r="DA417" s="41" t="str">
        <f t="shared" si="716"/>
        <v>H</v>
      </c>
      <c r="DB417" s="41" t="str">
        <f t="shared" si="716"/>
        <v>A</v>
      </c>
      <c r="DC417" s="41" t="str">
        <f t="shared" si="716"/>
        <v>A</v>
      </c>
      <c r="DD417" s="41" t="str">
        <f t="shared" si="716"/>
        <v>H</v>
      </c>
      <c r="DE417" s="42" t="str">
        <f t="shared" si="716"/>
        <v>A</v>
      </c>
      <c r="DK417" s="43"/>
      <c r="DL417" s="43"/>
      <c r="DM417" s="43"/>
      <c r="DN417" s="21" t="str">
        <f t="shared" ref="DN417:DR425" si="717">(IF(AQ417="","",IF(BP417&gt;CO417,"H",IF(BP417&lt;CO417,"A","D"))))</f>
        <v/>
      </c>
      <c r="DO417" s="21" t="str">
        <f t="shared" si="717"/>
        <v/>
      </c>
      <c r="DP417" s="21" t="str">
        <f t="shared" si="717"/>
        <v/>
      </c>
      <c r="DQ417" s="21" t="str">
        <f t="shared" si="717"/>
        <v/>
      </c>
      <c r="DR417" s="21" t="str">
        <f t="shared" si="717"/>
        <v/>
      </c>
      <c r="DT417" s="17" t="str">
        <f t="shared" ref="DT417:DT427" si="718">L417</f>
        <v>Balham Blazers</v>
      </c>
      <c r="DU417" s="45">
        <f>SUM(EB417:ED417)</f>
        <v>20</v>
      </c>
      <c r="DV417" s="46">
        <f>COUNTIF($CU417:$DR417,"H")</f>
        <v>5</v>
      </c>
      <c r="DW417" s="46">
        <f>COUNTIF($CU417:$DR417,"D")</f>
        <v>2</v>
      </c>
      <c r="DX417" s="46">
        <f>COUNTIF($CU417:$DR417,"A")</f>
        <v>3</v>
      </c>
      <c r="DY417" s="46">
        <f>COUNTIF(CU$417:CU$427,"A")</f>
        <v>5</v>
      </c>
      <c r="DZ417" s="46">
        <f>COUNTIF(CU$417:CU$427,"D")</f>
        <v>2</v>
      </c>
      <c r="EA417" s="46">
        <f>COUNTIF(CU$417:CU$427,"H")</f>
        <v>3</v>
      </c>
      <c r="EB417" s="45">
        <f>DV417+DY417</f>
        <v>10</v>
      </c>
      <c r="EC417" s="45">
        <f t="shared" ref="EC417:ED427" si="719">DW417+DZ417</f>
        <v>4</v>
      </c>
      <c r="ED417" s="45">
        <f t="shared" si="719"/>
        <v>6</v>
      </c>
      <c r="EE417" s="47">
        <f>SUM($AW417:$BT417)+SUM(BV$417:BV$427)</f>
        <v>47</v>
      </c>
      <c r="EF417" s="47">
        <f>SUM($BV417:$CS417)+SUM(AW$417:AW$427)</f>
        <v>28</v>
      </c>
      <c r="EG417" s="45">
        <f>(EB417*3)+EC417</f>
        <v>34</v>
      </c>
      <c r="EH417" s="47">
        <f>EE417-EF417</f>
        <v>19</v>
      </c>
      <c r="EI417" s="44"/>
      <c r="EJ417" s="46">
        <f t="shared" ref="EJ417:EJ427" si="720">VLOOKUP($DT417,$B$417:$J$427,2,0)</f>
        <v>20</v>
      </c>
      <c r="EK417" s="46">
        <f t="shared" ref="EK417:EK427" si="721">VLOOKUP($DT417,$B$417:$J$427,3,0)</f>
        <v>10</v>
      </c>
      <c r="EL417" s="46">
        <f t="shared" ref="EL417:EL427" si="722">VLOOKUP($DT417,$B$417:$J$427,4,0)</f>
        <v>4</v>
      </c>
      <c r="EM417" s="46">
        <f t="shared" ref="EM417:EM427" si="723">VLOOKUP($DT417,$B$417:$J$427,5,0)</f>
        <v>6</v>
      </c>
      <c r="EN417" s="46">
        <f t="shared" ref="EN417:EN427" si="724">VLOOKUP($DT417,$B$417:$J$427,6,0)</f>
        <v>47</v>
      </c>
      <c r="EO417" s="46">
        <f t="shared" ref="EO417:EO427" si="725">VLOOKUP($DT417,$B$417:$J$427,7,0)</f>
        <v>28</v>
      </c>
      <c r="EP417" s="46">
        <f t="shared" ref="EP417:EP427" si="726">VLOOKUP($DT417,$B$417:$J$427,8,0)</f>
        <v>34</v>
      </c>
      <c r="EQ417" s="46">
        <f t="shared" ref="EQ417:EQ427" si="727">VLOOKUP($DT417,$B$417:$J$427,9,0)</f>
        <v>19</v>
      </c>
      <c r="ES417" s="1">
        <f>IF(DU417=EJ417,0,1)</f>
        <v>0</v>
      </c>
      <c r="ET417" s="1">
        <f>IF(EB417=EK417,0,1)</f>
        <v>0</v>
      </c>
      <c r="EU417" s="1">
        <f t="shared" ref="EU417:EZ427" si="728">IF(EC417=EL417,0,1)</f>
        <v>0</v>
      </c>
      <c r="EV417" s="1">
        <f t="shared" si="728"/>
        <v>0</v>
      </c>
      <c r="EW417" s="1">
        <f t="shared" si="728"/>
        <v>0</v>
      </c>
      <c r="EX417" s="1">
        <f t="shared" si="728"/>
        <v>0</v>
      </c>
      <c r="EY417" s="1">
        <f t="shared" si="728"/>
        <v>0</v>
      </c>
      <c r="EZ417" s="1">
        <f t="shared" si="728"/>
        <v>0</v>
      </c>
    </row>
    <row r="418" spans="1:164" s="17" customFormat="1" x14ac:dyDescent="0.2">
      <c r="A418" s="17">
        <v>2</v>
      </c>
      <c r="B418" s="17" t="s">
        <v>274</v>
      </c>
      <c r="C418" s="18">
        <v>20</v>
      </c>
      <c r="D418" s="18">
        <v>13</v>
      </c>
      <c r="E418" s="18">
        <v>3</v>
      </c>
      <c r="F418" s="18">
        <v>4</v>
      </c>
      <c r="G418" s="18">
        <v>49</v>
      </c>
      <c r="H418" s="18">
        <v>24</v>
      </c>
      <c r="I418" s="18">
        <v>42</v>
      </c>
      <c r="J418" s="18">
        <v>25</v>
      </c>
      <c r="L418" s="48" t="s">
        <v>670</v>
      </c>
      <c r="M418" s="85" t="s">
        <v>129</v>
      </c>
      <c r="N418" s="50"/>
      <c r="O418" s="86" t="s">
        <v>111</v>
      </c>
      <c r="P418" s="53" t="s">
        <v>112</v>
      </c>
      <c r="Q418" s="53" t="s">
        <v>230</v>
      </c>
      <c r="R418" s="52" t="s">
        <v>287</v>
      </c>
      <c r="S418" s="53" t="s">
        <v>177</v>
      </c>
      <c r="T418" s="53" t="s">
        <v>202</v>
      </c>
      <c r="U418" s="53" t="s">
        <v>141</v>
      </c>
      <c r="V418" s="53" t="s">
        <v>213</v>
      </c>
      <c r="W418" s="70" t="s">
        <v>208</v>
      </c>
      <c r="AA418" s="48" t="s">
        <v>670</v>
      </c>
      <c r="AB418" s="85" t="s">
        <v>618</v>
      </c>
      <c r="AC418" s="50"/>
      <c r="AD418" s="86" t="s">
        <v>435</v>
      </c>
      <c r="AE418" s="53" t="s">
        <v>376</v>
      </c>
      <c r="AF418" s="53" t="s">
        <v>576</v>
      </c>
      <c r="AG418" s="52" t="s">
        <v>284</v>
      </c>
      <c r="AH418" s="53" t="s">
        <v>554</v>
      </c>
      <c r="AI418" s="53" t="s">
        <v>299</v>
      </c>
      <c r="AJ418" s="53" t="s">
        <v>234</v>
      </c>
      <c r="AK418" s="53" t="s">
        <v>304</v>
      </c>
      <c r="AL418" s="70" t="s">
        <v>249</v>
      </c>
      <c r="AW418" s="58">
        <f t="shared" ref="AW418:BA427" si="729">(IF(M418="","",(IF(MID(M418,2,1)="-",LEFT(M418,1),LEFT(M418,2)))+0))</f>
        <v>2</v>
      </c>
      <c r="AX418" s="59"/>
      <c r="AY418" s="60">
        <f t="shared" si="712"/>
        <v>4</v>
      </c>
      <c r="AZ418" s="60">
        <f t="shared" si="712"/>
        <v>5</v>
      </c>
      <c r="BA418" s="60">
        <f t="shared" si="712"/>
        <v>1</v>
      </c>
      <c r="BB418" s="60">
        <f t="shared" si="712"/>
        <v>2</v>
      </c>
      <c r="BC418" s="60">
        <f t="shared" si="712"/>
        <v>3</v>
      </c>
      <c r="BD418" s="60">
        <f t="shared" si="712"/>
        <v>7</v>
      </c>
      <c r="BE418" s="60">
        <f t="shared" si="712"/>
        <v>3</v>
      </c>
      <c r="BF418" s="60">
        <f t="shared" si="712"/>
        <v>4</v>
      </c>
      <c r="BG418" s="61">
        <f t="shared" si="712"/>
        <v>1</v>
      </c>
      <c r="BH418" s="1"/>
      <c r="BI418" s="1"/>
      <c r="BJ418" s="1"/>
      <c r="BK418" s="1"/>
      <c r="BL418" s="1"/>
      <c r="BM418" s="43"/>
      <c r="BN418" s="43"/>
      <c r="BO418" s="43"/>
      <c r="BP418" s="43" t="str">
        <f t="shared" si="713"/>
        <v/>
      </c>
      <c r="BQ418" s="43" t="str">
        <f t="shared" si="713"/>
        <v/>
      </c>
      <c r="BR418" s="43" t="str">
        <f t="shared" si="713"/>
        <v/>
      </c>
      <c r="BS418" s="43" t="str">
        <f t="shared" si="713"/>
        <v/>
      </c>
      <c r="BT418" s="43" t="str">
        <f t="shared" si="713"/>
        <v/>
      </c>
      <c r="BU418" s="44"/>
      <c r="BV418" s="58">
        <f t="shared" ref="BV418:BZ427" si="730">(IF(M418="","",IF(RIGHT(M418,2)="10",RIGHT(M418,2),RIGHT(M418,1))+0))</f>
        <v>4</v>
      </c>
      <c r="BW418" s="59"/>
      <c r="BX418" s="60">
        <f t="shared" si="714"/>
        <v>4</v>
      </c>
      <c r="BY418" s="60">
        <f t="shared" si="714"/>
        <v>0</v>
      </c>
      <c r="BZ418" s="60">
        <f t="shared" si="714"/>
        <v>3</v>
      </c>
      <c r="CA418" s="60">
        <f t="shared" si="714"/>
        <v>5</v>
      </c>
      <c r="CB418" s="60">
        <f t="shared" si="714"/>
        <v>5</v>
      </c>
      <c r="CC418" s="60">
        <f t="shared" si="714"/>
        <v>0</v>
      </c>
      <c r="CD418" s="60">
        <f t="shared" si="714"/>
        <v>2</v>
      </c>
      <c r="CE418" s="60">
        <f t="shared" si="714"/>
        <v>0</v>
      </c>
      <c r="CF418" s="61">
        <f t="shared" si="714"/>
        <v>0</v>
      </c>
      <c r="CG418" s="1"/>
      <c r="CH418" s="1"/>
      <c r="CI418" s="1"/>
      <c r="CJ418" s="1"/>
      <c r="CK418" s="1"/>
      <c r="CL418" s="43"/>
      <c r="CM418" s="43"/>
      <c r="CN418" s="43"/>
      <c r="CO418" s="43" t="str">
        <f t="shared" si="715"/>
        <v/>
      </c>
      <c r="CP418" s="43" t="str">
        <f t="shared" si="715"/>
        <v/>
      </c>
      <c r="CQ418" s="43" t="str">
        <f t="shared" si="715"/>
        <v/>
      </c>
      <c r="CR418" s="43" t="str">
        <f t="shared" si="715"/>
        <v/>
      </c>
      <c r="CS418" s="43" t="str">
        <f t="shared" si="715"/>
        <v/>
      </c>
      <c r="CT418" s="1"/>
      <c r="CU418" s="58" t="str">
        <f t="shared" ref="CU418:CV427" si="731">(IF(M418="","",IF(AW418&gt;BV418,"H",IF(AW418&lt;BV418,"A","D"))))</f>
        <v>A</v>
      </c>
      <c r="CV418" s="59"/>
      <c r="CW418" s="60" t="str">
        <f t="shared" si="716"/>
        <v>D</v>
      </c>
      <c r="CX418" s="60" t="str">
        <f t="shared" si="716"/>
        <v>H</v>
      </c>
      <c r="CY418" s="60" t="str">
        <f t="shared" si="716"/>
        <v>A</v>
      </c>
      <c r="CZ418" s="60" t="str">
        <f t="shared" si="716"/>
        <v>A</v>
      </c>
      <c r="DA418" s="60" t="str">
        <f t="shared" si="716"/>
        <v>A</v>
      </c>
      <c r="DB418" s="60" t="str">
        <f t="shared" si="716"/>
        <v>H</v>
      </c>
      <c r="DC418" s="60" t="str">
        <f t="shared" si="716"/>
        <v>H</v>
      </c>
      <c r="DD418" s="60" t="str">
        <f t="shared" si="716"/>
        <v>H</v>
      </c>
      <c r="DE418" s="61" t="str">
        <f t="shared" si="716"/>
        <v>H</v>
      </c>
      <c r="DF418" s="1"/>
      <c r="DG418" s="1"/>
      <c r="DH418" s="1"/>
      <c r="DI418" s="1"/>
      <c r="DJ418" s="1"/>
      <c r="DK418" s="43"/>
      <c r="DL418" s="43"/>
      <c r="DM418" s="43"/>
      <c r="DN418" s="21" t="str">
        <f t="shared" si="717"/>
        <v/>
      </c>
      <c r="DO418" s="21" t="str">
        <f t="shared" si="717"/>
        <v/>
      </c>
      <c r="DP418" s="21" t="str">
        <f t="shared" si="717"/>
        <v/>
      </c>
      <c r="DQ418" s="21" t="str">
        <f t="shared" si="717"/>
        <v/>
      </c>
      <c r="DR418" s="21" t="str">
        <f t="shared" si="717"/>
        <v/>
      </c>
      <c r="DS418" s="1"/>
      <c r="DT418" s="17" t="str">
        <f t="shared" si="718"/>
        <v>Bedfont Sports</v>
      </c>
      <c r="DU418" s="45">
        <f t="shared" ref="DU418:DU427" si="732">SUM(EB418:ED418)</f>
        <v>20</v>
      </c>
      <c r="DV418" s="46">
        <f t="shared" ref="DV418:DV427" si="733">COUNTIF($CU418:$DR418,"H")</f>
        <v>5</v>
      </c>
      <c r="DW418" s="46">
        <f t="shared" ref="DW418:DW427" si="734">COUNTIF($CU418:$DR418,"D")</f>
        <v>1</v>
      </c>
      <c r="DX418" s="46">
        <f t="shared" ref="DX418:DX427" si="735">COUNTIF($CU418:$DR418,"A")</f>
        <v>4</v>
      </c>
      <c r="DY418" s="46">
        <f>COUNTIF(CV$417:CV$427,"A")</f>
        <v>4</v>
      </c>
      <c r="DZ418" s="46">
        <f>COUNTIF(CV$417:CV$427,"D")</f>
        <v>1</v>
      </c>
      <c r="EA418" s="46">
        <f>COUNTIF(CV$417:CV$427,"H")</f>
        <v>5</v>
      </c>
      <c r="EB418" s="45">
        <f t="shared" ref="EB418:EB427" si="736">DV418+DY418</f>
        <v>9</v>
      </c>
      <c r="EC418" s="45">
        <f t="shared" si="719"/>
        <v>2</v>
      </c>
      <c r="ED418" s="45">
        <f t="shared" si="719"/>
        <v>9</v>
      </c>
      <c r="EE418" s="47">
        <f>SUM($AW418:$BT418)+SUM(BW$417:BW$427)</f>
        <v>45</v>
      </c>
      <c r="EF418" s="47">
        <f>SUM($BV418:$CS418)+SUM(AX$417:AX$427)</f>
        <v>41</v>
      </c>
      <c r="EG418" s="45">
        <f t="shared" ref="EG418:EG427" si="737">(EB418*3)+EC418</f>
        <v>29</v>
      </c>
      <c r="EH418" s="47">
        <f t="shared" ref="EH418:EH427" si="738">EE418-EF418</f>
        <v>4</v>
      </c>
      <c r="EI418" s="44"/>
      <c r="EJ418" s="46">
        <f t="shared" si="720"/>
        <v>20</v>
      </c>
      <c r="EK418" s="46">
        <f t="shared" si="721"/>
        <v>9</v>
      </c>
      <c r="EL418" s="46">
        <f t="shared" si="722"/>
        <v>2</v>
      </c>
      <c r="EM418" s="46">
        <f t="shared" si="723"/>
        <v>9</v>
      </c>
      <c r="EN418" s="46">
        <f t="shared" si="724"/>
        <v>45</v>
      </c>
      <c r="EO418" s="46">
        <f t="shared" si="725"/>
        <v>41</v>
      </c>
      <c r="EP418" s="46">
        <f t="shared" si="726"/>
        <v>29</v>
      </c>
      <c r="EQ418" s="46">
        <f t="shared" si="727"/>
        <v>4</v>
      </c>
      <c r="ER418" s="1"/>
      <c r="ES418" s="1">
        <f t="shared" ref="ES418:ES427" si="739">IF(DU418=EJ418,0,1)</f>
        <v>0</v>
      </c>
      <c r="ET418" s="1">
        <f t="shared" ref="ET418:ET427" si="740">IF(EB418=EK418,0,1)</f>
        <v>0</v>
      </c>
      <c r="EU418" s="1">
        <f t="shared" si="728"/>
        <v>0</v>
      </c>
      <c r="EV418" s="1">
        <f t="shared" si="728"/>
        <v>0</v>
      </c>
      <c r="EW418" s="1">
        <f t="shared" si="728"/>
        <v>0</v>
      </c>
      <c r="EX418" s="1">
        <f t="shared" si="728"/>
        <v>0</v>
      </c>
      <c r="EY418" s="1">
        <f t="shared" si="728"/>
        <v>0</v>
      </c>
      <c r="EZ418" s="1">
        <f t="shared" si="728"/>
        <v>0</v>
      </c>
      <c r="FC418" s="19"/>
      <c r="FD418" s="19"/>
      <c r="FE418" s="19"/>
      <c r="FF418" s="19"/>
      <c r="FG418" s="19"/>
      <c r="FH418" s="1"/>
    </row>
    <row r="419" spans="1:164" x14ac:dyDescent="0.2">
      <c r="A419" s="1">
        <v>3</v>
      </c>
      <c r="B419" s="1" t="s">
        <v>650</v>
      </c>
      <c r="C419" s="21">
        <v>20</v>
      </c>
      <c r="D419" s="21">
        <v>10</v>
      </c>
      <c r="E419" s="21">
        <v>4</v>
      </c>
      <c r="F419" s="21">
        <v>6</v>
      </c>
      <c r="G419" s="21">
        <v>47</v>
      </c>
      <c r="H419" s="21">
        <v>28</v>
      </c>
      <c r="I419" s="18">
        <v>34</v>
      </c>
      <c r="J419" s="21">
        <v>19</v>
      </c>
      <c r="L419" s="48" t="s">
        <v>525</v>
      </c>
      <c r="M419" s="164" t="s">
        <v>244</v>
      </c>
      <c r="N419" s="86" t="s">
        <v>157</v>
      </c>
      <c r="O419" s="50"/>
      <c r="P419" s="53" t="s">
        <v>185</v>
      </c>
      <c r="Q419" s="142" t="s">
        <v>244</v>
      </c>
      <c r="R419" s="52" t="s">
        <v>230</v>
      </c>
      <c r="S419" s="86" t="s">
        <v>217</v>
      </c>
      <c r="T419" s="86" t="s">
        <v>129</v>
      </c>
      <c r="U419" s="86" t="s">
        <v>110</v>
      </c>
      <c r="V419" s="86" t="s">
        <v>217</v>
      </c>
      <c r="W419" s="90" t="s">
        <v>139</v>
      </c>
      <c r="AA419" s="48" t="s">
        <v>525</v>
      </c>
      <c r="AB419" s="164"/>
      <c r="AC419" s="86" t="s">
        <v>577</v>
      </c>
      <c r="AD419" s="50"/>
      <c r="AE419" s="53" t="s">
        <v>600</v>
      </c>
      <c r="AF419" s="142"/>
      <c r="AG419" s="52" t="s">
        <v>249</v>
      </c>
      <c r="AH419" s="86" t="s">
        <v>351</v>
      </c>
      <c r="AI419" s="86" t="s">
        <v>231</v>
      </c>
      <c r="AJ419" s="86" t="s">
        <v>617</v>
      </c>
      <c r="AK419" s="86" t="s">
        <v>554</v>
      </c>
      <c r="AL419" s="90" t="s">
        <v>299</v>
      </c>
      <c r="AW419" s="58">
        <f t="shared" si="729"/>
        <v>0</v>
      </c>
      <c r="AX419" s="60">
        <f t="shared" si="729"/>
        <v>3</v>
      </c>
      <c r="AY419" s="59"/>
      <c r="AZ419" s="60">
        <f t="shared" si="712"/>
        <v>0</v>
      </c>
      <c r="BA419" s="60">
        <f t="shared" si="712"/>
        <v>0</v>
      </c>
      <c r="BB419" s="60">
        <f t="shared" si="712"/>
        <v>1</v>
      </c>
      <c r="BC419" s="60">
        <f t="shared" si="712"/>
        <v>2</v>
      </c>
      <c r="BD419" s="60">
        <f t="shared" si="712"/>
        <v>2</v>
      </c>
      <c r="BE419" s="60">
        <f t="shared" si="712"/>
        <v>1</v>
      </c>
      <c r="BF419" s="60">
        <f t="shared" si="712"/>
        <v>2</v>
      </c>
      <c r="BG419" s="61">
        <f t="shared" si="712"/>
        <v>0</v>
      </c>
      <c r="BM419" s="43"/>
      <c r="BN419" s="43"/>
      <c r="BO419" s="43"/>
      <c r="BP419" s="43" t="str">
        <f t="shared" si="713"/>
        <v/>
      </c>
      <c r="BQ419" s="43" t="str">
        <f t="shared" si="713"/>
        <v/>
      </c>
      <c r="BR419" s="43" t="str">
        <f t="shared" si="713"/>
        <v/>
      </c>
      <c r="BS419" s="43" t="str">
        <f t="shared" si="713"/>
        <v/>
      </c>
      <c r="BT419" s="43" t="str">
        <f t="shared" si="713"/>
        <v/>
      </c>
      <c r="BU419" s="44"/>
      <c r="BV419" s="58">
        <f t="shared" si="730"/>
        <v>0</v>
      </c>
      <c r="BW419" s="60">
        <f t="shared" si="730"/>
        <v>3</v>
      </c>
      <c r="BX419" s="59"/>
      <c r="BY419" s="60">
        <f t="shared" si="714"/>
        <v>4</v>
      </c>
      <c r="BZ419" s="60">
        <f t="shared" si="714"/>
        <v>0</v>
      </c>
      <c r="CA419" s="60">
        <f t="shared" si="714"/>
        <v>3</v>
      </c>
      <c r="CB419" s="60">
        <f t="shared" si="714"/>
        <v>6</v>
      </c>
      <c r="CC419" s="60">
        <f t="shared" si="714"/>
        <v>4</v>
      </c>
      <c r="CD419" s="60">
        <f t="shared" si="714"/>
        <v>1</v>
      </c>
      <c r="CE419" s="60">
        <f t="shared" si="714"/>
        <v>6</v>
      </c>
      <c r="CF419" s="61">
        <f t="shared" si="714"/>
        <v>3</v>
      </c>
      <c r="CL419" s="43"/>
      <c r="CM419" s="43"/>
      <c r="CN419" s="43"/>
      <c r="CO419" s="43" t="str">
        <f t="shared" si="715"/>
        <v/>
      </c>
      <c r="CP419" s="43" t="str">
        <f t="shared" si="715"/>
        <v/>
      </c>
      <c r="CQ419" s="43" t="str">
        <f t="shared" si="715"/>
        <v/>
      </c>
      <c r="CR419" s="43" t="str">
        <f t="shared" si="715"/>
        <v/>
      </c>
      <c r="CS419" s="43" t="str">
        <f t="shared" si="715"/>
        <v/>
      </c>
      <c r="CU419" s="58" t="str">
        <f t="shared" si="731"/>
        <v>D</v>
      </c>
      <c r="CV419" s="60" t="str">
        <f>(IF(N419="","",IF(AX419&gt;BW419,"H",IF(AX419&lt;BW419,"A","D"))))</f>
        <v>D</v>
      </c>
      <c r="CW419" s="59"/>
      <c r="CX419" s="60" t="str">
        <f t="shared" si="716"/>
        <v>A</v>
      </c>
      <c r="CY419" s="60" t="str">
        <f t="shared" si="716"/>
        <v>D</v>
      </c>
      <c r="CZ419" s="60" t="str">
        <f t="shared" si="716"/>
        <v>A</v>
      </c>
      <c r="DA419" s="60" t="str">
        <f t="shared" si="716"/>
        <v>A</v>
      </c>
      <c r="DB419" s="60" t="str">
        <f t="shared" si="716"/>
        <v>A</v>
      </c>
      <c r="DC419" s="60" t="str">
        <f t="shared" si="716"/>
        <v>D</v>
      </c>
      <c r="DD419" s="60" t="str">
        <f t="shared" si="716"/>
        <v>A</v>
      </c>
      <c r="DE419" s="61" t="str">
        <f t="shared" si="716"/>
        <v>A</v>
      </c>
      <c r="DK419" s="43"/>
      <c r="DL419" s="43"/>
      <c r="DM419" s="43"/>
      <c r="DN419" s="21" t="str">
        <f t="shared" si="717"/>
        <v/>
      </c>
      <c r="DO419" s="21" t="str">
        <f t="shared" si="717"/>
        <v/>
      </c>
      <c r="DP419" s="21" t="str">
        <f t="shared" si="717"/>
        <v/>
      </c>
      <c r="DQ419" s="21" t="str">
        <f t="shared" si="717"/>
        <v/>
      </c>
      <c r="DR419" s="21" t="str">
        <f t="shared" si="717"/>
        <v/>
      </c>
      <c r="DT419" s="17" t="str">
        <f t="shared" si="718"/>
        <v>Cobham</v>
      </c>
      <c r="DU419" s="45">
        <f t="shared" si="732"/>
        <v>20</v>
      </c>
      <c r="DV419" s="46">
        <f t="shared" si="733"/>
        <v>0</v>
      </c>
      <c r="DW419" s="46">
        <f t="shared" si="734"/>
        <v>4</v>
      </c>
      <c r="DX419" s="46">
        <f t="shared" si="735"/>
        <v>6</v>
      </c>
      <c r="DY419" s="46">
        <f>COUNTIF(CW$417:CW$427,"A")</f>
        <v>2</v>
      </c>
      <c r="DZ419" s="46">
        <f>COUNTIF(CW$417:CW$427,"D")</f>
        <v>2</v>
      </c>
      <c r="EA419" s="46">
        <f>COUNTIF(CW$417:CW$427,"H")</f>
        <v>6</v>
      </c>
      <c r="EB419" s="45">
        <f t="shared" si="736"/>
        <v>2</v>
      </c>
      <c r="EC419" s="45">
        <f t="shared" si="719"/>
        <v>6</v>
      </c>
      <c r="ED419" s="45">
        <f t="shared" si="719"/>
        <v>12</v>
      </c>
      <c r="EE419" s="47">
        <f>SUM($AW419:$BT419)+SUM(BX$417:BX$427)</f>
        <v>30</v>
      </c>
      <c r="EF419" s="47">
        <f>SUM($BV419:$CS419)+SUM(AY$417:AY$427)</f>
        <v>57</v>
      </c>
      <c r="EG419" s="45">
        <f t="shared" si="737"/>
        <v>12</v>
      </c>
      <c r="EH419" s="47">
        <f t="shared" si="738"/>
        <v>-27</v>
      </c>
      <c r="EI419" s="44"/>
      <c r="EJ419" s="46">
        <f t="shared" si="720"/>
        <v>20</v>
      </c>
      <c r="EK419" s="46">
        <f t="shared" si="721"/>
        <v>2</v>
      </c>
      <c r="EL419" s="46">
        <f t="shared" si="722"/>
        <v>6</v>
      </c>
      <c r="EM419" s="46">
        <f t="shared" si="723"/>
        <v>12</v>
      </c>
      <c r="EN419" s="46">
        <f t="shared" si="724"/>
        <v>30</v>
      </c>
      <c r="EO419" s="46">
        <f t="shared" si="725"/>
        <v>57</v>
      </c>
      <c r="EP419" s="46">
        <f t="shared" si="726"/>
        <v>12</v>
      </c>
      <c r="EQ419" s="46">
        <f t="shared" si="727"/>
        <v>-27</v>
      </c>
      <c r="ES419" s="1">
        <f t="shared" si="739"/>
        <v>0</v>
      </c>
      <c r="ET419" s="1">
        <f t="shared" si="740"/>
        <v>0</v>
      </c>
      <c r="EU419" s="1">
        <f t="shared" si="728"/>
        <v>0</v>
      </c>
      <c r="EV419" s="1">
        <f t="shared" si="728"/>
        <v>0</v>
      </c>
      <c r="EW419" s="1">
        <f t="shared" si="728"/>
        <v>0</v>
      </c>
      <c r="EX419" s="1">
        <f t="shared" si="728"/>
        <v>0</v>
      </c>
      <c r="EY419" s="1">
        <f t="shared" si="728"/>
        <v>0</v>
      </c>
      <c r="EZ419" s="1">
        <f t="shared" si="728"/>
        <v>0</v>
      </c>
    </row>
    <row r="420" spans="1:164" x14ac:dyDescent="0.2">
      <c r="A420" s="1">
        <v>4</v>
      </c>
      <c r="B420" s="1" t="s">
        <v>671</v>
      </c>
      <c r="C420" s="21">
        <v>20</v>
      </c>
      <c r="D420" s="21">
        <v>10</v>
      </c>
      <c r="E420" s="21">
        <v>3</v>
      </c>
      <c r="F420" s="21">
        <v>7</v>
      </c>
      <c r="G420" s="21">
        <v>55</v>
      </c>
      <c r="H420" s="21">
        <v>47</v>
      </c>
      <c r="I420" s="18">
        <v>33</v>
      </c>
      <c r="J420" s="21">
        <v>8</v>
      </c>
      <c r="L420" s="48" t="s">
        <v>614</v>
      </c>
      <c r="M420" s="62" t="s">
        <v>287</v>
      </c>
      <c r="N420" s="142"/>
      <c r="O420" s="142" t="s">
        <v>244</v>
      </c>
      <c r="P420" s="50"/>
      <c r="Q420" s="53" t="s">
        <v>177</v>
      </c>
      <c r="R420" s="52" t="s">
        <v>140</v>
      </c>
      <c r="S420" s="53" t="s">
        <v>177</v>
      </c>
      <c r="T420" s="53" t="s">
        <v>146</v>
      </c>
      <c r="U420" s="53" t="s">
        <v>216</v>
      </c>
      <c r="V420" s="53" t="s">
        <v>141</v>
      </c>
      <c r="W420" s="70" t="s">
        <v>216</v>
      </c>
      <c r="AA420" s="48" t="s">
        <v>614</v>
      </c>
      <c r="AB420" s="62" t="s">
        <v>249</v>
      </c>
      <c r="AC420" s="142"/>
      <c r="AD420" s="142"/>
      <c r="AE420" s="50"/>
      <c r="AF420" s="53" t="s">
        <v>662</v>
      </c>
      <c r="AG420" s="52" t="s">
        <v>348</v>
      </c>
      <c r="AH420" s="53" t="s">
        <v>247</v>
      </c>
      <c r="AI420" s="53" t="s">
        <v>396</v>
      </c>
      <c r="AJ420" s="53" t="s">
        <v>351</v>
      </c>
      <c r="AK420" s="53" t="s">
        <v>310</v>
      </c>
      <c r="AL420" s="70" t="s">
        <v>292</v>
      </c>
      <c r="AW420" s="58">
        <f t="shared" si="729"/>
        <v>2</v>
      </c>
      <c r="AX420" s="157" t="str">
        <f t="shared" si="729"/>
        <v/>
      </c>
      <c r="AY420" s="60">
        <f t="shared" si="729"/>
        <v>0</v>
      </c>
      <c r="AZ420" s="59"/>
      <c r="BA420" s="60">
        <f t="shared" si="712"/>
        <v>3</v>
      </c>
      <c r="BB420" s="60">
        <f t="shared" si="712"/>
        <v>2</v>
      </c>
      <c r="BC420" s="60">
        <f t="shared" si="712"/>
        <v>3</v>
      </c>
      <c r="BD420" s="60">
        <f t="shared" si="712"/>
        <v>2</v>
      </c>
      <c r="BE420" s="60">
        <f t="shared" si="712"/>
        <v>0</v>
      </c>
      <c r="BF420" s="60">
        <f t="shared" si="712"/>
        <v>3</v>
      </c>
      <c r="BG420" s="61">
        <f t="shared" si="712"/>
        <v>0</v>
      </c>
      <c r="BM420" s="43"/>
      <c r="BN420" s="43"/>
      <c r="BO420" s="43"/>
      <c r="BP420" s="43" t="str">
        <f t="shared" si="713"/>
        <v/>
      </c>
      <c r="BQ420" s="43" t="str">
        <f t="shared" si="713"/>
        <v/>
      </c>
      <c r="BR420" s="43" t="str">
        <f t="shared" si="713"/>
        <v/>
      </c>
      <c r="BS420" s="43" t="str">
        <f t="shared" si="713"/>
        <v/>
      </c>
      <c r="BT420" s="43" t="str">
        <f t="shared" si="713"/>
        <v/>
      </c>
      <c r="BU420" s="44"/>
      <c r="BV420" s="58">
        <f t="shared" si="730"/>
        <v>5</v>
      </c>
      <c r="BW420" s="157" t="str">
        <f t="shared" si="730"/>
        <v/>
      </c>
      <c r="BX420" s="60">
        <f t="shared" si="730"/>
        <v>0</v>
      </c>
      <c r="BY420" s="59"/>
      <c r="BZ420" s="60">
        <f t="shared" si="714"/>
        <v>5</v>
      </c>
      <c r="CA420" s="60">
        <f t="shared" si="714"/>
        <v>3</v>
      </c>
      <c r="CB420" s="60">
        <f t="shared" si="714"/>
        <v>5</v>
      </c>
      <c r="CC420" s="60">
        <f t="shared" si="714"/>
        <v>0</v>
      </c>
      <c r="CD420" s="60">
        <f t="shared" si="714"/>
        <v>2</v>
      </c>
      <c r="CE420" s="60">
        <f t="shared" si="714"/>
        <v>2</v>
      </c>
      <c r="CF420" s="61">
        <f t="shared" si="714"/>
        <v>2</v>
      </c>
      <c r="CL420" s="43"/>
      <c r="CM420" s="43"/>
      <c r="CN420" s="43"/>
      <c r="CO420" s="43" t="str">
        <f t="shared" si="715"/>
        <v/>
      </c>
      <c r="CP420" s="43" t="str">
        <f t="shared" si="715"/>
        <v/>
      </c>
      <c r="CQ420" s="43" t="str">
        <f t="shared" si="715"/>
        <v/>
      </c>
      <c r="CR420" s="43" t="str">
        <f t="shared" si="715"/>
        <v/>
      </c>
      <c r="CS420" s="43" t="str">
        <f t="shared" si="715"/>
        <v/>
      </c>
      <c r="CU420" s="58" t="str">
        <f t="shared" si="731"/>
        <v>A</v>
      </c>
      <c r="CV420" s="157" t="s">
        <v>18</v>
      </c>
      <c r="CW420" s="60" t="str">
        <f t="shared" ref="CW420:CY427" si="741">(IF(O420="","",IF(AY420&gt;BX420,"H",IF(AY420&lt;BX420,"A","D"))))</f>
        <v>D</v>
      </c>
      <c r="CX420" s="59"/>
      <c r="CY420" s="60" t="str">
        <f t="shared" si="716"/>
        <v>A</v>
      </c>
      <c r="CZ420" s="60" t="str">
        <f t="shared" si="716"/>
        <v>A</v>
      </c>
      <c r="DA420" s="60" t="str">
        <f t="shared" si="716"/>
        <v>A</v>
      </c>
      <c r="DB420" s="60" t="str">
        <f t="shared" si="716"/>
        <v>H</v>
      </c>
      <c r="DC420" s="60" t="str">
        <f t="shared" si="716"/>
        <v>A</v>
      </c>
      <c r="DD420" s="60" t="str">
        <f t="shared" si="716"/>
        <v>H</v>
      </c>
      <c r="DE420" s="61" t="str">
        <f t="shared" si="716"/>
        <v>A</v>
      </c>
      <c r="DK420" s="43"/>
      <c r="DL420" s="43"/>
      <c r="DM420" s="43"/>
      <c r="DN420" s="21" t="str">
        <f t="shared" si="717"/>
        <v/>
      </c>
      <c r="DO420" s="21" t="str">
        <f t="shared" si="717"/>
        <v/>
      </c>
      <c r="DP420" s="21" t="str">
        <f t="shared" si="717"/>
        <v/>
      </c>
      <c r="DQ420" s="21" t="str">
        <f t="shared" si="717"/>
        <v/>
      </c>
      <c r="DR420" s="21" t="str">
        <f t="shared" si="717"/>
        <v/>
      </c>
      <c r="DT420" s="17" t="str">
        <f t="shared" si="718"/>
        <v>Colliers Wood United</v>
      </c>
      <c r="DU420" s="45">
        <f t="shared" si="732"/>
        <v>20</v>
      </c>
      <c r="DV420" s="46">
        <f t="shared" si="733"/>
        <v>2</v>
      </c>
      <c r="DW420" s="46">
        <f t="shared" si="734"/>
        <v>1</v>
      </c>
      <c r="DX420" s="46">
        <f t="shared" si="735"/>
        <v>7</v>
      </c>
      <c r="DY420" s="46">
        <f>COUNTIF(CX$417:CX$427,"A")</f>
        <v>1</v>
      </c>
      <c r="DZ420" s="46">
        <f>COUNTIF(CX$417:CX$427,"D")</f>
        <v>4</v>
      </c>
      <c r="EA420" s="46">
        <f>COUNTIF(CX$417:CX$427,"H")</f>
        <v>5</v>
      </c>
      <c r="EB420" s="45">
        <f t="shared" si="736"/>
        <v>3</v>
      </c>
      <c r="EC420" s="45">
        <f t="shared" si="719"/>
        <v>5</v>
      </c>
      <c r="ED420" s="45">
        <f t="shared" si="719"/>
        <v>12</v>
      </c>
      <c r="EE420" s="47">
        <f>SUM($AW420:$BT420)+SUM(BY$417:BY$427)</f>
        <v>24</v>
      </c>
      <c r="EF420" s="47">
        <f>SUM($BV420:$CS420)+SUM(AZ$417:AZ$427)</f>
        <v>43</v>
      </c>
      <c r="EG420" s="45">
        <f t="shared" si="737"/>
        <v>14</v>
      </c>
      <c r="EH420" s="47">
        <f t="shared" si="738"/>
        <v>-19</v>
      </c>
      <c r="EI420" s="44"/>
      <c r="EJ420" s="46">
        <f t="shared" si="720"/>
        <v>20</v>
      </c>
      <c r="EK420" s="46">
        <f t="shared" si="721"/>
        <v>3</v>
      </c>
      <c r="EL420" s="46">
        <f t="shared" si="722"/>
        <v>5</v>
      </c>
      <c r="EM420" s="46">
        <f t="shared" si="723"/>
        <v>12</v>
      </c>
      <c r="EN420" s="46">
        <f t="shared" si="724"/>
        <v>24</v>
      </c>
      <c r="EO420" s="46">
        <f t="shared" si="725"/>
        <v>43</v>
      </c>
      <c r="EP420" s="46">
        <f t="shared" si="726"/>
        <v>14</v>
      </c>
      <c r="EQ420" s="46">
        <f t="shared" si="727"/>
        <v>-19</v>
      </c>
      <c r="ES420" s="1">
        <f t="shared" si="739"/>
        <v>0</v>
      </c>
      <c r="ET420" s="1">
        <f t="shared" si="740"/>
        <v>0</v>
      </c>
      <c r="EU420" s="1">
        <f t="shared" si="728"/>
        <v>0</v>
      </c>
      <c r="EV420" s="1">
        <f t="shared" si="728"/>
        <v>0</v>
      </c>
      <c r="EW420" s="1">
        <f t="shared" si="728"/>
        <v>0</v>
      </c>
      <c r="EX420" s="1">
        <f t="shared" si="728"/>
        <v>0</v>
      </c>
      <c r="EY420" s="1">
        <f t="shared" si="728"/>
        <v>0</v>
      </c>
      <c r="EZ420" s="1">
        <f t="shared" si="728"/>
        <v>0</v>
      </c>
    </row>
    <row r="421" spans="1:164" x14ac:dyDescent="0.2">
      <c r="A421" s="1">
        <v>5</v>
      </c>
      <c r="B421" s="1" t="s">
        <v>637</v>
      </c>
      <c r="C421" s="21">
        <v>20</v>
      </c>
      <c r="D421" s="21">
        <v>9</v>
      </c>
      <c r="E421" s="21">
        <v>4</v>
      </c>
      <c r="F421" s="21">
        <v>7</v>
      </c>
      <c r="G421" s="21">
        <v>33</v>
      </c>
      <c r="H421" s="21">
        <v>23</v>
      </c>
      <c r="I421" s="18">
        <v>31</v>
      </c>
      <c r="J421" s="21">
        <v>10</v>
      </c>
      <c r="L421" s="48" t="s">
        <v>669</v>
      </c>
      <c r="M421" s="62" t="s">
        <v>150</v>
      </c>
      <c r="N421" s="53" t="s">
        <v>121</v>
      </c>
      <c r="O421" s="53" t="s">
        <v>122</v>
      </c>
      <c r="P421" s="53" t="s">
        <v>123</v>
      </c>
      <c r="Q421" s="50"/>
      <c r="R421" s="52" t="s">
        <v>208</v>
      </c>
      <c r="S421" s="53" t="s">
        <v>214</v>
      </c>
      <c r="T421" s="53" t="s">
        <v>146</v>
      </c>
      <c r="U421" s="53" t="s">
        <v>122</v>
      </c>
      <c r="V421" s="53" t="s">
        <v>121</v>
      </c>
      <c r="W421" s="70" t="s">
        <v>100</v>
      </c>
      <c r="AA421" s="48" t="s">
        <v>669</v>
      </c>
      <c r="AB421" s="62" t="s">
        <v>477</v>
      </c>
      <c r="AC421" s="53" t="s">
        <v>396</v>
      </c>
      <c r="AD421" s="53" t="s">
        <v>373</v>
      </c>
      <c r="AE421" s="53" t="s">
        <v>434</v>
      </c>
      <c r="AF421" s="50"/>
      <c r="AG421" s="52" t="s">
        <v>430</v>
      </c>
      <c r="AH421" s="53" t="s">
        <v>603</v>
      </c>
      <c r="AI421" s="53" t="s">
        <v>446</v>
      </c>
      <c r="AJ421" s="53" t="s">
        <v>599</v>
      </c>
      <c r="AK421" s="53" t="s">
        <v>245</v>
      </c>
      <c r="AL421" s="70" t="s">
        <v>471</v>
      </c>
      <c r="AW421" s="58">
        <f t="shared" si="729"/>
        <v>4</v>
      </c>
      <c r="AX421" s="60">
        <f t="shared" si="729"/>
        <v>2</v>
      </c>
      <c r="AY421" s="60">
        <f t="shared" si="729"/>
        <v>4</v>
      </c>
      <c r="AZ421" s="60">
        <f t="shared" si="729"/>
        <v>3</v>
      </c>
      <c r="BA421" s="59"/>
      <c r="BB421" s="60">
        <f t="shared" si="712"/>
        <v>1</v>
      </c>
      <c r="BC421" s="60">
        <f t="shared" si="712"/>
        <v>5</v>
      </c>
      <c r="BD421" s="60">
        <f t="shared" si="712"/>
        <v>2</v>
      </c>
      <c r="BE421" s="60">
        <f t="shared" si="712"/>
        <v>4</v>
      </c>
      <c r="BF421" s="60">
        <f t="shared" si="712"/>
        <v>2</v>
      </c>
      <c r="BG421" s="61">
        <f t="shared" si="712"/>
        <v>2</v>
      </c>
      <c r="BM421" s="43"/>
      <c r="BN421" s="43"/>
      <c r="BO421" s="43"/>
      <c r="BP421" s="43" t="str">
        <f t="shared" si="713"/>
        <v/>
      </c>
      <c r="BQ421" s="43" t="str">
        <f t="shared" si="713"/>
        <v/>
      </c>
      <c r="BR421" s="43" t="str">
        <f t="shared" si="713"/>
        <v/>
      </c>
      <c r="BS421" s="43" t="str">
        <f t="shared" si="713"/>
        <v/>
      </c>
      <c r="BT421" s="43" t="str">
        <f t="shared" si="713"/>
        <v/>
      </c>
      <c r="BU421" s="44"/>
      <c r="BV421" s="58">
        <f t="shared" si="730"/>
        <v>2</v>
      </c>
      <c r="BW421" s="60">
        <f t="shared" si="730"/>
        <v>1</v>
      </c>
      <c r="BX421" s="60">
        <f t="shared" si="730"/>
        <v>1</v>
      </c>
      <c r="BY421" s="60">
        <f t="shared" si="730"/>
        <v>1</v>
      </c>
      <c r="BZ421" s="59"/>
      <c r="CA421" s="60">
        <f t="shared" si="714"/>
        <v>0</v>
      </c>
      <c r="CB421" s="60">
        <f t="shared" si="714"/>
        <v>2</v>
      </c>
      <c r="CC421" s="60">
        <f t="shared" si="714"/>
        <v>0</v>
      </c>
      <c r="CD421" s="60">
        <f t="shared" si="714"/>
        <v>1</v>
      </c>
      <c r="CE421" s="60">
        <f t="shared" si="714"/>
        <v>1</v>
      </c>
      <c r="CF421" s="61">
        <f t="shared" si="714"/>
        <v>2</v>
      </c>
      <c r="CL421" s="43"/>
      <c r="CM421" s="43"/>
      <c r="CN421" s="43"/>
      <c r="CO421" s="43" t="str">
        <f t="shared" si="715"/>
        <v/>
      </c>
      <c r="CP421" s="43" t="str">
        <f t="shared" si="715"/>
        <v/>
      </c>
      <c r="CQ421" s="43" t="str">
        <f t="shared" si="715"/>
        <v/>
      </c>
      <c r="CR421" s="43" t="str">
        <f t="shared" si="715"/>
        <v/>
      </c>
      <c r="CS421" s="43" t="str">
        <f t="shared" si="715"/>
        <v/>
      </c>
      <c r="CU421" s="58" t="str">
        <f t="shared" si="731"/>
        <v>H</v>
      </c>
      <c r="CV421" s="60" t="str">
        <f t="shared" si="731"/>
        <v>H</v>
      </c>
      <c r="CW421" s="60" t="str">
        <f t="shared" si="741"/>
        <v>H</v>
      </c>
      <c r="CX421" s="60" t="str">
        <f t="shared" si="741"/>
        <v>H</v>
      </c>
      <c r="CY421" s="59"/>
      <c r="CZ421" s="60" t="str">
        <f t="shared" si="716"/>
        <v>H</v>
      </c>
      <c r="DA421" s="60" t="str">
        <f t="shared" si="716"/>
        <v>H</v>
      </c>
      <c r="DB421" s="60" t="str">
        <f t="shared" si="716"/>
        <v>H</v>
      </c>
      <c r="DC421" s="60" t="str">
        <f t="shared" si="716"/>
        <v>H</v>
      </c>
      <c r="DD421" s="60" t="str">
        <f t="shared" si="716"/>
        <v>H</v>
      </c>
      <c r="DE421" s="61" t="str">
        <f t="shared" si="716"/>
        <v>D</v>
      </c>
      <c r="DK421" s="43"/>
      <c r="DL421" s="43"/>
      <c r="DM421" s="43"/>
      <c r="DN421" s="21" t="str">
        <f t="shared" si="717"/>
        <v/>
      </c>
      <c r="DO421" s="21" t="str">
        <f t="shared" si="717"/>
        <v/>
      </c>
      <c r="DP421" s="21" t="str">
        <f t="shared" si="717"/>
        <v/>
      </c>
      <c r="DQ421" s="21" t="str">
        <f t="shared" si="717"/>
        <v/>
      </c>
      <c r="DR421" s="21" t="str">
        <f t="shared" si="717"/>
        <v/>
      </c>
      <c r="DT421" s="17" t="str">
        <f t="shared" si="718"/>
        <v>Egham Town</v>
      </c>
      <c r="DU421" s="45">
        <f t="shared" si="732"/>
        <v>20</v>
      </c>
      <c r="DV421" s="46">
        <f t="shared" si="733"/>
        <v>9</v>
      </c>
      <c r="DW421" s="46">
        <f t="shared" si="734"/>
        <v>1</v>
      </c>
      <c r="DX421" s="46">
        <f t="shared" si="735"/>
        <v>0</v>
      </c>
      <c r="DY421" s="46">
        <f>COUNTIF(CY$417:CY$427,"A")</f>
        <v>5</v>
      </c>
      <c r="DZ421" s="46">
        <f>COUNTIF(CY$417:CY$427,"D")</f>
        <v>4</v>
      </c>
      <c r="EA421" s="46">
        <f>COUNTIF(CY$417:CY$427,"H")</f>
        <v>1</v>
      </c>
      <c r="EB421" s="45">
        <f t="shared" si="736"/>
        <v>14</v>
      </c>
      <c r="EC421" s="45">
        <f t="shared" si="719"/>
        <v>5</v>
      </c>
      <c r="ED421" s="45">
        <f t="shared" si="719"/>
        <v>1</v>
      </c>
      <c r="EE421" s="47">
        <f>SUM($AW421:$BT421)+SUM(BZ$417:BZ$427)</f>
        <v>50</v>
      </c>
      <c r="EF421" s="47">
        <f>SUM($BV421:$CS421)+SUM(BA$417:BA$427)</f>
        <v>22</v>
      </c>
      <c r="EG421" s="45">
        <f t="shared" si="737"/>
        <v>47</v>
      </c>
      <c r="EH421" s="47">
        <f t="shared" si="738"/>
        <v>28</v>
      </c>
      <c r="EI421" s="44"/>
      <c r="EJ421" s="46">
        <f t="shared" si="720"/>
        <v>20</v>
      </c>
      <c r="EK421" s="46">
        <f t="shared" si="721"/>
        <v>14</v>
      </c>
      <c r="EL421" s="46">
        <f t="shared" si="722"/>
        <v>5</v>
      </c>
      <c r="EM421" s="46">
        <f t="shared" si="723"/>
        <v>1</v>
      </c>
      <c r="EN421" s="46">
        <f t="shared" si="724"/>
        <v>50</v>
      </c>
      <c r="EO421" s="46">
        <f t="shared" si="725"/>
        <v>22</v>
      </c>
      <c r="EP421" s="46">
        <f t="shared" si="726"/>
        <v>47</v>
      </c>
      <c r="EQ421" s="46">
        <f t="shared" si="727"/>
        <v>28</v>
      </c>
      <c r="ES421" s="1">
        <f t="shared" si="739"/>
        <v>0</v>
      </c>
      <c r="ET421" s="1">
        <f t="shared" si="740"/>
        <v>0</v>
      </c>
      <c r="EU421" s="1">
        <f t="shared" si="728"/>
        <v>0</v>
      </c>
      <c r="EV421" s="1">
        <f t="shared" si="728"/>
        <v>0</v>
      </c>
      <c r="EW421" s="1">
        <f t="shared" si="728"/>
        <v>0</v>
      </c>
      <c r="EX421" s="1">
        <f t="shared" si="728"/>
        <v>0</v>
      </c>
      <c r="EY421" s="1">
        <f t="shared" si="728"/>
        <v>0</v>
      </c>
      <c r="EZ421" s="1">
        <f t="shared" si="728"/>
        <v>0</v>
      </c>
    </row>
    <row r="422" spans="1:164" x14ac:dyDescent="0.2">
      <c r="A422" s="1">
        <v>6</v>
      </c>
      <c r="B422" s="1" t="s">
        <v>670</v>
      </c>
      <c r="C422" s="21">
        <v>20</v>
      </c>
      <c r="D422" s="21">
        <v>9</v>
      </c>
      <c r="E422" s="21">
        <v>2</v>
      </c>
      <c r="F422" s="21">
        <v>9</v>
      </c>
      <c r="G422" s="21">
        <v>45</v>
      </c>
      <c r="H422" s="21">
        <v>41</v>
      </c>
      <c r="I422" s="18">
        <v>29</v>
      </c>
      <c r="J422" s="21">
        <v>4</v>
      </c>
      <c r="L422" s="64" t="s">
        <v>274</v>
      </c>
      <c r="M422" s="65" t="s">
        <v>141</v>
      </c>
      <c r="N422" s="52" t="s">
        <v>123</v>
      </c>
      <c r="O422" s="52" t="s">
        <v>213</v>
      </c>
      <c r="P422" s="52" t="s">
        <v>306</v>
      </c>
      <c r="Q422" s="52" t="s">
        <v>109</v>
      </c>
      <c r="R422" s="50"/>
      <c r="S422" s="52" t="s">
        <v>146</v>
      </c>
      <c r="T422" s="52" t="s">
        <v>146</v>
      </c>
      <c r="U422" s="52" t="s">
        <v>121</v>
      </c>
      <c r="V422" s="52" t="s">
        <v>184</v>
      </c>
      <c r="W422" s="160" t="s">
        <v>244</v>
      </c>
      <c r="AA422" s="64" t="s">
        <v>274</v>
      </c>
      <c r="AB422" s="65" t="s">
        <v>479</v>
      </c>
      <c r="AC422" s="52" t="s">
        <v>601</v>
      </c>
      <c r="AD422" s="52" t="s">
        <v>376</v>
      </c>
      <c r="AE422" s="52" t="s">
        <v>599</v>
      </c>
      <c r="AF422" s="52" t="s">
        <v>458</v>
      </c>
      <c r="AG422" s="50"/>
      <c r="AH422" s="52" t="s">
        <v>406</v>
      </c>
      <c r="AI422" s="52" t="s">
        <v>672</v>
      </c>
      <c r="AJ422" s="52" t="s">
        <v>446</v>
      </c>
      <c r="AK422" s="52" t="s">
        <v>371</v>
      </c>
      <c r="AL422" s="141"/>
      <c r="AW422" s="58">
        <f t="shared" si="729"/>
        <v>3</v>
      </c>
      <c r="AX422" s="60">
        <f t="shared" si="729"/>
        <v>3</v>
      </c>
      <c r="AY422" s="60">
        <f t="shared" si="729"/>
        <v>4</v>
      </c>
      <c r="AZ422" s="60">
        <f t="shared" si="729"/>
        <v>5</v>
      </c>
      <c r="BA422" s="60">
        <f t="shared" si="729"/>
        <v>1</v>
      </c>
      <c r="BB422" s="59"/>
      <c r="BC422" s="60">
        <f>(IF(S422="","",(IF(MID(S422,2,1)="-",LEFT(S422,1),LEFT(S422,2)))+0))</f>
        <v>2</v>
      </c>
      <c r="BD422" s="60">
        <f>(IF(T422="","",(IF(MID(T422,2,1)="-",LEFT(T422,1),LEFT(T422,2)))+0))</f>
        <v>2</v>
      </c>
      <c r="BE422" s="60">
        <f>(IF(U422="","",(IF(MID(U422,2,1)="-",LEFT(U422,1),LEFT(U422,2)))+0))</f>
        <v>2</v>
      </c>
      <c r="BF422" s="60">
        <f>(IF(V422="","",(IF(MID(V422,2,1)="-",LEFT(V422,1),LEFT(V422,2)))+0))</f>
        <v>1</v>
      </c>
      <c r="BG422" s="61">
        <f>(IF(W422="","",(IF(MID(W422,2,1)="-",LEFT(W422,1),LEFT(W422,2)))+0))</f>
        <v>0</v>
      </c>
      <c r="BM422" s="43"/>
      <c r="BN422" s="43"/>
      <c r="BO422" s="43"/>
      <c r="BP422" s="43" t="str">
        <f t="shared" si="713"/>
        <v/>
      </c>
      <c r="BQ422" s="43" t="str">
        <f t="shared" si="713"/>
        <v/>
      </c>
      <c r="BR422" s="43" t="str">
        <f t="shared" si="713"/>
        <v/>
      </c>
      <c r="BS422" s="43" t="str">
        <f t="shared" si="713"/>
        <v/>
      </c>
      <c r="BT422" s="43" t="str">
        <f t="shared" si="713"/>
        <v/>
      </c>
      <c r="BU422" s="44"/>
      <c r="BV422" s="58">
        <f t="shared" si="730"/>
        <v>2</v>
      </c>
      <c r="BW422" s="60">
        <f t="shared" si="730"/>
        <v>1</v>
      </c>
      <c r="BX422" s="60">
        <f t="shared" si="730"/>
        <v>0</v>
      </c>
      <c r="BY422" s="60">
        <f t="shared" si="730"/>
        <v>1</v>
      </c>
      <c r="BZ422" s="60">
        <f t="shared" si="730"/>
        <v>5</v>
      </c>
      <c r="CA422" s="59"/>
      <c r="CB422" s="60">
        <f>(IF(S422="","",IF(RIGHT(S422,2)="10",RIGHT(S422,2),RIGHT(S422,1))+0))</f>
        <v>0</v>
      </c>
      <c r="CC422" s="60">
        <f>(IF(T422="","",IF(RIGHT(T422,2)="10",RIGHT(T422,2),RIGHT(T422,1))+0))</f>
        <v>0</v>
      </c>
      <c r="CD422" s="60">
        <f>(IF(U422="","",IF(RIGHT(U422,2)="10",RIGHT(U422,2),RIGHT(U422,1))+0))</f>
        <v>1</v>
      </c>
      <c r="CE422" s="60">
        <f>(IF(V422="","",IF(RIGHT(V422,2)="10",RIGHT(V422,2),RIGHT(V422,1))+0))</f>
        <v>2</v>
      </c>
      <c r="CF422" s="61">
        <f>(IF(W422="","",IF(RIGHT(W422,2)="10",RIGHT(W422,2),RIGHT(W422,1))+0))</f>
        <v>0</v>
      </c>
      <c r="CL422" s="43"/>
      <c r="CM422" s="43"/>
      <c r="CN422" s="43"/>
      <c r="CO422" s="43" t="str">
        <f t="shared" si="715"/>
        <v/>
      </c>
      <c r="CP422" s="43" t="str">
        <f t="shared" si="715"/>
        <v/>
      </c>
      <c r="CQ422" s="43" t="str">
        <f t="shared" si="715"/>
        <v/>
      </c>
      <c r="CR422" s="43" t="str">
        <f t="shared" si="715"/>
        <v/>
      </c>
      <c r="CS422" s="43" t="str">
        <f t="shared" si="715"/>
        <v/>
      </c>
      <c r="CU422" s="58" t="str">
        <f t="shared" si="731"/>
        <v>H</v>
      </c>
      <c r="CV422" s="60" t="str">
        <f t="shared" si="731"/>
        <v>H</v>
      </c>
      <c r="CW422" s="60" t="str">
        <f t="shared" si="741"/>
        <v>H</v>
      </c>
      <c r="CX422" s="60" t="str">
        <f t="shared" si="741"/>
        <v>H</v>
      </c>
      <c r="CY422" s="60" t="str">
        <f t="shared" si="741"/>
        <v>A</v>
      </c>
      <c r="CZ422" s="59"/>
      <c r="DA422" s="60" t="str">
        <f>(IF(S422="","",IF(BC422&gt;CB422,"H",IF(BC422&lt;CB422,"A","D"))))</f>
        <v>H</v>
      </c>
      <c r="DB422" s="60" t="str">
        <f>(IF(T422="","",IF(BD422&gt;CC422,"H",IF(BD422&lt;CC422,"A","D"))))</f>
        <v>H</v>
      </c>
      <c r="DC422" s="60" t="str">
        <f>(IF(U422="","",IF(BE422&gt;CD422,"H",IF(BE422&lt;CD422,"A","D"))))</f>
        <v>H</v>
      </c>
      <c r="DD422" s="60" t="str">
        <f>(IF(V422="","",IF(BF422&gt;CE422,"H",IF(BF422&lt;CE422,"A","D"))))</f>
        <v>A</v>
      </c>
      <c r="DE422" s="61" t="str">
        <f>(IF(W422="","",IF(BG422&gt;CF422,"H",IF(BG422&lt;CF422,"A","D"))))</f>
        <v>D</v>
      </c>
      <c r="DK422" s="43"/>
      <c r="DL422" s="43"/>
      <c r="DM422" s="43"/>
      <c r="DN422" s="21" t="str">
        <f t="shared" si="717"/>
        <v/>
      </c>
      <c r="DO422" s="21" t="str">
        <f t="shared" si="717"/>
        <v/>
      </c>
      <c r="DP422" s="21" t="str">
        <f t="shared" si="717"/>
        <v/>
      </c>
      <c r="DQ422" s="21" t="str">
        <f t="shared" si="717"/>
        <v/>
      </c>
      <c r="DR422" s="21" t="str">
        <f t="shared" si="717"/>
        <v/>
      </c>
      <c r="DT422" s="17" t="str">
        <f t="shared" si="718"/>
        <v>Epsom &amp; Ewell</v>
      </c>
      <c r="DU422" s="45">
        <f t="shared" si="732"/>
        <v>20</v>
      </c>
      <c r="DV422" s="46">
        <f t="shared" si="733"/>
        <v>7</v>
      </c>
      <c r="DW422" s="46">
        <f t="shared" si="734"/>
        <v>1</v>
      </c>
      <c r="DX422" s="46">
        <f t="shared" si="735"/>
        <v>2</v>
      </c>
      <c r="DY422" s="46">
        <f>COUNTIF(CZ$417:CZ$427,"A")</f>
        <v>6</v>
      </c>
      <c r="DZ422" s="46">
        <f>COUNTIF(CZ$417:CZ$427,"D")</f>
        <v>2</v>
      </c>
      <c r="EA422" s="46">
        <f>COUNTIF(CZ$417:CZ$427,"H")</f>
        <v>2</v>
      </c>
      <c r="EB422" s="45">
        <f t="shared" si="736"/>
        <v>13</v>
      </c>
      <c r="EC422" s="45">
        <f t="shared" si="719"/>
        <v>3</v>
      </c>
      <c r="ED422" s="45">
        <f t="shared" si="719"/>
        <v>4</v>
      </c>
      <c r="EE422" s="47">
        <f>SUM($AW422:$BT422)+SUM(CA$417:CA$427)</f>
        <v>49</v>
      </c>
      <c r="EF422" s="47">
        <f>SUM($BV422:$CS422)+SUM(BB$417:BB$427)</f>
        <v>24</v>
      </c>
      <c r="EG422" s="45">
        <f t="shared" si="737"/>
        <v>42</v>
      </c>
      <c r="EH422" s="47">
        <f t="shared" si="738"/>
        <v>25</v>
      </c>
      <c r="EI422" s="44"/>
      <c r="EJ422" s="46">
        <f t="shared" si="720"/>
        <v>20</v>
      </c>
      <c r="EK422" s="46">
        <f t="shared" si="721"/>
        <v>13</v>
      </c>
      <c r="EL422" s="46">
        <f t="shared" si="722"/>
        <v>3</v>
      </c>
      <c r="EM422" s="46">
        <f t="shared" si="723"/>
        <v>4</v>
      </c>
      <c r="EN422" s="46">
        <f t="shared" si="724"/>
        <v>49</v>
      </c>
      <c r="EO422" s="46">
        <f t="shared" si="725"/>
        <v>24</v>
      </c>
      <c r="EP422" s="46">
        <f t="shared" si="726"/>
        <v>42</v>
      </c>
      <c r="EQ422" s="46">
        <f t="shared" si="727"/>
        <v>25</v>
      </c>
      <c r="ES422" s="1">
        <f t="shared" si="739"/>
        <v>0</v>
      </c>
      <c r="ET422" s="1">
        <f t="shared" si="740"/>
        <v>0</v>
      </c>
      <c r="EU422" s="1">
        <f t="shared" si="728"/>
        <v>0</v>
      </c>
      <c r="EV422" s="1">
        <f t="shared" si="728"/>
        <v>0</v>
      </c>
      <c r="EW422" s="1">
        <f t="shared" si="728"/>
        <v>0</v>
      </c>
      <c r="EX422" s="1">
        <f t="shared" si="728"/>
        <v>0</v>
      </c>
      <c r="EY422" s="1">
        <f t="shared" si="728"/>
        <v>0</v>
      </c>
      <c r="EZ422" s="1">
        <f t="shared" si="728"/>
        <v>0</v>
      </c>
    </row>
    <row r="423" spans="1:164" x14ac:dyDescent="0.2">
      <c r="A423" s="1">
        <v>7</v>
      </c>
      <c r="B423" s="1" t="s">
        <v>311</v>
      </c>
      <c r="C423" s="21">
        <v>20</v>
      </c>
      <c r="D423" s="21">
        <v>8</v>
      </c>
      <c r="E423" s="21">
        <v>4</v>
      </c>
      <c r="F423" s="21">
        <v>8</v>
      </c>
      <c r="G423" s="21">
        <v>31</v>
      </c>
      <c r="H423" s="21">
        <v>34</v>
      </c>
      <c r="I423" s="18">
        <v>28</v>
      </c>
      <c r="J423" s="21">
        <v>-3</v>
      </c>
      <c r="L423" s="48" t="s">
        <v>671</v>
      </c>
      <c r="M423" s="85" t="s">
        <v>139</v>
      </c>
      <c r="N423" s="86" t="s">
        <v>306</v>
      </c>
      <c r="O423" s="86" t="s">
        <v>121</v>
      </c>
      <c r="P423" s="53" t="s">
        <v>244</v>
      </c>
      <c r="Q423" s="53" t="s">
        <v>184</v>
      </c>
      <c r="R423" s="52" t="s">
        <v>208</v>
      </c>
      <c r="S423" s="50"/>
      <c r="T423" s="86" t="s">
        <v>153</v>
      </c>
      <c r="U423" s="86" t="s">
        <v>176</v>
      </c>
      <c r="V423" s="86" t="s">
        <v>236</v>
      </c>
      <c r="W423" s="90" t="s">
        <v>123</v>
      </c>
      <c r="AA423" s="48" t="s">
        <v>671</v>
      </c>
      <c r="AB423" s="85" t="s">
        <v>234</v>
      </c>
      <c r="AC423" s="86" t="s">
        <v>237</v>
      </c>
      <c r="AD423" s="86" t="s">
        <v>292</v>
      </c>
      <c r="AE423" s="53" t="s">
        <v>654</v>
      </c>
      <c r="AF423" s="53" t="s">
        <v>376</v>
      </c>
      <c r="AG423" s="52" t="s">
        <v>233</v>
      </c>
      <c r="AH423" s="50"/>
      <c r="AI423" s="86" t="s">
        <v>301</v>
      </c>
      <c r="AJ423" s="86" t="s">
        <v>474</v>
      </c>
      <c r="AK423" s="86" t="s">
        <v>231</v>
      </c>
      <c r="AL423" s="90" t="s">
        <v>673</v>
      </c>
      <c r="AW423" s="58">
        <f t="shared" si="729"/>
        <v>0</v>
      </c>
      <c r="AX423" s="60">
        <f t="shared" si="729"/>
        <v>5</v>
      </c>
      <c r="AY423" s="60">
        <f t="shared" si="729"/>
        <v>2</v>
      </c>
      <c r="AZ423" s="60">
        <f t="shared" si="729"/>
        <v>0</v>
      </c>
      <c r="BA423" s="60">
        <f t="shared" si="729"/>
        <v>1</v>
      </c>
      <c r="BB423" s="60">
        <f>(IF(R423="","",(IF(MID(R423,2,1)="-",LEFT(R423,1),LEFT(R423,2)))+0))</f>
        <v>1</v>
      </c>
      <c r="BC423" s="59"/>
      <c r="BD423" s="60">
        <f>(IF(T423="","",(IF(MID(T423,2,1)="-",LEFT(T423,1),LEFT(T423,2)))+0))</f>
        <v>0</v>
      </c>
      <c r="BE423" s="60">
        <f>(IF(U423="","",(IF(MID(U423,2,1)="-",LEFT(U423,1),LEFT(U423,2)))+0))</f>
        <v>5</v>
      </c>
      <c r="BF423" s="60">
        <f>(IF(V423="","",(IF(MID(V423,2,1)="-",LEFT(V423,1),LEFT(V423,2)))+0))</f>
        <v>8</v>
      </c>
      <c r="BG423" s="61">
        <f>(IF(W423="","",(IF(MID(W423,2,1)="-",LEFT(W423,1),LEFT(W423,2)))+0))</f>
        <v>3</v>
      </c>
      <c r="BM423" s="43"/>
      <c r="BN423" s="43"/>
      <c r="BO423" s="43"/>
      <c r="BP423" s="43" t="str">
        <f t="shared" si="713"/>
        <v/>
      </c>
      <c r="BQ423" s="43" t="str">
        <f t="shared" si="713"/>
        <v/>
      </c>
      <c r="BR423" s="43" t="str">
        <f t="shared" si="713"/>
        <v/>
      </c>
      <c r="BS423" s="43" t="str">
        <f t="shared" si="713"/>
        <v/>
      </c>
      <c r="BT423" s="43" t="str">
        <f t="shared" si="713"/>
        <v/>
      </c>
      <c r="BU423" s="44"/>
      <c r="BV423" s="58">
        <f t="shared" si="730"/>
        <v>3</v>
      </c>
      <c r="BW423" s="60">
        <f t="shared" si="730"/>
        <v>1</v>
      </c>
      <c r="BX423" s="60">
        <f t="shared" si="730"/>
        <v>1</v>
      </c>
      <c r="BY423" s="60">
        <f t="shared" si="730"/>
        <v>0</v>
      </c>
      <c r="BZ423" s="60">
        <f t="shared" si="730"/>
        <v>2</v>
      </c>
      <c r="CA423" s="60">
        <f>(IF(R423="","",IF(RIGHT(R423,2)="10",RIGHT(R423,2),RIGHT(R423,1))+0))</f>
        <v>0</v>
      </c>
      <c r="CB423" s="59"/>
      <c r="CC423" s="60">
        <f>(IF(T423="","",IF(RIGHT(T423,2)="10",RIGHT(T423,2),RIGHT(T423,1))+0))</f>
        <v>6</v>
      </c>
      <c r="CD423" s="60">
        <f>(IF(U423="","",IF(RIGHT(U423,2)="10",RIGHT(U423,2),RIGHT(U423,1))+0))</f>
        <v>5</v>
      </c>
      <c r="CE423" s="60">
        <f>(IF(V423="","",IF(RIGHT(V423,2)="10",RIGHT(V423,2),RIGHT(V423,1))+0))</f>
        <v>0</v>
      </c>
      <c r="CF423" s="61">
        <f>(IF(W423="","",IF(RIGHT(W423,2)="10",RIGHT(W423,2),RIGHT(W423,1))+0))</f>
        <v>1</v>
      </c>
      <c r="CL423" s="43"/>
      <c r="CM423" s="43"/>
      <c r="CN423" s="43"/>
      <c r="CO423" s="43" t="str">
        <f t="shared" si="715"/>
        <v/>
      </c>
      <c r="CP423" s="43" t="str">
        <f t="shared" si="715"/>
        <v/>
      </c>
      <c r="CQ423" s="43" t="str">
        <f t="shared" si="715"/>
        <v/>
      </c>
      <c r="CR423" s="43" t="str">
        <f t="shared" si="715"/>
        <v/>
      </c>
      <c r="CS423" s="43" t="str">
        <f t="shared" si="715"/>
        <v/>
      </c>
      <c r="CU423" s="58" t="str">
        <f t="shared" si="731"/>
        <v>A</v>
      </c>
      <c r="CV423" s="60" t="str">
        <f t="shared" si="731"/>
        <v>H</v>
      </c>
      <c r="CW423" s="60" t="str">
        <f t="shared" si="741"/>
        <v>H</v>
      </c>
      <c r="CX423" s="60" t="str">
        <f t="shared" si="741"/>
        <v>D</v>
      </c>
      <c r="CY423" s="60" t="str">
        <f t="shared" si="741"/>
        <v>A</v>
      </c>
      <c r="CZ423" s="60" t="str">
        <f>(IF(R423="","",IF(BB423&gt;CA423,"H",IF(BB423&lt;CA423,"A","D"))))</f>
        <v>H</v>
      </c>
      <c r="DA423" s="59"/>
      <c r="DB423" s="60" t="str">
        <f>(IF(T423="","",IF(BD423&gt;CC423,"H",IF(BD423&lt;CC423,"A","D"))))</f>
        <v>A</v>
      </c>
      <c r="DC423" s="60" t="str">
        <f>(IF(U423="","",IF(BE423&gt;CD423,"H",IF(BE423&lt;CD423,"A","D"))))</f>
        <v>D</v>
      </c>
      <c r="DD423" s="60" t="str">
        <f>(IF(V423="","",IF(BF423&gt;CE423,"H",IF(BF423&lt;CE423,"A","D"))))</f>
        <v>H</v>
      </c>
      <c r="DE423" s="61" t="str">
        <f>(IF(W423="","",IF(BG423&gt;CF423,"H",IF(BG423&lt;CF423,"A","D"))))</f>
        <v>H</v>
      </c>
      <c r="DK423" s="43"/>
      <c r="DL423" s="43"/>
      <c r="DM423" s="43"/>
      <c r="DN423" s="21" t="str">
        <f t="shared" si="717"/>
        <v/>
      </c>
      <c r="DO423" s="21" t="str">
        <f t="shared" si="717"/>
        <v/>
      </c>
      <c r="DP423" s="21" t="str">
        <f t="shared" si="717"/>
        <v/>
      </c>
      <c r="DQ423" s="21" t="str">
        <f t="shared" si="717"/>
        <v/>
      </c>
      <c r="DR423" s="21" t="str">
        <f t="shared" si="717"/>
        <v/>
      </c>
      <c r="DT423" s="17" t="str">
        <f t="shared" si="718"/>
        <v>Hanworth Villa</v>
      </c>
      <c r="DU423" s="45">
        <f t="shared" si="732"/>
        <v>20</v>
      </c>
      <c r="DV423" s="46">
        <f t="shared" si="733"/>
        <v>5</v>
      </c>
      <c r="DW423" s="46">
        <f t="shared" si="734"/>
        <v>2</v>
      </c>
      <c r="DX423" s="46">
        <f t="shared" si="735"/>
        <v>3</v>
      </c>
      <c r="DY423" s="46">
        <f>COUNTIF(DA$417:DA$427,"A")</f>
        <v>5</v>
      </c>
      <c r="DZ423" s="46">
        <f>COUNTIF(DA$417:DA$427,"D")</f>
        <v>1</v>
      </c>
      <c r="EA423" s="46">
        <f>COUNTIF(DA$417:DA$427,"H")</f>
        <v>4</v>
      </c>
      <c r="EB423" s="45">
        <f t="shared" si="736"/>
        <v>10</v>
      </c>
      <c r="EC423" s="45">
        <f t="shared" si="719"/>
        <v>3</v>
      </c>
      <c r="ED423" s="45">
        <f t="shared" si="719"/>
        <v>7</v>
      </c>
      <c r="EE423" s="47">
        <f>SUM($AW423:$BT423)+SUM(CB$417:CB$427)</f>
        <v>55</v>
      </c>
      <c r="EF423" s="47">
        <f>SUM($BV423:$CS423)+SUM(BC$417:BC$427)</f>
        <v>47</v>
      </c>
      <c r="EG423" s="45">
        <f t="shared" si="737"/>
        <v>33</v>
      </c>
      <c r="EH423" s="47">
        <f t="shared" si="738"/>
        <v>8</v>
      </c>
      <c r="EI423" s="44"/>
      <c r="EJ423" s="46">
        <f t="shared" si="720"/>
        <v>20</v>
      </c>
      <c r="EK423" s="46">
        <f t="shared" si="721"/>
        <v>10</v>
      </c>
      <c r="EL423" s="46">
        <f t="shared" si="722"/>
        <v>3</v>
      </c>
      <c r="EM423" s="46">
        <f t="shared" si="723"/>
        <v>7</v>
      </c>
      <c r="EN423" s="46">
        <f t="shared" si="724"/>
        <v>55</v>
      </c>
      <c r="EO423" s="46">
        <f t="shared" si="725"/>
        <v>47</v>
      </c>
      <c r="EP423" s="46">
        <f t="shared" si="726"/>
        <v>33</v>
      </c>
      <c r="EQ423" s="46">
        <f t="shared" si="727"/>
        <v>8</v>
      </c>
      <c r="ES423" s="1">
        <f t="shared" si="739"/>
        <v>0</v>
      </c>
      <c r="ET423" s="1">
        <f t="shared" si="740"/>
        <v>0</v>
      </c>
      <c r="EU423" s="1">
        <f t="shared" si="728"/>
        <v>0</v>
      </c>
      <c r="EV423" s="1">
        <f t="shared" si="728"/>
        <v>0</v>
      </c>
      <c r="EW423" s="1">
        <f t="shared" si="728"/>
        <v>0</v>
      </c>
      <c r="EX423" s="1">
        <f t="shared" si="728"/>
        <v>0</v>
      </c>
      <c r="EY423" s="1">
        <f t="shared" si="728"/>
        <v>0</v>
      </c>
      <c r="EZ423" s="1">
        <f t="shared" si="728"/>
        <v>0</v>
      </c>
    </row>
    <row r="424" spans="1:164" x14ac:dyDescent="0.2">
      <c r="A424" s="1">
        <v>8</v>
      </c>
      <c r="B424" s="1" t="s">
        <v>358</v>
      </c>
      <c r="C424" s="21">
        <v>20</v>
      </c>
      <c r="D424" s="21">
        <v>7</v>
      </c>
      <c r="E424" s="21">
        <v>4</v>
      </c>
      <c r="F424" s="21">
        <v>9</v>
      </c>
      <c r="G424" s="21">
        <v>39</v>
      </c>
      <c r="H424" s="21">
        <v>49</v>
      </c>
      <c r="I424" s="18">
        <v>25</v>
      </c>
      <c r="J424" s="21">
        <v>-10</v>
      </c>
      <c r="L424" s="48" t="s">
        <v>311</v>
      </c>
      <c r="M424" s="85" t="s">
        <v>244</v>
      </c>
      <c r="N424" s="86" t="s">
        <v>230</v>
      </c>
      <c r="O424" s="86" t="s">
        <v>146</v>
      </c>
      <c r="P424" s="53" t="s">
        <v>244</v>
      </c>
      <c r="Q424" s="53" t="s">
        <v>121</v>
      </c>
      <c r="R424" s="52" t="s">
        <v>184</v>
      </c>
      <c r="S424" s="86" t="s">
        <v>157</v>
      </c>
      <c r="T424" s="50"/>
      <c r="U424" s="86" t="s">
        <v>141</v>
      </c>
      <c r="V424" s="86" t="s">
        <v>130</v>
      </c>
      <c r="W424" s="90" t="s">
        <v>208</v>
      </c>
      <c r="AA424" s="48" t="s">
        <v>311</v>
      </c>
      <c r="AB424" s="85" t="s">
        <v>488</v>
      </c>
      <c r="AC424" s="86" t="s">
        <v>354</v>
      </c>
      <c r="AD424" s="86" t="s">
        <v>618</v>
      </c>
      <c r="AE424" s="53" t="s">
        <v>430</v>
      </c>
      <c r="AF424" s="53" t="s">
        <v>237</v>
      </c>
      <c r="AG424" s="52" t="s">
        <v>245</v>
      </c>
      <c r="AH424" s="86" t="s">
        <v>232</v>
      </c>
      <c r="AI424" s="50"/>
      <c r="AJ424" s="86" t="s">
        <v>239</v>
      </c>
      <c r="AK424" s="86" t="s">
        <v>247</v>
      </c>
      <c r="AL424" s="90" t="s">
        <v>351</v>
      </c>
      <c r="AW424" s="58">
        <f t="shared" si="729"/>
        <v>0</v>
      </c>
      <c r="AX424" s="60">
        <f t="shared" si="729"/>
        <v>1</v>
      </c>
      <c r="AY424" s="60">
        <f t="shared" si="729"/>
        <v>2</v>
      </c>
      <c r="AZ424" s="60">
        <f t="shared" si="729"/>
        <v>0</v>
      </c>
      <c r="BA424" s="60">
        <f t="shared" si="729"/>
        <v>2</v>
      </c>
      <c r="BB424" s="60">
        <f>(IF(R424="","",(IF(MID(R424,2,1)="-",LEFT(R424,1),LEFT(R424,2)))+0))</f>
        <v>1</v>
      </c>
      <c r="BC424" s="60">
        <f>(IF(S424="","",(IF(MID(S424,2,1)="-",LEFT(S424,1),LEFT(S424,2)))+0))</f>
        <v>3</v>
      </c>
      <c r="BD424" s="59"/>
      <c r="BE424" s="60">
        <f>(IF(U424="","",(IF(MID(U424,2,1)="-",LEFT(U424,1),LEFT(U424,2)))+0))</f>
        <v>3</v>
      </c>
      <c r="BF424" s="60">
        <f>(IF(V424="","",(IF(MID(V424,2,1)="-",LEFT(V424,1),LEFT(V424,2)))+0))</f>
        <v>3</v>
      </c>
      <c r="BG424" s="61">
        <f>(IF(W424="","",(IF(MID(W424,2,1)="-",LEFT(W424,1),LEFT(W424,2)))+0))</f>
        <v>1</v>
      </c>
      <c r="BM424" s="43"/>
      <c r="BN424" s="43"/>
      <c r="BO424" s="43"/>
      <c r="BP424" s="43" t="str">
        <f t="shared" si="713"/>
        <v/>
      </c>
      <c r="BQ424" s="43" t="str">
        <f t="shared" si="713"/>
        <v/>
      </c>
      <c r="BR424" s="43" t="str">
        <f t="shared" si="713"/>
        <v/>
      </c>
      <c r="BS424" s="43" t="str">
        <f t="shared" si="713"/>
        <v/>
      </c>
      <c r="BT424" s="43" t="str">
        <f t="shared" si="713"/>
        <v/>
      </c>
      <c r="BU424" s="44"/>
      <c r="BV424" s="58">
        <f t="shared" si="730"/>
        <v>0</v>
      </c>
      <c r="BW424" s="60">
        <f t="shared" si="730"/>
        <v>3</v>
      </c>
      <c r="BX424" s="60">
        <f t="shared" si="730"/>
        <v>0</v>
      </c>
      <c r="BY424" s="60">
        <f t="shared" si="730"/>
        <v>0</v>
      </c>
      <c r="BZ424" s="60">
        <f t="shared" si="730"/>
        <v>1</v>
      </c>
      <c r="CA424" s="60">
        <f>(IF(R424="","",IF(RIGHT(R424,2)="10",RIGHT(R424,2),RIGHT(R424,1))+0))</f>
        <v>2</v>
      </c>
      <c r="CB424" s="60">
        <f>(IF(S424="","",IF(RIGHT(S424,2)="10",RIGHT(S424,2),RIGHT(S424,1))+0))</f>
        <v>3</v>
      </c>
      <c r="CC424" s="59"/>
      <c r="CD424" s="60">
        <f>(IF(U424="","",IF(RIGHT(U424,2)="10",RIGHT(U424,2),RIGHT(U424,1))+0))</f>
        <v>2</v>
      </c>
      <c r="CE424" s="60">
        <f>(IF(V424="","",IF(RIGHT(V424,2)="10",RIGHT(V424,2),RIGHT(V424,1))+0))</f>
        <v>4</v>
      </c>
      <c r="CF424" s="61">
        <f>(IF(W424="","",IF(RIGHT(W424,2)="10",RIGHT(W424,2),RIGHT(W424,1))+0))</f>
        <v>0</v>
      </c>
      <c r="CL424" s="43"/>
      <c r="CM424" s="43"/>
      <c r="CN424" s="43"/>
      <c r="CO424" s="43" t="str">
        <f t="shared" si="715"/>
        <v/>
      </c>
      <c r="CP424" s="43" t="str">
        <f t="shared" si="715"/>
        <v/>
      </c>
      <c r="CQ424" s="43" t="str">
        <f t="shared" si="715"/>
        <v/>
      </c>
      <c r="CR424" s="43" t="str">
        <f t="shared" si="715"/>
        <v/>
      </c>
      <c r="CS424" s="43" t="str">
        <f t="shared" si="715"/>
        <v/>
      </c>
      <c r="CU424" s="58" t="str">
        <f t="shared" si="731"/>
        <v>D</v>
      </c>
      <c r="CV424" s="60" t="str">
        <f t="shared" si="731"/>
        <v>A</v>
      </c>
      <c r="CW424" s="60" t="str">
        <f t="shared" si="741"/>
        <v>H</v>
      </c>
      <c r="CX424" s="60" t="str">
        <f t="shared" si="741"/>
        <v>D</v>
      </c>
      <c r="CY424" s="60" t="str">
        <f t="shared" si="741"/>
        <v>H</v>
      </c>
      <c r="CZ424" s="60" t="str">
        <f>(IF(R424="","",IF(BB424&gt;CA424,"H",IF(BB424&lt;CA424,"A","D"))))</f>
        <v>A</v>
      </c>
      <c r="DA424" s="60" t="str">
        <f>(IF(S424="","",IF(BC424&gt;CB424,"H",IF(BC424&lt;CB424,"A","D"))))</f>
        <v>D</v>
      </c>
      <c r="DB424" s="59"/>
      <c r="DC424" s="60" t="str">
        <f>(IF(U424="","",IF(BE424&gt;CD424,"H",IF(BE424&lt;CD424,"A","D"))))</f>
        <v>H</v>
      </c>
      <c r="DD424" s="60" t="str">
        <f>(IF(V424="","",IF(BF424&gt;CE424,"H",IF(BF424&lt;CE424,"A","D"))))</f>
        <v>A</v>
      </c>
      <c r="DE424" s="61" t="str">
        <f>(IF(W424="","",IF(BG424&gt;CF424,"H",IF(BG424&lt;CF424,"A","D"))))</f>
        <v>H</v>
      </c>
      <c r="DK424" s="43"/>
      <c r="DL424" s="43"/>
      <c r="DM424" s="43"/>
      <c r="DN424" s="21" t="str">
        <f t="shared" si="717"/>
        <v/>
      </c>
      <c r="DO424" s="21" t="str">
        <f t="shared" si="717"/>
        <v/>
      </c>
      <c r="DP424" s="21" t="str">
        <f t="shared" si="717"/>
        <v/>
      </c>
      <c r="DQ424" s="21" t="str">
        <f t="shared" si="717"/>
        <v/>
      </c>
      <c r="DR424" s="21" t="str">
        <f t="shared" si="717"/>
        <v/>
      </c>
      <c r="DT424" s="17" t="str">
        <f t="shared" si="718"/>
        <v>Leatherhead</v>
      </c>
      <c r="DU424" s="45">
        <f t="shared" si="732"/>
        <v>20</v>
      </c>
      <c r="DV424" s="46">
        <f t="shared" si="733"/>
        <v>4</v>
      </c>
      <c r="DW424" s="46">
        <f t="shared" si="734"/>
        <v>3</v>
      </c>
      <c r="DX424" s="46">
        <f t="shared" si="735"/>
        <v>3</v>
      </c>
      <c r="DY424" s="46">
        <f>COUNTIF(DB$417:DB$427,"A")</f>
        <v>4</v>
      </c>
      <c r="DZ424" s="46">
        <f>COUNTIF(DB$417:DB$427,"D")</f>
        <v>1</v>
      </c>
      <c r="EA424" s="46">
        <f>COUNTIF(DB$417:DB$427,"H")</f>
        <v>5</v>
      </c>
      <c r="EB424" s="45">
        <f t="shared" si="736"/>
        <v>8</v>
      </c>
      <c r="EC424" s="45">
        <f t="shared" si="719"/>
        <v>4</v>
      </c>
      <c r="ED424" s="45">
        <f t="shared" si="719"/>
        <v>8</v>
      </c>
      <c r="EE424" s="47">
        <f>SUM($AW424:$BT424)+SUM(CC$417:CC$427)</f>
        <v>31</v>
      </c>
      <c r="EF424" s="47">
        <f>SUM($BV424:$CS424)+SUM(BD$417:BD$427)</f>
        <v>34</v>
      </c>
      <c r="EG424" s="45">
        <f t="shared" si="737"/>
        <v>28</v>
      </c>
      <c r="EH424" s="47">
        <f t="shared" si="738"/>
        <v>-3</v>
      </c>
      <c r="EI424" s="44"/>
      <c r="EJ424" s="46">
        <f t="shared" si="720"/>
        <v>20</v>
      </c>
      <c r="EK424" s="46">
        <f t="shared" si="721"/>
        <v>8</v>
      </c>
      <c r="EL424" s="46">
        <f t="shared" si="722"/>
        <v>4</v>
      </c>
      <c r="EM424" s="46">
        <f t="shared" si="723"/>
        <v>8</v>
      </c>
      <c r="EN424" s="46">
        <f t="shared" si="724"/>
        <v>31</v>
      </c>
      <c r="EO424" s="46">
        <f t="shared" si="725"/>
        <v>34</v>
      </c>
      <c r="EP424" s="46">
        <f t="shared" si="726"/>
        <v>28</v>
      </c>
      <c r="EQ424" s="46">
        <f t="shared" si="727"/>
        <v>-3</v>
      </c>
      <c r="ES424" s="1">
        <f t="shared" si="739"/>
        <v>0</v>
      </c>
      <c r="ET424" s="1">
        <f t="shared" si="740"/>
        <v>0</v>
      </c>
      <c r="EU424" s="1">
        <f t="shared" si="728"/>
        <v>0</v>
      </c>
      <c r="EV424" s="1">
        <f t="shared" si="728"/>
        <v>0</v>
      </c>
      <c r="EW424" s="1">
        <f t="shared" si="728"/>
        <v>0</v>
      </c>
      <c r="EX424" s="1">
        <f t="shared" si="728"/>
        <v>0</v>
      </c>
      <c r="EY424" s="1">
        <f t="shared" si="728"/>
        <v>0</v>
      </c>
      <c r="EZ424" s="1">
        <f t="shared" si="728"/>
        <v>0</v>
      </c>
    </row>
    <row r="425" spans="1:164" x14ac:dyDescent="0.2">
      <c r="A425" s="1">
        <v>9</v>
      </c>
      <c r="B425" s="1" t="s">
        <v>614</v>
      </c>
      <c r="C425" s="21">
        <v>20</v>
      </c>
      <c r="D425" s="21">
        <v>3</v>
      </c>
      <c r="E425" s="21">
        <v>5</v>
      </c>
      <c r="F425" s="21">
        <v>12</v>
      </c>
      <c r="G425" s="21">
        <v>24</v>
      </c>
      <c r="H425" s="21">
        <v>43</v>
      </c>
      <c r="I425" s="18">
        <v>14</v>
      </c>
      <c r="J425" s="21">
        <v>-19</v>
      </c>
      <c r="L425" s="48" t="s">
        <v>358</v>
      </c>
      <c r="M425" s="85" t="s">
        <v>185</v>
      </c>
      <c r="N425" s="86" t="s">
        <v>141</v>
      </c>
      <c r="O425" s="86" t="s">
        <v>287</v>
      </c>
      <c r="P425" s="142" t="s">
        <v>244</v>
      </c>
      <c r="Q425" s="142" t="s">
        <v>244</v>
      </c>
      <c r="R425" s="52" t="s">
        <v>153</v>
      </c>
      <c r="S425" s="86" t="s">
        <v>122</v>
      </c>
      <c r="T425" s="86" t="s">
        <v>146</v>
      </c>
      <c r="U425" s="50"/>
      <c r="V425" s="86" t="s">
        <v>214</v>
      </c>
      <c r="W425" s="90" t="s">
        <v>121</v>
      </c>
      <c r="AA425" s="48" t="s">
        <v>358</v>
      </c>
      <c r="AB425" s="85" t="s">
        <v>376</v>
      </c>
      <c r="AC425" s="86" t="s">
        <v>431</v>
      </c>
      <c r="AD425" s="86" t="s">
        <v>530</v>
      </c>
      <c r="AE425" s="142"/>
      <c r="AF425" s="142"/>
      <c r="AG425" s="52" t="s">
        <v>414</v>
      </c>
      <c r="AH425" s="86" t="s">
        <v>602</v>
      </c>
      <c r="AI425" s="86" t="s">
        <v>575</v>
      </c>
      <c r="AJ425" s="50"/>
      <c r="AK425" s="86" t="s">
        <v>396</v>
      </c>
      <c r="AL425" s="90" t="s">
        <v>576</v>
      </c>
      <c r="AW425" s="58">
        <f t="shared" si="729"/>
        <v>0</v>
      </c>
      <c r="AX425" s="60">
        <f t="shared" si="729"/>
        <v>3</v>
      </c>
      <c r="AY425" s="60">
        <f t="shared" si="729"/>
        <v>2</v>
      </c>
      <c r="AZ425" s="60">
        <f t="shared" si="729"/>
        <v>0</v>
      </c>
      <c r="BA425" s="60">
        <f t="shared" si="729"/>
        <v>0</v>
      </c>
      <c r="BB425" s="60">
        <f>(IF(R425="","",(IF(MID(R425,2,1)="-",LEFT(R425,1),LEFT(R425,2)))+0))</f>
        <v>0</v>
      </c>
      <c r="BC425" s="60">
        <f>(IF(S425="","",(IF(MID(S425,2,1)="-",LEFT(S425,1),LEFT(S425,2)))+0))</f>
        <v>4</v>
      </c>
      <c r="BD425" s="60">
        <f>(IF(T425="","",(IF(MID(T425,2,1)="-",LEFT(T425,1),LEFT(T425,2)))+0))</f>
        <v>2</v>
      </c>
      <c r="BE425" s="59"/>
      <c r="BF425" s="60">
        <f>(IF(V425="","",(IF(MID(V425,2,1)="-",LEFT(V425,1),LEFT(V425,2)))+0))</f>
        <v>5</v>
      </c>
      <c r="BG425" s="61">
        <f>(IF(W425="","",(IF(MID(W425,2,1)="-",LEFT(W425,1),LEFT(W425,2)))+0))</f>
        <v>2</v>
      </c>
      <c r="BM425" s="43"/>
      <c r="BN425" s="43"/>
      <c r="BO425" s="43"/>
      <c r="BP425" s="43" t="str">
        <f t="shared" si="713"/>
        <v/>
      </c>
      <c r="BQ425" s="43" t="str">
        <f t="shared" si="713"/>
        <v/>
      </c>
      <c r="BR425" s="43" t="str">
        <f t="shared" si="713"/>
        <v/>
      </c>
      <c r="BS425" s="43" t="str">
        <f t="shared" si="713"/>
        <v/>
      </c>
      <c r="BT425" s="43" t="str">
        <f t="shared" si="713"/>
        <v/>
      </c>
      <c r="BU425" s="71"/>
      <c r="BV425" s="58">
        <f t="shared" si="730"/>
        <v>4</v>
      </c>
      <c r="BW425" s="60">
        <f t="shared" si="730"/>
        <v>2</v>
      </c>
      <c r="BX425" s="60">
        <f t="shared" si="730"/>
        <v>5</v>
      </c>
      <c r="BY425" s="60">
        <f t="shared" si="730"/>
        <v>0</v>
      </c>
      <c r="BZ425" s="60">
        <f t="shared" si="730"/>
        <v>0</v>
      </c>
      <c r="CA425" s="60">
        <f>(IF(R425="","",IF(RIGHT(R425,2)="10",RIGHT(R425,2),RIGHT(R425,1))+0))</f>
        <v>6</v>
      </c>
      <c r="CB425" s="60">
        <f>(IF(S425="","",IF(RIGHT(S425,2)="10",RIGHT(S425,2),RIGHT(S425,1))+0))</f>
        <v>1</v>
      </c>
      <c r="CC425" s="60">
        <f>(IF(T425="","",IF(RIGHT(T425,2)="10",RIGHT(T425,2),RIGHT(T425,1))+0))</f>
        <v>0</v>
      </c>
      <c r="CD425" s="59"/>
      <c r="CE425" s="60">
        <f>(IF(V425="","",IF(RIGHT(V425,2)="10",RIGHT(V425,2),RIGHT(V425,1))+0))</f>
        <v>2</v>
      </c>
      <c r="CF425" s="61">
        <f>(IF(W425="","",IF(RIGHT(W425,2)="10",RIGHT(W425,2),RIGHT(W425,1))+0))</f>
        <v>1</v>
      </c>
      <c r="CL425" s="43"/>
      <c r="CM425" s="43"/>
      <c r="CN425" s="43"/>
      <c r="CO425" s="43" t="str">
        <f t="shared" si="715"/>
        <v/>
      </c>
      <c r="CP425" s="43" t="str">
        <f t="shared" si="715"/>
        <v/>
      </c>
      <c r="CQ425" s="43" t="str">
        <f t="shared" si="715"/>
        <v/>
      </c>
      <c r="CR425" s="43" t="str">
        <f t="shared" si="715"/>
        <v/>
      </c>
      <c r="CS425" s="43" t="str">
        <f t="shared" si="715"/>
        <v/>
      </c>
      <c r="CT425" s="17"/>
      <c r="CU425" s="58" t="str">
        <f t="shared" si="731"/>
        <v>A</v>
      </c>
      <c r="CV425" s="60" t="str">
        <f t="shared" si="731"/>
        <v>H</v>
      </c>
      <c r="CW425" s="60" t="str">
        <f t="shared" si="741"/>
        <v>A</v>
      </c>
      <c r="CX425" s="60" t="str">
        <f t="shared" si="741"/>
        <v>D</v>
      </c>
      <c r="CY425" s="60" t="str">
        <f t="shared" si="741"/>
        <v>D</v>
      </c>
      <c r="CZ425" s="60" t="str">
        <f>(IF(R425="","",IF(BB425&gt;CA425,"H",IF(BB425&lt;CA425,"A","D"))))</f>
        <v>A</v>
      </c>
      <c r="DA425" s="60" t="str">
        <f>(IF(S425="","",IF(BC425&gt;CB425,"H",IF(BC425&lt;CB425,"A","D"))))</f>
        <v>H</v>
      </c>
      <c r="DB425" s="60" t="str">
        <f>(IF(T425="","",IF(BD425&gt;CC425,"H",IF(BD425&lt;CC425,"A","D"))))</f>
        <v>H</v>
      </c>
      <c r="DC425" s="59"/>
      <c r="DD425" s="60" t="str">
        <f t="shared" ref="DD425:DE427" si="742">(IF(V425="","",IF(BF425&gt;CE425,"H",IF(BF425&lt;CE425,"A","D"))))</f>
        <v>H</v>
      </c>
      <c r="DE425" s="61" t="str">
        <f t="shared" si="742"/>
        <v>H</v>
      </c>
      <c r="DK425" s="43"/>
      <c r="DL425" s="43"/>
      <c r="DM425" s="43"/>
      <c r="DN425" s="21" t="str">
        <f t="shared" si="717"/>
        <v/>
      </c>
      <c r="DO425" s="21" t="str">
        <f t="shared" si="717"/>
        <v/>
      </c>
      <c r="DP425" s="21" t="str">
        <f t="shared" si="717"/>
        <v/>
      </c>
      <c r="DQ425" s="21" t="str">
        <f t="shared" si="717"/>
        <v/>
      </c>
      <c r="DR425" s="21" t="str">
        <f t="shared" si="717"/>
        <v/>
      </c>
      <c r="DS425" s="17"/>
      <c r="DT425" s="17" t="str">
        <f t="shared" si="718"/>
        <v>Molesey</v>
      </c>
      <c r="DU425" s="45">
        <f t="shared" si="732"/>
        <v>20</v>
      </c>
      <c r="DV425" s="46">
        <f t="shared" si="733"/>
        <v>5</v>
      </c>
      <c r="DW425" s="46">
        <f t="shared" si="734"/>
        <v>2</v>
      </c>
      <c r="DX425" s="46">
        <f t="shared" si="735"/>
        <v>3</v>
      </c>
      <c r="DY425" s="46">
        <f>COUNTIF(DC$417:DC$427,"A")</f>
        <v>2</v>
      </c>
      <c r="DZ425" s="46">
        <f>COUNTIF(DC$417:DC$427,"D")</f>
        <v>2</v>
      </c>
      <c r="EA425" s="46">
        <f>COUNTIF(DC$417:DC$427,"H")</f>
        <v>6</v>
      </c>
      <c r="EB425" s="45">
        <f t="shared" si="736"/>
        <v>7</v>
      </c>
      <c r="EC425" s="45">
        <f t="shared" si="719"/>
        <v>4</v>
      </c>
      <c r="ED425" s="45">
        <f t="shared" si="719"/>
        <v>9</v>
      </c>
      <c r="EE425" s="47">
        <f>SUM($AW425:$BT425)+SUM(CD$417:CD$427)</f>
        <v>39</v>
      </c>
      <c r="EF425" s="47">
        <f>SUM($BV425:$CS425)+SUM(BE$417:BE$427)</f>
        <v>49</v>
      </c>
      <c r="EG425" s="45">
        <f t="shared" si="737"/>
        <v>25</v>
      </c>
      <c r="EH425" s="47">
        <f t="shared" si="738"/>
        <v>-10</v>
      </c>
      <c r="EI425" s="44"/>
      <c r="EJ425" s="46">
        <f t="shared" si="720"/>
        <v>20</v>
      </c>
      <c r="EK425" s="46">
        <f t="shared" si="721"/>
        <v>7</v>
      </c>
      <c r="EL425" s="46">
        <f t="shared" si="722"/>
        <v>4</v>
      </c>
      <c r="EM425" s="46">
        <f t="shared" si="723"/>
        <v>9</v>
      </c>
      <c r="EN425" s="46">
        <f t="shared" si="724"/>
        <v>39</v>
      </c>
      <c r="EO425" s="46">
        <f t="shared" si="725"/>
        <v>49</v>
      </c>
      <c r="EP425" s="46">
        <f t="shared" si="726"/>
        <v>25</v>
      </c>
      <c r="EQ425" s="46">
        <f t="shared" si="727"/>
        <v>-10</v>
      </c>
      <c r="ER425" s="17"/>
      <c r="ES425" s="1">
        <f t="shared" si="739"/>
        <v>0</v>
      </c>
      <c r="ET425" s="1">
        <f t="shared" si="740"/>
        <v>0</v>
      </c>
      <c r="EU425" s="1">
        <f t="shared" si="728"/>
        <v>0</v>
      </c>
      <c r="EV425" s="1">
        <f t="shared" si="728"/>
        <v>0</v>
      </c>
      <c r="EW425" s="1">
        <f t="shared" si="728"/>
        <v>0</v>
      </c>
      <c r="EX425" s="1">
        <f t="shared" si="728"/>
        <v>0</v>
      </c>
      <c r="EY425" s="1">
        <f t="shared" si="728"/>
        <v>0</v>
      </c>
      <c r="EZ425" s="1">
        <f t="shared" si="728"/>
        <v>0</v>
      </c>
    </row>
    <row r="426" spans="1:164" x14ac:dyDescent="0.2">
      <c r="A426" s="1">
        <v>10</v>
      </c>
      <c r="B426" s="1" t="s">
        <v>674</v>
      </c>
      <c r="C426" s="21">
        <v>20</v>
      </c>
      <c r="D426" s="21">
        <v>4</v>
      </c>
      <c r="E426" s="21">
        <v>2</v>
      </c>
      <c r="F426" s="21">
        <v>14</v>
      </c>
      <c r="G426" s="21">
        <v>33</v>
      </c>
      <c r="H426" s="21">
        <v>68</v>
      </c>
      <c r="I426" s="18">
        <v>14</v>
      </c>
      <c r="J426" s="21">
        <v>-35</v>
      </c>
      <c r="L426" s="48" t="s">
        <v>674</v>
      </c>
      <c r="M426" s="85" t="s">
        <v>628</v>
      </c>
      <c r="N426" s="86" t="s">
        <v>184</v>
      </c>
      <c r="O426" s="86" t="s">
        <v>378</v>
      </c>
      <c r="P426" s="53" t="s">
        <v>100</v>
      </c>
      <c r="Q426" s="53" t="s">
        <v>110</v>
      </c>
      <c r="R426" s="52" t="s">
        <v>287</v>
      </c>
      <c r="S426" s="86" t="s">
        <v>230</v>
      </c>
      <c r="T426" s="86" t="s">
        <v>230</v>
      </c>
      <c r="U426" s="53" t="s">
        <v>122</v>
      </c>
      <c r="V426" s="50"/>
      <c r="W426" s="90" t="s">
        <v>113</v>
      </c>
      <c r="AA426" s="48" t="s">
        <v>674</v>
      </c>
      <c r="AB426" s="85" t="s">
        <v>232</v>
      </c>
      <c r="AC426" s="86" t="s">
        <v>434</v>
      </c>
      <c r="AD426" s="86" t="s">
        <v>558</v>
      </c>
      <c r="AE426" s="53" t="s">
        <v>239</v>
      </c>
      <c r="AF426" s="53" t="s">
        <v>234</v>
      </c>
      <c r="AG426" s="52" t="s">
        <v>354</v>
      </c>
      <c r="AH426" s="86" t="s">
        <v>618</v>
      </c>
      <c r="AI426" s="86" t="s">
        <v>233</v>
      </c>
      <c r="AJ426" s="53" t="s">
        <v>430</v>
      </c>
      <c r="AK426" s="50"/>
      <c r="AL426" s="90" t="s">
        <v>348</v>
      </c>
      <c r="AW426" s="58">
        <f t="shared" si="729"/>
        <v>1</v>
      </c>
      <c r="AX426" s="60">
        <f t="shared" si="729"/>
        <v>1</v>
      </c>
      <c r="AY426" s="60">
        <f t="shared" si="729"/>
        <v>1</v>
      </c>
      <c r="AZ426" s="60">
        <f t="shared" si="729"/>
        <v>2</v>
      </c>
      <c r="BA426" s="60">
        <f t="shared" si="729"/>
        <v>1</v>
      </c>
      <c r="BB426" s="60">
        <f>(IF(R426="","",(IF(MID(R426,2,1)="-",LEFT(R426,1),LEFT(R426,2)))+0))</f>
        <v>2</v>
      </c>
      <c r="BC426" s="60">
        <f>(IF(S426="","",(IF(MID(S426,2,1)="-",LEFT(S426,1),LEFT(S426,2)))+0))</f>
        <v>1</v>
      </c>
      <c r="BD426" s="60">
        <f>(IF(T426="","",(IF(MID(T426,2,1)="-",LEFT(T426,1),LEFT(T426,2)))+0))</f>
        <v>1</v>
      </c>
      <c r="BE426" s="60">
        <f>(IF(U426="","",(IF(MID(U426,2,1)="-",LEFT(U426,1),LEFT(U426,2)))+0))</f>
        <v>4</v>
      </c>
      <c r="BF426" s="59"/>
      <c r="BG426" s="61">
        <f>(IF(W426="","",(IF(MID(W426,2,1)="-",LEFT(W426,1),LEFT(W426,2)))+0))</f>
        <v>1</v>
      </c>
      <c r="BV426" s="58">
        <f t="shared" si="730"/>
        <v>7</v>
      </c>
      <c r="BW426" s="60">
        <f t="shared" si="730"/>
        <v>2</v>
      </c>
      <c r="BX426" s="60">
        <f t="shared" si="730"/>
        <v>6</v>
      </c>
      <c r="BY426" s="60">
        <f t="shared" si="730"/>
        <v>2</v>
      </c>
      <c r="BZ426" s="60">
        <f t="shared" si="730"/>
        <v>1</v>
      </c>
      <c r="CA426" s="60">
        <f>(IF(R426="","",IF(RIGHT(R426,2)="10",RIGHT(R426,2),RIGHT(R426,1))+0))</f>
        <v>5</v>
      </c>
      <c r="CB426" s="60">
        <f>(IF(S426="","",IF(RIGHT(S426,2)="10",RIGHT(S426,2),RIGHT(S426,1))+0))</f>
        <v>3</v>
      </c>
      <c r="CC426" s="60">
        <f>(IF(T426="","",IF(RIGHT(T426,2)="10",RIGHT(T426,2),RIGHT(T426,1))+0))</f>
        <v>3</v>
      </c>
      <c r="CD426" s="60">
        <f>(IF(U426="","",IF(RIGHT(U426,2)="10",RIGHT(U426,2),RIGHT(U426,1))+0))</f>
        <v>1</v>
      </c>
      <c r="CE426" s="59"/>
      <c r="CF426" s="61">
        <f>(IF(W426="","",IF(RIGHT(W426,2)="10",RIGHT(W426,2),RIGHT(W426,1))+0))</f>
        <v>4</v>
      </c>
      <c r="CU426" s="58" t="str">
        <f t="shared" si="731"/>
        <v>A</v>
      </c>
      <c r="CV426" s="60" t="str">
        <f t="shared" si="731"/>
        <v>A</v>
      </c>
      <c r="CW426" s="60" t="str">
        <f t="shared" si="741"/>
        <v>A</v>
      </c>
      <c r="CX426" s="60" t="str">
        <f t="shared" si="741"/>
        <v>D</v>
      </c>
      <c r="CY426" s="60" t="str">
        <f t="shared" si="741"/>
        <v>D</v>
      </c>
      <c r="CZ426" s="60" t="str">
        <f>(IF(R426="","",IF(BB426&gt;CA426,"H",IF(BB426&lt;CA426,"A","D"))))</f>
        <v>A</v>
      </c>
      <c r="DA426" s="60" t="str">
        <f>(IF(S426="","",IF(BC426&gt;CB426,"H",IF(BC426&lt;CB426,"A","D"))))</f>
        <v>A</v>
      </c>
      <c r="DB426" s="60" t="str">
        <f>(IF(T426="","",IF(BD426&gt;CC426,"H",IF(BD426&lt;CC426,"A","D"))))</f>
        <v>A</v>
      </c>
      <c r="DC426" s="60" t="str">
        <f>(IF(U426="","",IF(BE426&gt;CD426,"H",IF(BE426&lt;CD426,"A","D"))))</f>
        <v>H</v>
      </c>
      <c r="DD426" s="59" t="str">
        <f t="shared" si="742"/>
        <v/>
      </c>
      <c r="DE426" s="61" t="str">
        <f t="shared" si="742"/>
        <v>A</v>
      </c>
      <c r="DT426" s="17" t="str">
        <f t="shared" si="718"/>
        <v>St Andrews</v>
      </c>
      <c r="DU426" s="45">
        <f t="shared" si="732"/>
        <v>20</v>
      </c>
      <c r="DV426" s="46">
        <f t="shared" si="733"/>
        <v>1</v>
      </c>
      <c r="DW426" s="46">
        <f t="shared" si="734"/>
        <v>2</v>
      </c>
      <c r="DX426" s="46">
        <f t="shared" si="735"/>
        <v>7</v>
      </c>
      <c r="DY426" s="46">
        <f>COUNTIF(DD$417:DD$427,"A")</f>
        <v>3</v>
      </c>
      <c r="DZ426" s="46">
        <f>COUNTIF(DD$417:DD$427,"D")</f>
        <v>0</v>
      </c>
      <c r="EA426" s="46">
        <f>COUNTIF(DD$417:DD$427,"H")</f>
        <v>7</v>
      </c>
      <c r="EB426" s="45">
        <f t="shared" si="736"/>
        <v>4</v>
      </c>
      <c r="EC426" s="45">
        <f t="shared" si="719"/>
        <v>2</v>
      </c>
      <c r="ED426" s="45">
        <f t="shared" si="719"/>
        <v>14</v>
      </c>
      <c r="EE426" s="47">
        <f>SUM($AW426:$BT426)+SUM(CE$417:CE$427)</f>
        <v>33</v>
      </c>
      <c r="EF426" s="47">
        <f>SUM($BV426:$CS426)+SUM(BF$417:BF$427)</f>
        <v>68</v>
      </c>
      <c r="EG426" s="45">
        <f t="shared" si="737"/>
        <v>14</v>
      </c>
      <c r="EH426" s="47">
        <f t="shared" si="738"/>
        <v>-35</v>
      </c>
      <c r="EI426" s="44"/>
      <c r="EJ426" s="46">
        <f t="shared" si="720"/>
        <v>20</v>
      </c>
      <c r="EK426" s="46">
        <f t="shared" si="721"/>
        <v>4</v>
      </c>
      <c r="EL426" s="46">
        <f t="shared" si="722"/>
        <v>2</v>
      </c>
      <c r="EM426" s="46">
        <f t="shared" si="723"/>
        <v>14</v>
      </c>
      <c r="EN426" s="46">
        <f t="shared" si="724"/>
        <v>33</v>
      </c>
      <c r="EO426" s="46">
        <f t="shared" si="725"/>
        <v>68</v>
      </c>
      <c r="EP426" s="46">
        <f t="shared" si="726"/>
        <v>14</v>
      </c>
      <c r="EQ426" s="46">
        <f t="shared" si="727"/>
        <v>-35</v>
      </c>
      <c r="ER426" s="17"/>
      <c r="ES426" s="1">
        <f t="shared" si="739"/>
        <v>0</v>
      </c>
      <c r="ET426" s="1">
        <f t="shared" si="740"/>
        <v>0</v>
      </c>
      <c r="EU426" s="1">
        <f t="shared" si="728"/>
        <v>0</v>
      </c>
      <c r="EV426" s="1">
        <f t="shared" si="728"/>
        <v>0</v>
      </c>
      <c r="EW426" s="1">
        <f t="shared" si="728"/>
        <v>0</v>
      </c>
      <c r="EX426" s="1">
        <f t="shared" si="728"/>
        <v>0</v>
      </c>
      <c r="EY426" s="1">
        <f t="shared" si="728"/>
        <v>0</v>
      </c>
      <c r="EZ426" s="1">
        <f t="shared" si="728"/>
        <v>0</v>
      </c>
    </row>
    <row r="427" spans="1:164" ht="12" thickBot="1" x14ac:dyDescent="0.25">
      <c r="A427" s="1">
        <v>11</v>
      </c>
      <c r="B427" s="1" t="s">
        <v>525</v>
      </c>
      <c r="C427" s="21">
        <v>20</v>
      </c>
      <c r="D427" s="21">
        <v>2</v>
      </c>
      <c r="E427" s="21">
        <v>6</v>
      </c>
      <c r="F427" s="21">
        <v>12</v>
      </c>
      <c r="G427" s="21">
        <v>30</v>
      </c>
      <c r="H427" s="21">
        <v>57</v>
      </c>
      <c r="I427" s="18">
        <v>12</v>
      </c>
      <c r="J427" s="21">
        <v>-27</v>
      </c>
      <c r="L427" s="72" t="s">
        <v>637</v>
      </c>
      <c r="M427" s="91" t="s">
        <v>122</v>
      </c>
      <c r="N427" s="158"/>
      <c r="O427" s="92" t="s">
        <v>150</v>
      </c>
      <c r="P427" s="75" t="s">
        <v>208</v>
      </c>
      <c r="Q427" s="75" t="s">
        <v>129</v>
      </c>
      <c r="R427" s="169" t="s">
        <v>244</v>
      </c>
      <c r="S427" s="92" t="s">
        <v>113</v>
      </c>
      <c r="T427" s="92" t="s">
        <v>110</v>
      </c>
      <c r="U427" s="92" t="s">
        <v>123</v>
      </c>
      <c r="V427" s="92" t="s">
        <v>102</v>
      </c>
      <c r="W427" s="77"/>
      <c r="AA427" s="72" t="s">
        <v>637</v>
      </c>
      <c r="AB427" s="91" t="s">
        <v>406</v>
      </c>
      <c r="AC427" s="158"/>
      <c r="AD427" s="92" t="s">
        <v>597</v>
      </c>
      <c r="AE427" s="75" t="s">
        <v>601</v>
      </c>
      <c r="AF427" s="75" t="s">
        <v>374</v>
      </c>
      <c r="AG427" s="158"/>
      <c r="AH427" s="92" t="s">
        <v>458</v>
      </c>
      <c r="AI427" s="92" t="s">
        <v>307</v>
      </c>
      <c r="AJ427" s="92" t="s">
        <v>488</v>
      </c>
      <c r="AK427" s="92" t="s">
        <v>599</v>
      </c>
      <c r="AL427" s="77"/>
      <c r="AW427" s="80">
        <f t="shared" si="729"/>
        <v>4</v>
      </c>
      <c r="AX427" s="166" t="str">
        <f t="shared" si="729"/>
        <v/>
      </c>
      <c r="AY427" s="81">
        <f t="shared" si="729"/>
        <v>4</v>
      </c>
      <c r="AZ427" s="81">
        <f t="shared" si="729"/>
        <v>1</v>
      </c>
      <c r="BA427" s="81">
        <f t="shared" si="729"/>
        <v>2</v>
      </c>
      <c r="BB427" s="81">
        <f>(IF(R427="","",(IF(MID(R427,2,1)="-",LEFT(R427,1),LEFT(R427,2)))+0))</f>
        <v>0</v>
      </c>
      <c r="BC427" s="81">
        <f>(IF(S427="","",(IF(MID(S427,2,1)="-",LEFT(S427,1),LEFT(S427,2)))+0))</f>
        <v>1</v>
      </c>
      <c r="BD427" s="81">
        <f>(IF(T427="","",(IF(MID(T427,2,1)="-",LEFT(T427,1),LEFT(T427,2)))+0))</f>
        <v>1</v>
      </c>
      <c r="BE427" s="81">
        <f>(IF(U427="","",(IF(MID(U427,2,1)="-",LEFT(U427,1),LEFT(U427,2)))+0))</f>
        <v>3</v>
      </c>
      <c r="BF427" s="81">
        <f>(IF(V427="","",(IF(MID(V427,2,1)="-",LEFT(V427,1),LEFT(V427,2)))+0))</f>
        <v>3</v>
      </c>
      <c r="BG427" s="82"/>
      <c r="BV427" s="80">
        <f t="shared" si="730"/>
        <v>1</v>
      </c>
      <c r="BW427" s="166" t="str">
        <f t="shared" si="730"/>
        <v/>
      </c>
      <c r="BX427" s="81">
        <f t="shared" si="730"/>
        <v>2</v>
      </c>
      <c r="BY427" s="81">
        <f t="shared" si="730"/>
        <v>0</v>
      </c>
      <c r="BZ427" s="81">
        <f t="shared" si="730"/>
        <v>4</v>
      </c>
      <c r="CA427" s="81">
        <f>(IF(R427="","",IF(RIGHT(R427,2)="10",RIGHT(R427,2),RIGHT(R427,1))+0))</f>
        <v>0</v>
      </c>
      <c r="CB427" s="81">
        <f>(IF(S427="","",IF(RIGHT(S427,2)="10",RIGHT(S427,2),RIGHT(S427,1))+0))</f>
        <v>4</v>
      </c>
      <c r="CC427" s="81">
        <f>(IF(T427="","",IF(RIGHT(T427,2)="10",RIGHT(T427,2),RIGHT(T427,1))+0))</f>
        <v>1</v>
      </c>
      <c r="CD427" s="81">
        <f>(IF(U427="","",IF(RIGHT(U427,2)="10",RIGHT(U427,2),RIGHT(U427,1))+0))</f>
        <v>1</v>
      </c>
      <c r="CE427" s="81">
        <f>(IF(V427="","",IF(RIGHT(V427,2)="10",RIGHT(V427,2),RIGHT(V427,1))+0))</f>
        <v>0</v>
      </c>
      <c r="CF427" s="82" t="str">
        <f>(IF(W427="","",IF(RIGHT(W427,2)="10",RIGHT(W427,2),RIGHT(W427,1))+0))</f>
        <v/>
      </c>
      <c r="CU427" s="80" t="str">
        <f t="shared" si="731"/>
        <v>H</v>
      </c>
      <c r="CV427" s="166" t="s">
        <v>18</v>
      </c>
      <c r="CW427" s="81" t="str">
        <f t="shared" si="741"/>
        <v>H</v>
      </c>
      <c r="CX427" s="81" t="str">
        <f t="shared" si="741"/>
        <v>H</v>
      </c>
      <c r="CY427" s="81" t="str">
        <f t="shared" si="741"/>
        <v>A</v>
      </c>
      <c r="CZ427" s="81" t="str">
        <f>(IF(R427="","",IF(BB427&gt;CA427,"H",IF(BB427&lt;CA427,"A","D"))))</f>
        <v>D</v>
      </c>
      <c r="DA427" s="81" t="str">
        <f>(IF(S427="","",IF(BC427&gt;CB427,"H",IF(BC427&lt;CB427,"A","D"))))</f>
        <v>A</v>
      </c>
      <c r="DB427" s="81" t="str">
        <f>(IF(T427="","",IF(BD427&gt;CC427,"H",IF(BD427&lt;CC427,"A","D"))))</f>
        <v>D</v>
      </c>
      <c r="DC427" s="81" t="str">
        <f>(IF(U427="","",IF(BE427&gt;CD427,"H",IF(BE427&lt;CD427,"A","D"))))</f>
        <v>H</v>
      </c>
      <c r="DD427" s="81" t="str">
        <f t="shared" si="742"/>
        <v>H</v>
      </c>
      <c r="DE427" s="82" t="str">
        <f t="shared" si="742"/>
        <v/>
      </c>
      <c r="DT427" s="17" t="str">
        <f t="shared" si="718"/>
        <v>Westfield</v>
      </c>
      <c r="DU427" s="45">
        <f t="shared" si="732"/>
        <v>20</v>
      </c>
      <c r="DV427" s="46">
        <f t="shared" si="733"/>
        <v>5</v>
      </c>
      <c r="DW427" s="46">
        <f t="shared" si="734"/>
        <v>2</v>
      </c>
      <c r="DX427" s="46">
        <f t="shared" si="735"/>
        <v>3</v>
      </c>
      <c r="DY427" s="46">
        <f>COUNTIF(DE$417:DE$427,"A")</f>
        <v>4</v>
      </c>
      <c r="DZ427" s="46">
        <f>COUNTIF(DE$417:DE$427,"D")</f>
        <v>2</v>
      </c>
      <c r="EA427" s="46">
        <f>COUNTIF(DE$417:DE$427,"H")</f>
        <v>4</v>
      </c>
      <c r="EB427" s="45">
        <f t="shared" si="736"/>
        <v>9</v>
      </c>
      <c r="EC427" s="45">
        <f t="shared" si="719"/>
        <v>4</v>
      </c>
      <c r="ED427" s="45">
        <f t="shared" si="719"/>
        <v>7</v>
      </c>
      <c r="EE427" s="47">
        <f>SUM($AW427:$BT427)+SUM(CF$417:CF$427)</f>
        <v>33</v>
      </c>
      <c r="EF427" s="47">
        <f>SUM($BV427:$CS427)+SUM(BG$417:BG$427)</f>
        <v>23</v>
      </c>
      <c r="EG427" s="45">
        <f t="shared" si="737"/>
        <v>31</v>
      </c>
      <c r="EH427" s="47">
        <f t="shared" si="738"/>
        <v>10</v>
      </c>
      <c r="EI427" s="44"/>
      <c r="EJ427" s="46">
        <f t="shared" si="720"/>
        <v>20</v>
      </c>
      <c r="EK427" s="46">
        <f t="shared" si="721"/>
        <v>9</v>
      </c>
      <c r="EL427" s="46">
        <f t="shared" si="722"/>
        <v>4</v>
      </c>
      <c r="EM427" s="46">
        <f t="shared" si="723"/>
        <v>7</v>
      </c>
      <c r="EN427" s="46">
        <f t="shared" si="724"/>
        <v>33</v>
      </c>
      <c r="EO427" s="46">
        <f t="shared" si="725"/>
        <v>23</v>
      </c>
      <c r="EP427" s="46">
        <f t="shared" si="726"/>
        <v>31</v>
      </c>
      <c r="EQ427" s="46">
        <f t="shared" si="727"/>
        <v>10</v>
      </c>
      <c r="ER427" s="17"/>
      <c r="ES427" s="1">
        <f t="shared" si="739"/>
        <v>0</v>
      </c>
      <c r="ET427" s="1">
        <f t="shared" si="740"/>
        <v>0</v>
      </c>
      <c r="EU427" s="1">
        <f t="shared" si="728"/>
        <v>0</v>
      </c>
      <c r="EV427" s="1">
        <f t="shared" si="728"/>
        <v>0</v>
      </c>
      <c r="EW427" s="1">
        <f t="shared" si="728"/>
        <v>0</v>
      </c>
      <c r="EX427" s="1">
        <f t="shared" si="728"/>
        <v>0</v>
      </c>
      <c r="EY427" s="1">
        <f t="shared" si="728"/>
        <v>0</v>
      </c>
      <c r="EZ427" s="1">
        <f t="shared" si="728"/>
        <v>0</v>
      </c>
    </row>
    <row r="428" spans="1:164" x14ac:dyDescent="0.2">
      <c r="G428" s="24">
        <f>SUM(G417:G427)</f>
        <v>436</v>
      </c>
      <c r="H428" s="24">
        <f>SUM(H417:H427)</f>
        <v>436</v>
      </c>
      <c r="J428" s="24">
        <f>SUM(J417:J427)</f>
        <v>0</v>
      </c>
    </row>
  </sheetData>
  <mergeCells count="1">
    <mergeCell ref="A1:J1"/>
  </mergeCells>
  <conditionalFormatting sqref="ES187:EZ201 ES289:EZ298 ES388:EZ398 ES364:EZ372 ES375:EZ384">
    <cfRule type="cellIs" dxfId="25" priority="26" stopIfTrue="1" operator="greaterThan">
      <formula>0</formula>
    </cfRule>
  </conditionalFormatting>
  <conditionalFormatting sqref="ES401:EZ412">
    <cfRule type="cellIs" dxfId="24" priority="25" stopIfTrue="1" operator="greaterThan">
      <formula>0</formula>
    </cfRule>
  </conditionalFormatting>
  <conditionalFormatting sqref="ES416:EZ427">
    <cfRule type="cellIs" dxfId="23" priority="24" stopIfTrue="1" operator="greaterThan">
      <formula>0</formula>
    </cfRule>
  </conditionalFormatting>
  <conditionalFormatting sqref="ES352:EZ361">
    <cfRule type="cellIs" dxfId="22" priority="23" stopIfTrue="1" operator="greaterThan">
      <formula>0</formula>
    </cfRule>
  </conditionalFormatting>
  <conditionalFormatting sqref="ES339:EZ349">
    <cfRule type="cellIs" dxfId="21" priority="22" stopIfTrue="1" operator="greaterThan">
      <formula>0</formula>
    </cfRule>
  </conditionalFormatting>
  <conditionalFormatting sqref="ES300:EZ310">
    <cfRule type="cellIs" dxfId="20" priority="21" stopIfTrue="1" operator="greaterThan">
      <formula>0</formula>
    </cfRule>
  </conditionalFormatting>
  <conditionalFormatting sqref="ES327:EZ336">
    <cfRule type="cellIs" dxfId="19" priority="20" stopIfTrue="1" operator="greaterThan">
      <formula>0</formula>
    </cfRule>
  </conditionalFormatting>
  <conditionalFormatting sqref="ES313:EZ324">
    <cfRule type="cellIs" dxfId="18" priority="19" stopIfTrue="1" operator="greaterThan">
      <formula>0</formula>
    </cfRule>
  </conditionalFormatting>
  <conditionalFormatting sqref="ES278:EZ286">
    <cfRule type="cellIs" dxfId="17" priority="18" stopIfTrue="1" operator="greaterThan">
      <formula>0</formula>
    </cfRule>
  </conditionalFormatting>
  <conditionalFormatting sqref="ES267:EZ275">
    <cfRule type="cellIs" dxfId="16" priority="17" stopIfTrue="1" operator="greaterThan">
      <formula>0</formula>
    </cfRule>
  </conditionalFormatting>
  <conditionalFormatting sqref="ES256:EZ264">
    <cfRule type="cellIs" dxfId="15" priority="16" stopIfTrue="1" operator="greaterThan">
      <formula>0</formula>
    </cfRule>
  </conditionalFormatting>
  <conditionalFormatting sqref="ES240:EZ253">
    <cfRule type="cellIs" dxfId="14" priority="15" stopIfTrue="1" operator="greaterThan">
      <formula>0</formula>
    </cfRule>
  </conditionalFormatting>
  <conditionalFormatting sqref="ES225:EZ238">
    <cfRule type="cellIs" dxfId="13" priority="14" stopIfTrue="1" operator="greaterThan">
      <formula>0</formula>
    </cfRule>
  </conditionalFormatting>
  <conditionalFormatting sqref="ES212:EZ222">
    <cfRule type="cellIs" dxfId="12" priority="13" stopIfTrue="1" operator="greaterThan">
      <formula>0</formula>
    </cfRule>
  </conditionalFormatting>
  <conditionalFormatting sqref="ES199:EZ209">
    <cfRule type="cellIs" dxfId="11" priority="12" stopIfTrue="1" operator="greaterThan">
      <formula>0</formula>
    </cfRule>
  </conditionalFormatting>
  <conditionalFormatting sqref="ES175:EZ183">
    <cfRule type="cellIs" dxfId="10" priority="11" stopIfTrue="1" operator="greaterThan">
      <formula>0</formula>
    </cfRule>
  </conditionalFormatting>
  <conditionalFormatting sqref="ES165:EZ173">
    <cfRule type="cellIs" dxfId="9" priority="10" stopIfTrue="1" operator="greaterThan">
      <formula>0</formula>
    </cfRule>
  </conditionalFormatting>
  <conditionalFormatting sqref="ES155:EZ162">
    <cfRule type="cellIs" dxfId="8" priority="9" stopIfTrue="1" operator="greaterThan">
      <formula>0</formula>
    </cfRule>
  </conditionalFormatting>
  <conditionalFormatting sqref="ES146:EZ153">
    <cfRule type="cellIs" dxfId="7" priority="8" stopIfTrue="1" operator="greaterThan">
      <formula>0</formula>
    </cfRule>
  </conditionalFormatting>
  <conditionalFormatting sqref="ES153:EZ153">
    <cfRule type="cellIs" dxfId="6" priority="7" stopIfTrue="1" operator="greaterThan">
      <formula>0</formula>
    </cfRule>
  </conditionalFormatting>
  <conditionalFormatting sqref="FJ2:FQ2">
    <cfRule type="cellIs" dxfId="5" priority="6" stopIfTrue="1" operator="greaterThan">
      <formula>0</formula>
    </cfRule>
  </conditionalFormatting>
  <conditionalFormatting sqref="ES107:EZ109">
    <cfRule type="cellIs" dxfId="4" priority="5" stopIfTrue="1" operator="greaterThan">
      <formula>0</formula>
    </cfRule>
  </conditionalFormatting>
  <conditionalFormatting sqref="ES107:EZ117">
    <cfRule type="cellIs" dxfId="3" priority="4" stopIfTrue="1" operator="greaterThan">
      <formula>0</formula>
    </cfRule>
  </conditionalFormatting>
  <conditionalFormatting sqref="ES121:EZ130">
    <cfRule type="cellIs" dxfId="2" priority="3" stopIfTrue="1" operator="greaterThan">
      <formula>0</formula>
    </cfRule>
  </conditionalFormatting>
  <conditionalFormatting sqref="ES94:EZ96">
    <cfRule type="cellIs" dxfId="1" priority="2" stopIfTrue="1" operator="greaterThan">
      <formula>0</formula>
    </cfRule>
  </conditionalFormatting>
  <conditionalFormatting sqref="ES94:EZ104">
    <cfRule type="cellIs" dxfId="0" priority="1" stopIfTrue="1" operator="greaterThan">
      <formula>0</formula>
    </cfRule>
  </conditionalFormatting>
  <printOptions horizontalCentered="1"/>
  <pageMargins left="0" right="0" top="0.19685039370078741" bottom="0.19685039370078741" header="0.11811023622047245" footer="0.118110236220472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Youth</vt:lpstr>
      <vt:lpstr>Youth!Print_Area</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Lambert</dc:creator>
  <cp:lastModifiedBy>Richard Lambert</cp:lastModifiedBy>
  <dcterms:created xsi:type="dcterms:W3CDTF">2019-12-27T15:50:37Z</dcterms:created>
  <dcterms:modified xsi:type="dcterms:W3CDTF">2019-12-27T15:54:35Z</dcterms:modified>
</cp:coreProperties>
</file>